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13_ncr:1_{98B9B665-5D9C-4B20-BA65-6915389681B8}" xr6:coauthVersionLast="45" xr6:coauthVersionMax="45" xr10:uidLastSave="{00000000-0000-0000-0000-000000000000}"/>
  <bookViews>
    <workbookView xWindow="3300" yWindow="570" windowWidth="25080" windowHeight="15030" firstSheet="6" activeTab="7" xr2:uid="{00000000-000D-0000-FFFF-FFFF00000000}"/>
  </bookViews>
  <sheets>
    <sheet name="common data" sheetId="2" r:id="rId1"/>
    <sheet name="REF2016 Prices" sheetId="15" r:id="rId2"/>
    <sheet name="PRIMESprices SEC 2011" sheetId="17" r:id="rId3"/>
    <sheet name="Worldprices" sheetId="1" r:id="rId4"/>
    <sheet name="MaterialPrices" sheetId="11" r:id="rId5"/>
    <sheet name="INPUTtoVEDAMatPrices" sheetId="12" r:id="rId6"/>
    <sheet name="INPUTtoVEDA_importprice TR" sheetId="10" r:id="rId7"/>
    <sheet name="INPUTtoVEDA_miningprice" sheetId="13" r:id="rId8"/>
    <sheet name="INPUTtoVEDA_importpriceNT" sheetId="7" r:id="rId9"/>
  </sheets>
  <externalReferences>
    <externalReference r:id="rId10"/>
  </externalReferences>
  <definedNames>
    <definedName name="_xlnm._FilterDatabase" localSheetId="8" hidden="1">INPUTtoVEDA_importpriceNT!$D$13:$E$94</definedName>
    <definedName name="conv" localSheetId="2">'common data'!#REF!</definedName>
    <definedName name="conv">'common data'!#REF!</definedName>
    <definedName name="discount" localSheetId="2">'common data'!#REF!</definedName>
    <definedName name="discount">'common data'!#REF!</definedName>
    <definedName name="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00" i="13" l="1"/>
  <c r="AT200" i="13"/>
  <c r="AS200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AU191" i="13"/>
  <c r="AT191" i="13"/>
  <c r="AS191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AU182" i="13"/>
  <c r="AT182" i="13"/>
  <c r="AS182" i="13"/>
  <c r="AR182" i="13"/>
  <c r="AQ182" i="13"/>
  <c r="AP182" i="13"/>
  <c r="AO182" i="13"/>
  <c r="AL182" i="13"/>
  <c r="AK182" i="13"/>
  <c r="AI182" i="13"/>
  <c r="AE182" i="13"/>
  <c r="AD182" i="13"/>
  <c r="AC182" i="13"/>
  <c r="AB182" i="13"/>
  <c r="AA182" i="13"/>
  <c r="Z182" i="13"/>
  <c r="Y182" i="13"/>
  <c r="W182" i="13"/>
  <c r="U182" i="13"/>
  <c r="S182" i="13"/>
  <c r="O182" i="13"/>
  <c r="N182" i="13"/>
  <c r="L182" i="13"/>
  <c r="K182" i="13"/>
  <c r="AU173" i="13"/>
  <c r="AT173" i="13"/>
  <c r="AS173" i="13"/>
  <c r="AR173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AU164" i="13"/>
  <c r="AT164" i="13"/>
  <c r="AS164" i="13"/>
  <c r="AR164" i="13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AU155" i="13"/>
  <c r="AT155" i="13"/>
  <c r="AS155" i="13"/>
  <c r="AR155" i="13"/>
  <c r="AQ155" i="13"/>
  <c r="AP155" i="13"/>
  <c r="AO155" i="13"/>
  <c r="AL155" i="13"/>
  <c r="AK155" i="13"/>
  <c r="AI155" i="13"/>
  <c r="AE155" i="13"/>
  <c r="AD155" i="13"/>
  <c r="AC155" i="13"/>
  <c r="AB155" i="13"/>
  <c r="AA155" i="13"/>
  <c r="Z155" i="13"/>
  <c r="Y155" i="13"/>
  <c r="U155" i="13"/>
  <c r="S155" i="13"/>
  <c r="O155" i="13"/>
  <c r="N155" i="13"/>
  <c r="L155" i="13"/>
  <c r="AU146" i="13"/>
  <c r="AT146" i="13"/>
  <c r="AS146" i="13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AU137" i="13"/>
  <c r="AT137" i="13"/>
  <c r="AS137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AT128" i="13"/>
  <c r="AS128" i="13"/>
  <c r="AR128" i="13"/>
  <c r="AP128" i="13"/>
  <c r="AL128" i="13"/>
  <c r="AK128" i="13"/>
  <c r="AI128" i="13"/>
  <c r="AE128" i="13"/>
  <c r="AD128" i="13"/>
  <c r="AC128" i="13"/>
  <c r="AA128" i="13"/>
  <c r="Z128" i="13"/>
  <c r="Y128" i="13"/>
  <c r="U128" i="13"/>
  <c r="S128" i="13"/>
  <c r="O128" i="13"/>
  <c r="N128" i="13"/>
  <c r="L128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AU101" i="13"/>
  <c r="AT101" i="13"/>
  <c r="AS101" i="13"/>
  <c r="AR101" i="13"/>
  <c r="AQ101" i="13"/>
  <c r="AP101" i="13"/>
  <c r="AO101" i="13"/>
  <c r="AM101" i="13"/>
  <c r="AK101" i="13"/>
  <c r="AI101" i="13"/>
  <c r="AE101" i="13"/>
  <c r="AD101" i="13"/>
  <c r="AC101" i="13"/>
  <c r="AB101" i="13"/>
  <c r="AA101" i="13"/>
  <c r="Z101" i="13"/>
  <c r="Y101" i="13"/>
  <c r="W101" i="13"/>
  <c r="U101" i="13"/>
  <c r="S101" i="13"/>
  <c r="O101" i="13"/>
  <c r="N101" i="13"/>
  <c r="M101" i="13"/>
  <c r="L101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AU83" i="13"/>
  <c r="AT83" i="13"/>
  <c r="AS83" i="13"/>
  <c r="AR83" i="13"/>
  <c r="AQ83" i="13"/>
  <c r="AP83" i="13"/>
  <c r="AO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AU74" i="13"/>
  <c r="AT74" i="13"/>
  <c r="AS74" i="13"/>
  <c r="AR74" i="13"/>
  <c r="AQ74" i="13"/>
  <c r="AP74" i="13"/>
  <c r="AO74" i="13"/>
  <c r="AL74" i="13"/>
  <c r="AE74" i="13"/>
  <c r="AD74" i="13"/>
  <c r="AC74" i="13"/>
  <c r="AB74" i="13"/>
  <c r="AA74" i="13"/>
  <c r="Z74" i="13"/>
  <c r="U74" i="13"/>
  <c r="S74" i="13"/>
  <c r="O74" i="13"/>
  <c r="N74" i="13"/>
  <c r="L74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AT47" i="13"/>
  <c r="AS47" i="13"/>
  <c r="AR47" i="13"/>
  <c r="AP47" i="13"/>
  <c r="AL47" i="13"/>
  <c r="AE47" i="13"/>
  <c r="AD47" i="13"/>
  <c r="AC47" i="13"/>
  <c r="AB47" i="13"/>
  <c r="AA47" i="13"/>
  <c r="Z47" i="13"/>
  <c r="U47" i="13"/>
  <c r="S47" i="13"/>
  <c r="O47" i="13"/>
  <c r="N47" i="13"/>
  <c r="L47" i="13"/>
  <c r="C48" i="15" l="1"/>
  <c r="D48" i="15"/>
  <c r="E48" i="15"/>
  <c r="F48" i="15"/>
  <c r="B48" i="15"/>
  <c r="G7" i="1"/>
  <c r="F15" i="1" s="1"/>
  <c r="C44" i="15"/>
  <c r="I6" i="1"/>
  <c r="H14" i="1" s="1"/>
  <c r="D44" i="15"/>
  <c r="K6" i="1"/>
  <c r="E44" i="15"/>
  <c r="M6" i="1"/>
  <c r="L14" i="1" s="1"/>
  <c r="F44" i="15"/>
  <c r="O6" i="1"/>
  <c r="N14" i="1" s="1"/>
  <c r="B44" i="15"/>
  <c r="G6" i="1"/>
  <c r="C40" i="15"/>
  <c r="I5" i="1"/>
  <c r="H13" i="1" s="1"/>
  <c r="D40" i="15"/>
  <c r="K5" i="1"/>
  <c r="E40" i="15"/>
  <c r="M5" i="1"/>
  <c r="F40" i="15"/>
  <c r="O5" i="1"/>
  <c r="N13" i="1" s="1"/>
  <c r="B40" i="15"/>
  <c r="G5" i="1"/>
  <c r="F50" i="17"/>
  <c r="F63" i="17" s="1"/>
  <c r="E50" i="17"/>
  <c r="E63" i="17" s="1"/>
  <c r="D50" i="17"/>
  <c r="D63" i="17" s="1"/>
  <c r="C50" i="17"/>
  <c r="C63" i="17" s="1"/>
  <c r="B50" i="17"/>
  <c r="B63" i="17" s="1"/>
  <c r="F49" i="17"/>
  <c r="F59" i="17" s="1"/>
  <c r="E49" i="17"/>
  <c r="E59" i="17" s="1"/>
  <c r="D49" i="17"/>
  <c r="D59" i="17" s="1"/>
  <c r="C49" i="17"/>
  <c r="C59" i="17" s="1"/>
  <c r="B49" i="17"/>
  <c r="B59" i="17" s="1"/>
  <c r="F48" i="17"/>
  <c r="F55" i="17" s="1"/>
  <c r="E48" i="17"/>
  <c r="E55" i="17" s="1"/>
  <c r="D48" i="17"/>
  <c r="D55" i="17" s="1"/>
  <c r="C48" i="17"/>
  <c r="C55" i="17" s="1"/>
  <c r="B48" i="17"/>
  <c r="B55" i="17" s="1"/>
  <c r="F46" i="17"/>
  <c r="F62" i="17" s="1"/>
  <c r="E46" i="17"/>
  <c r="E62" i="17" s="1"/>
  <c r="D46" i="17"/>
  <c r="D62" i="17" s="1"/>
  <c r="C46" i="17"/>
  <c r="C62" i="17" s="1"/>
  <c r="B46" i="17"/>
  <c r="B62" i="17" s="1"/>
  <c r="F45" i="17"/>
  <c r="F58" i="17" s="1"/>
  <c r="E45" i="17"/>
  <c r="E58" i="17" s="1"/>
  <c r="D45" i="17"/>
  <c r="D58" i="17" s="1"/>
  <c r="C45" i="17"/>
  <c r="C58" i="17" s="1"/>
  <c r="B45" i="17"/>
  <c r="B58" i="17" s="1"/>
  <c r="F44" i="17"/>
  <c r="F54" i="17" s="1"/>
  <c r="E44" i="17"/>
  <c r="E54" i="17" s="1"/>
  <c r="D44" i="17"/>
  <c r="D54" i="17" s="1"/>
  <c r="C44" i="17"/>
  <c r="C54" i="17" s="1"/>
  <c r="B44" i="17"/>
  <c r="B54" i="17" s="1"/>
  <c r="F42" i="17"/>
  <c r="F61" i="17" s="1"/>
  <c r="E42" i="17"/>
  <c r="E61" i="17" s="1"/>
  <c r="D42" i="17"/>
  <c r="D61" i="17" s="1"/>
  <c r="C42" i="17"/>
  <c r="C61" i="17" s="1"/>
  <c r="B42" i="17"/>
  <c r="B61" i="17" s="1"/>
  <c r="F41" i="17"/>
  <c r="F57" i="17" s="1"/>
  <c r="E41" i="17"/>
  <c r="E57" i="17" s="1"/>
  <c r="D41" i="17"/>
  <c r="D57" i="17" s="1"/>
  <c r="C41" i="17"/>
  <c r="C57" i="17" s="1"/>
  <c r="B41" i="17"/>
  <c r="B57" i="17" s="1"/>
  <c r="F40" i="17"/>
  <c r="F53" i="17" s="1"/>
  <c r="E40" i="17"/>
  <c r="E53" i="17" s="1"/>
  <c r="D40" i="17"/>
  <c r="D53" i="17" s="1"/>
  <c r="C40" i="17"/>
  <c r="C53" i="17" s="1"/>
  <c r="B40" i="17"/>
  <c r="B53" i="17" s="1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Q178" i="13"/>
  <c r="AP178" i="13"/>
  <c r="AO178" i="13"/>
  <c r="AU177" i="13"/>
  <c r="AT177" i="13"/>
  <c r="AS177" i="13"/>
  <c r="AR177" i="13"/>
  <c r="AQ177" i="13"/>
  <c r="AP177" i="13"/>
  <c r="AO177" i="13"/>
  <c r="AU176" i="13"/>
  <c r="AT176" i="13"/>
  <c r="AS176" i="13"/>
  <c r="AR176" i="13"/>
  <c r="AQ176" i="13"/>
  <c r="AP176" i="13"/>
  <c r="AO176" i="13"/>
  <c r="AU175" i="13"/>
  <c r="AT175" i="13"/>
  <c r="AS175" i="13"/>
  <c r="AR175" i="13"/>
  <c r="AQ175" i="13"/>
  <c r="AP175" i="13"/>
  <c r="AO175" i="13"/>
  <c r="AU174" i="13"/>
  <c r="AT174" i="13"/>
  <c r="AS174" i="13"/>
  <c r="AR174" i="13"/>
  <c r="AQ174" i="13"/>
  <c r="AP174" i="13"/>
  <c r="AO174" i="13"/>
  <c r="AU172" i="13"/>
  <c r="AT172" i="13"/>
  <c r="AS172" i="13"/>
  <c r="AR172" i="13"/>
  <c r="AQ172" i="13"/>
  <c r="AP172" i="13"/>
  <c r="AO172" i="13"/>
  <c r="AU171" i="13"/>
  <c r="AT171" i="13"/>
  <c r="AS171" i="13"/>
  <c r="AR171" i="13"/>
  <c r="AQ171" i="13"/>
  <c r="AP171" i="13"/>
  <c r="AO171" i="13"/>
  <c r="AU170" i="13"/>
  <c r="AT170" i="13"/>
  <c r="AS170" i="13"/>
  <c r="AR170" i="13"/>
  <c r="AQ170" i="13"/>
  <c r="AP170" i="13"/>
  <c r="AO170" i="13"/>
  <c r="AU169" i="13"/>
  <c r="AT169" i="13"/>
  <c r="AS169" i="13"/>
  <c r="AR169" i="13"/>
  <c r="AQ169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Q167" i="13"/>
  <c r="AP167" i="13"/>
  <c r="AO167" i="13"/>
  <c r="AU166" i="13"/>
  <c r="AT166" i="13"/>
  <c r="AS166" i="13"/>
  <c r="AR166" i="13"/>
  <c r="AQ166" i="13"/>
  <c r="AP166" i="13"/>
  <c r="AO166" i="13"/>
  <c r="AU165" i="13"/>
  <c r="AT165" i="13"/>
  <c r="AS165" i="13"/>
  <c r="AR165" i="13"/>
  <c r="AQ165" i="13"/>
  <c r="AP165" i="13"/>
  <c r="AO165" i="13"/>
  <c r="AU163" i="13"/>
  <c r="AT163" i="13"/>
  <c r="AS163" i="13"/>
  <c r="AR163" i="13"/>
  <c r="AQ163" i="13"/>
  <c r="AP163" i="13"/>
  <c r="AO163" i="13"/>
  <c r="AU162" i="13"/>
  <c r="AT162" i="13"/>
  <c r="AS162" i="13"/>
  <c r="AR162" i="13"/>
  <c r="AQ162" i="13"/>
  <c r="AP162" i="13"/>
  <c r="AO162" i="13"/>
  <c r="AU161" i="13"/>
  <c r="AT161" i="13"/>
  <c r="AS161" i="13"/>
  <c r="AR161" i="13"/>
  <c r="AQ161" i="13"/>
  <c r="AP161" i="13"/>
  <c r="AO161" i="13"/>
  <c r="AU160" i="13"/>
  <c r="AT160" i="13"/>
  <c r="AS160" i="13"/>
  <c r="AR160" i="13"/>
  <c r="AQ160" i="13"/>
  <c r="AP160" i="13"/>
  <c r="AO160" i="13"/>
  <c r="AU159" i="13"/>
  <c r="AT159" i="13"/>
  <c r="AS159" i="13"/>
  <c r="AR159" i="13"/>
  <c r="AQ159" i="13"/>
  <c r="AP159" i="13"/>
  <c r="AO159" i="13"/>
  <c r="AU158" i="13"/>
  <c r="AT158" i="13"/>
  <c r="AS158" i="13"/>
  <c r="AR158" i="13"/>
  <c r="AQ158" i="13"/>
  <c r="AP158" i="13"/>
  <c r="AO158" i="13"/>
  <c r="AU157" i="13"/>
  <c r="AT157" i="13"/>
  <c r="AS157" i="13"/>
  <c r="AR157" i="13"/>
  <c r="AQ157" i="13"/>
  <c r="AP157" i="13"/>
  <c r="AO157" i="13"/>
  <c r="AU156" i="13"/>
  <c r="AT156" i="13"/>
  <c r="AS156" i="13"/>
  <c r="AR156" i="13"/>
  <c r="AQ156" i="13"/>
  <c r="AP156" i="13"/>
  <c r="AO156" i="13"/>
  <c r="AU154" i="13"/>
  <c r="AT154" i="13"/>
  <c r="AS154" i="13"/>
  <c r="AR154" i="13"/>
  <c r="AP154" i="13"/>
  <c r="AU153" i="13"/>
  <c r="AT153" i="13"/>
  <c r="AS153" i="13"/>
  <c r="AR153" i="13"/>
  <c r="AP153" i="13"/>
  <c r="AU152" i="13"/>
  <c r="AT152" i="13"/>
  <c r="AS152" i="13"/>
  <c r="AR152" i="13"/>
  <c r="AP152" i="13"/>
  <c r="AU151" i="13"/>
  <c r="AT151" i="13"/>
  <c r="AS151" i="13"/>
  <c r="AR151" i="13"/>
  <c r="AP151" i="13"/>
  <c r="AU150" i="13"/>
  <c r="AT150" i="13"/>
  <c r="AS150" i="13"/>
  <c r="AR150" i="13"/>
  <c r="AP150" i="13"/>
  <c r="AU149" i="13"/>
  <c r="AT149" i="13"/>
  <c r="AS149" i="13"/>
  <c r="AR149" i="13"/>
  <c r="AP149" i="13"/>
  <c r="AU148" i="13"/>
  <c r="AT148" i="13"/>
  <c r="AS148" i="13"/>
  <c r="AR148" i="13"/>
  <c r="AP148" i="13"/>
  <c r="AU147" i="13"/>
  <c r="AT147" i="13"/>
  <c r="AS147" i="13"/>
  <c r="AR147" i="13"/>
  <c r="AP147" i="13"/>
  <c r="AO147" i="13"/>
  <c r="AO148" i="13"/>
  <c r="AO149" i="13"/>
  <c r="AO150" i="13"/>
  <c r="AO151" i="13"/>
  <c r="AO152" i="13"/>
  <c r="AO153" i="13"/>
  <c r="AO154" i="13"/>
  <c r="AQ147" i="13"/>
  <c r="AQ148" i="13"/>
  <c r="AQ149" i="13"/>
  <c r="AQ150" i="13"/>
  <c r="AQ151" i="13"/>
  <c r="AQ152" i="13"/>
  <c r="AQ153" i="13"/>
  <c r="AQ154" i="13"/>
  <c r="AU145" i="13"/>
  <c r="AT145" i="13"/>
  <c r="AS145" i="13"/>
  <c r="AR145" i="13"/>
  <c r="AP145" i="13"/>
  <c r="AU144" i="13"/>
  <c r="AT144" i="13"/>
  <c r="AS144" i="13"/>
  <c r="AR144" i="13"/>
  <c r="AP144" i="13"/>
  <c r="AU143" i="13"/>
  <c r="AT143" i="13"/>
  <c r="AS143" i="13"/>
  <c r="AR143" i="13"/>
  <c r="AP143" i="13"/>
  <c r="AU142" i="13"/>
  <c r="AT142" i="13"/>
  <c r="AS142" i="13"/>
  <c r="AR142" i="13"/>
  <c r="AP142" i="13"/>
  <c r="AU141" i="13"/>
  <c r="AT141" i="13"/>
  <c r="AS141" i="13"/>
  <c r="AR141" i="13"/>
  <c r="AP141" i="13"/>
  <c r="AU140" i="13"/>
  <c r="AT140" i="13"/>
  <c r="AS140" i="13"/>
  <c r="AR140" i="13"/>
  <c r="AP140" i="13"/>
  <c r="AU139" i="13"/>
  <c r="AT139" i="13"/>
  <c r="AS139" i="13"/>
  <c r="AR139" i="13"/>
  <c r="AP139" i="13"/>
  <c r="AU138" i="13"/>
  <c r="AT138" i="13"/>
  <c r="AS138" i="13"/>
  <c r="AR138" i="13"/>
  <c r="AP138" i="13"/>
  <c r="AQ138" i="13"/>
  <c r="AQ139" i="13"/>
  <c r="AQ140" i="13"/>
  <c r="AQ141" i="13"/>
  <c r="AQ142" i="13"/>
  <c r="AQ143" i="13"/>
  <c r="AQ144" i="13"/>
  <c r="AQ145" i="13"/>
  <c r="AO138" i="13"/>
  <c r="AO139" i="13"/>
  <c r="AO140" i="13"/>
  <c r="AO141" i="13"/>
  <c r="AO142" i="13"/>
  <c r="AO143" i="13"/>
  <c r="AO144" i="13"/>
  <c r="AO145" i="13"/>
  <c r="AS136" i="13"/>
  <c r="AR136" i="13"/>
  <c r="AP136" i="13"/>
  <c r="AS135" i="13"/>
  <c r="AR135" i="13"/>
  <c r="AP135" i="13"/>
  <c r="AS134" i="13"/>
  <c r="AR134" i="13"/>
  <c r="AP134" i="13"/>
  <c r="AS133" i="13"/>
  <c r="AR133" i="13"/>
  <c r="AP133" i="13"/>
  <c r="AS132" i="13"/>
  <c r="AR132" i="13"/>
  <c r="AP132" i="13"/>
  <c r="AS131" i="13"/>
  <c r="AR131" i="13"/>
  <c r="AP131" i="13"/>
  <c r="AS130" i="13"/>
  <c r="AR130" i="13"/>
  <c r="AP130" i="13"/>
  <c r="AS129" i="13"/>
  <c r="AR129" i="13"/>
  <c r="AP129" i="13"/>
  <c r="AT129" i="13"/>
  <c r="AT130" i="13"/>
  <c r="AT131" i="13"/>
  <c r="AT132" i="13"/>
  <c r="AT133" i="13"/>
  <c r="AT134" i="13"/>
  <c r="AT135" i="13"/>
  <c r="AT136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Q79" i="13"/>
  <c r="AP79" i="13"/>
  <c r="AO79" i="13"/>
  <c r="AU78" i="13"/>
  <c r="AT78" i="13"/>
  <c r="AS78" i="13"/>
  <c r="AR78" i="13"/>
  <c r="AQ78" i="13"/>
  <c r="AP78" i="13"/>
  <c r="AO78" i="13"/>
  <c r="AU77" i="13"/>
  <c r="AT77" i="13"/>
  <c r="AS77" i="13"/>
  <c r="AR77" i="13"/>
  <c r="AQ77" i="13"/>
  <c r="AP77" i="13"/>
  <c r="AO77" i="13"/>
  <c r="AU76" i="13"/>
  <c r="AT76" i="13"/>
  <c r="AS76" i="13"/>
  <c r="AR76" i="13"/>
  <c r="AQ76" i="13"/>
  <c r="AP76" i="13"/>
  <c r="AO76" i="13"/>
  <c r="AU75" i="13"/>
  <c r="AT75" i="13"/>
  <c r="AS75" i="13"/>
  <c r="AR75" i="13"/>
  <c r="AQ75" i="13"/>
  <c r="AP75" i="13"/>
  <c r="AO75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Q66" i="13"/>
  <c r="AQ67" i="13"/>
  <c r="AQ68" i="13"/>
  <c r="AQ69" i="13"/>
  <c r="AQ70" i="13"/>
  <c r="AQ71" i="13"/>
  <c r="AQ72" i="13"/>
  <c r="AQ73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P60" i="13"/>
  <c r="AO60" i="13"/>
  <c r="AU59" i="13"/>
  <c r="AT59" i="13"/>
  <c r="AS59" i="13"/>
  <c r="AR59" i="13"/>
  <c r="AP59" i="13"/>
  <c r="AO59" i="13"/>
  <c r="AU58" i="13"/>
  <c r="AT58" i="13"/>
  <c r="AS58" i="13"/>
  <c r="AR58" i="13"/>
  <c r="AP58" i="13"/>
  <c r="AO58" i="13"/>
  <c r="AU57" i="13"/>
  <c r="AT57" i="13"/>
  <c r="AS57" i="13"/>
  <c r="AR57" i="13"/>
  <c r="AP57" i="13"/>
  <c r="AO57" i="13"/>
  <c r="AQ57" i="13"/>
  <c r="AQ58" i="13"/>
  <c r="AQ59" i="13"/>
  <c r="AQ60" i="13"/>
  <c r="AQ61" i="13"/>
  <c r="AQ62" i="13"/>
  <c r="AQ63" i="13"/>
  <c r="AQ64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8" i="13"/>
  <c r="AT49" i="13"/>
  <c r="AT50" i="13"/>
  <c r="AT51" i="13"/>
  <c r="AT52" i="13"/>
  <c r="AT53" i="13"/>
  <c r="AT54" i="13"/>
  <c r="AT55" i="13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F61" i="15"/>
  <c r="E61" i="15"/>
  <c r="D61" i="15"/>
  <c r="C61" i="15"/>
  <c r="B61" i="15"/>
  <c r="F57" i="15"/>
  <c r="E57" i="15"/>
  <c r="D57" i="15"/>
  <c r="C57" i="15"/>
  <c r="B57" i="15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D159" i="10"/>
  <c r="D158" i="10"/>
  <c r="D157" i="10"/>
  <c r="D156" i="10"/>
  <c r="D155" i="10"/>
  <c r="D154" i="10"/>
  <c r="E153" i="10"/>
  <c r="E162" i="10" s="1"/>
  <c r="D162" i="10"/>
  <c r="A153" i="10"/>
  <c r="A162" i="10" s="1"/>
  <c r="E152" i="10"/>
  <c r="E161" i="10" s="1"/>
  <c r="D161" i="10"/>
  <c r="A152" i="10"/>
  <c r="A161" i="10" s="1"/>
  <c r="E151" i="10"/>
  <c r="E160" i="10" s="1"/>
  <c r="D160" i="10"/>
  <c r="A151" i="10"/>
  <c r="A160" i="10" s="1"/>
  <c r="E150" i="10"/>
  <c r="E159" i="10" s="1"/>
  <c r="A150" i="10"/>
  <c r="A159" i="10" s="1"/>
  <c r="E149" i="10"/>
  <c r="E158" i="10" s="1"/>
  <c r="A149" i="10"/>
  <c r="A158" i="10" s="1"/>
  <c r="E148" i="10"/>
  <c r="E157" i="10" s="1"/>
  <c r="A148" i="10"/>
  <c r="A157" i="10" s="1"/>
  <c r="E147" i="10"/>
  <c r="E156" i="10" s="1"/>
  <c r="A147" i="10"/>
  <c r="A156" i="10" s="1"/>
  <c r="E146" i="10"/>
  <c r="E155" i="10" s="1"/>
  <c r="A146" i="10"/>
  <c r="A155" i="10" s="1"/>
  <c r="E145" i="10"/>
  <c r="E154" i="10" s="1"/>
  <c r="A145" i="10"/>
  <c r="A154" i="10" s="1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A144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N17" i="7" s="1"/>
  <c r="AM4" i="7"/>
  <c r="AL4" i="7"/>
  <c r="AL15" i="7" s="1"/>
  <c r="AK4" i="7"/>
  <c r="AK26" i="7" s="1"/>
  <c r="U62" i="1"/>
  <c r="T62" i="1"/>
  <c r="R62" i="1"/>
  <c r="E40" i="7"/>
  <c r="P62" i="1"/>
  <c r="E39" i="7"/>
  <c r="O62" i="1"/>
  <c r="E65" i="7"/>
  <c r="N62" i="1"/>
  <c r="M62" i="1"/>
  <c r="Q62" i="1"/>
  <c r="F47" i="10"/>
  <c r="L62" i="1"/>
  <c r="K62" i="1"/>
  <c r="F45" i="10"/>
  <c r="D45" i="10" s="1"/>
  <c r="J62" i="1"/>
  <c r="I62" i="1"/>
  <c r="H62" i="1"/>
  <c r="F56" i="10"/>
  <c r="D56" i="10" s="1"/>
  <c r="F28" i="10"/>
  <c r="D28" i="10" s="1"/>
  <c r="G62" i="1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L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L190" i="13"/>
  <c r="AK190" i="13"/>
  <c r="AI190" i="13"/>
  <c r="AE190" i="13"/>
  <c r="AD190" i="13"/>
  <c r="AC190" i="13"/>
  <c r="AB190" i="13"/>
  <c r="Z190" i="13"/>
  <c r="Y190" i="13"/>
  <c r="W190" i="13"/>
  <c r="U190" i="13"/>
  <c r="O190" i="13"/>
  <c r="N190" i="13"/>
  <c r="L190" i="13"/>
  <c r="AL189" i="13"/>
  <c r="AK189" i="13"/>
  <c r="AI189" i="13"/>
  <c r="AE189" i="13"/>
  <c r="AD189" i="13"/>
  <c r="AC189" i="13"/>
  <c r="AB189" i="13"/>
  <c r="Z189" i="13"/>
  <c r="Y189" i="13"/>
  <c r="W189" i="13"/>
  <c r="U189" i="13"/>
  <c r="O189" i="13"/>
  <c r="N189" i="13"/>
  <c r="L189" i="13"/>
  <c r="AL188" i="13"/>
  <c r="AK188" i="13"/>
  <c r="AI188" i="13"/>
  <c r="AE188" i="13"/>
  <c r="AD188" i="13"/>
  <c r="AC188" i="13"/>
  <c r="AB188" i="13"/>
  <c r="Z188" i="13"/>
  <c r="Y188" i="13"/>
  <c r="W188" i="13"/>
  <c r="U188" i="13"/>
  <c r="O188" i="13"/>
  <c r="N188" i="13"/>
  <c r="L188" i="13"/>
  <c r="AL187" i="13"/>
  <c r="AK187" i="13"/>
  <c r="AI187" i="13"/>
  <c r="AE187" i="13"/>
  <c r="AD187" i="13"/>
  <c r="AC187" i="13"/>
  <c r="AB187" i="13"/>
  <c r="Z187" i="13"/>
  <c r="Y187" i="13"/>
  <c r="W187" i="13"/>
  <c r="U187" i="13"/>
  <c r="O187" i="13"/>
  <c r="N187" i="13"/>
  <c r="L187" i="13"/>
  <c r="AL186" i="13"/>
  <c r="AK186" i="13"/>
  <c r="AI186" i="13"/>
  <c r="AE186" i="13"/>
  <c r="AD186" i="13"/>
  <c r="AC186" i="13"/>
  <c r="AB186" i="13"/>
  <c r="Z186" i="13"/>
  <c r="Y186" i="13"/>
  <c r="W186" i="13"/>
  <c r="U186" i="13"/>
  <c r="O186" i="13"/>
  <c r="N186" i="13"/>
  <c r="L186" i="13"/>
  <c r="AL185" i="13"/>
  <c r="AK185" i="13"/>
  <c r="AI185" i="13"/>
  <c r="AE185" i="13"/>
  <c r="AD185" i="13"/>
  <c r="AC185" i="13"/>
  <c r="AB185" i="13"/>
  <c r="Z185" i="13"/>
  <c r="Y185" i="13"/>
  <c r="W185" i="13"/>
  <c r="U185" i="13"/>
  <c r="O185" i="13"/>
  <c r="N185" i="13"/>
  <c r="L185" i="13"/>
  <c r="AL184" i="13"/>
  <c r="AK184" i="13"/>
  <c r="AI184" i="13"/>
  <c r="AE184" i="13"/>
  <c r="AD184" i="13"/>
  <c r="AC184" i="13"/>
  <c r="AB184" i="13"/>
  <c r="Z184" i="13"/>
  <c r="Y184" i="13"/>
  <c r="W184" i="13"/>
  <c r="U184" i="13"/>
  <c r="O184" i="13"/>
  <c r="N184" i="13"/>
  <c r="L184" i="13"/>
  <c r="AL183" i="13"/>
  <c r="AK183" i="13"/>
  <c r="AI183" i="13"/>
  <c r="AE183" i="13"/>
  <c r="AD183" i="13"/>
  <c r="AC183" i="13"/>
  <c r="AB183" i="13"/>
  <c r="Z183" i="13"/>
  <c r="Y183" i="13"/>
  <c r="W183" i="13"/>
  <c r="U183" i="13"/>
  <c r="O183" i="13"/>
  <c r="N183" i="13"/>
  <c r="L183" i="13"/>
  <c r="AN181" i="13"/>
  <c r="AM181" i="13"/>
  <c r="AK181" i="13"/>
  <c r="AJ181" i="13"/>
  <c r="AI181" i="13"/>
  <c r="AH181" i="13"/>
  <c r="AG181" i="13"/>
  <c r="AF181" i="13"/>
  <c r="AE181" i="13"/>
  <c r="AD181" i="13"/>
  <c r="AC181" i="13"/>
  <c r="AB181" i="13"/>
  <c r="Z181" i="13"/>
  <c r="Y181" i="13"/>
  <c r="X181" i="13"/>
  <c r="W181" i="13"/>
  <c r="V181" i="13"/>
  <c r="U181" i="13"/>
  <c r="S181" i="13"/>
  <c r="R181" i="13"/>
  <c r="Q181" i="13"/>
  <c r="P181" i="13"/>
  <c r="O181" i="13"/>
  <c r="N181" i="13"/>
  <c r="M181" i="13"/>
  <c r="L181" i="13"/>
  <c r="AN180" i="13"/>
  <c r="AM180" i="13"/>
  <c r="AK180" i="13"/>
  <c r="AJ180" i="13"/>
  <c r="AI180" i="13"/>
  <c r="AH180" i="13"/>
  <c r="AG180" i="13"/>
  <c r="AF180" i="13"/>
  <c r="AE180" i="13"/>
  <c r="AD180" i="13"/>
  <c r="AC180" i="13"/>
  <c r="AB180" i="13"/>
  <c r="Z180" i="13"/>
  <c r="Y180" i="13"/>
  <c r="X180" i="13"/>
  <c r="W180" i="13"/>
  <c r="V180" i="13"/>
  <c r="U180" i="13"/>
  <c r="S180" i="13"/>
  <c r="R180" i="13"/>
  <c r="Q180" i="13"/>
  <c r="P180" i="13"/>
  <c r="O180" i="13"/>
  <c r="N180" i="13"/>
  <c r="M180" i="13"/>
  <c r="L180" i="13"/>
  <c r="AN179" i="13"/>
  <c r="AM179" i="13"/>
  <c r="AK179" i="13"/>
  <c r="AJ179" i="13"/>
  <c r="AI179" i="13"/>
  <c r="AH179" i="13"/>
  <c r="AG179" i="13"/>
  <c r="AF179" i="13"/>
  <c r="AE179" i="13"/>
  <c r="AD179" i="13"/>
  <c r="AC179" i="13"/>
  <c r="AB179" i="13"/>
  <c r="Z179" i="13"/>
  <c r="Y179" i="13"/>
  <c r="X179" i="13"/>
  <c r="W179" i="13"/>
  <c r="V179" i="13"/>
  <c r="U179" i="13"/>
  <c r="S179" i="13"/>
  <c r="R179" i="13"/>
  <c r="Q179" i="13"/>
  <c r="P179" i="13"/>
  <c r="O179" i="13"/>
  <c r="N179" i="13"/>
  <c r="M179" i="13"/>
  <c r="L179" i="13"/>
  <c r="AN178" i="13"/>
  <c r="AM178" i="13"/>
  <c r="AK178" i="13"/>
  <c r="AJ178" i="13"/>
  <c r="AI178" i="13"/>
  <c r="AH178" i="13"/>
  <c r="AG178" i="13"/>
  <c r="AF178" i="13"/>
  <c r="AE178" i="13"/>
  <c r="AD178" i="13"/>
  <c r="AC178" i="13"/>
  <c r="AB178" i="13"/>
  <c r="Z178" i="13"/>
  <c r="Y178" i="13"/>
  <c r="X178" i="13"/>
  <c r="W178" i="13"/>
  <c r="V178" i="13"/>
  <c r="U178" i="13"/>
  <c r="S178" i="13"/>
  <c r="R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G177" i="13"/>
  <c r="AF177" i="13"/>
  <c r="AE177" i="13"/>
  <c r="AD177" i="13"/>
  <c r="AC177" i="13"/>
  <c r="AB177" i="13"/>
  <c r="Z177" i="13"/>
  <c r="Y177" i="13"/>
  <c r="X177" i="13"/>
  <c r="W177" i="13"/>
  <c r="V177" i="13"/>
  <c r="U177" i="13"/>
  <c r="S177" i="13"/>
  <c r="R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G176" i="13"/>
  <c r="AF176" i="13"/>
  <c r="AE176" i="13"/>
  <c r="AD176" i="13"/>
  <c r="AC176" i="13"/>
  <c r="AB176" i="13"/>
  <c r="Z176" i="13"/>
  <c r="Y176" i="13"/>
  <c r="X176" i="13"/>
  <c r="W176" i="13"/>
  <c r="V176" i="13"/>
  <c r="U176" i="13"/>
  <c r="S176" i="13"/>
  <c r="R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G175" i="13"/>
  <c r="AF175" i="13"/>
  <c r="AE175" i="13"/>
  <c r="AD175" i="13"/>
  <c r="AC175" i="13"/>
  <c r="AB175" i="13"/>
  <c r="Z175" i="13"/>
  <c r="Y175" i="13"/>
  <c r="X175" i="13"/>
  <c r="W175" i="13"/>
  <c r="V175" i="13"/>
  <c r="U175" i="13"/>
  <c r="S175" i="13"/>
  <c r="R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G174" i="13"/>
  <c r="AF174" i="13"/>
  <c r="AE174" i="13"/>
  <c r="AD174" i="13"/>
  <c r="AC174" i="13"/>
  <c r="AB174" i="13"/>
  <c r="Z174" i="13"/>
  <c r="Y174" i="13"/>
  <c r="X174" i="13"/>
  <c r="W174" i="13"/>
  <c r="V174" i="13"/>
  <c r="U174" i="13"/>
  <c r="S174" i="13"/>
  <c r="R174" i="13"/>
  <c r="Q174" i="13"/>
  <c r="P174" i="13"/>
  <c r="O174" i="13"/>
  <c r="N174" i="13"/>
  <c r="M174" i="13"/>
  <c r="L174" i="13"/>
  <c r="AN172" i="13"/>
  <c r="AM172" i="13"/>
  <c r="AK172" i="13"/>
  <c r="AJ172" i="13"/>
  <c r="AI172" i="13"/>
  <c r="AH172" i="13"/>
  <c r="AG172" i="13"/>
  <c r="AF172" i="13"/>
  <c r="AE172" i="13"/>
  <c r="AD172" i="13"/>
  <c r="AC172" i="13"/>
  <c r="AB172" i="13"/>
  <c r="Z172" i="13"/>
  <c r="Y172" i="13"/>
  <c r="X172" i="13"/>
  <c r="W172" i="13"/>
  <c r="V172" i="13"/>
  <c r="U172" i="13"/>
  <c r="S172" i="13"/>
  <c r="R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G171" i="13"/>
  <c r="AF171" i="13"/>
  <c r="AE171" i="13"/>
  <c r="AD171" i="13"/>
  <c r="AC171" i="13"/>
  <c r="AB171" i="13"/>
  <c r="Z171" i="13"/>
  <c r="Y171" i="13"/>
  <c r="X171" i="13"/>
  <c r="W171" i="13"/>
  <c r="V171" i="13"/>
  <c r="U171" i="13"/>
  <c r="S171" i="13"/>
  <c r="R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G170" i="13"/>
  <c r="AF170" i="13"/>
  <c r="AE170" i="13"/>
  <c r="AD170" i="13"/>
  <c r="AC170" i="13"/>
  <c r="AB170" i="13"/>
  <c r="Z170" i="13"/>
  <c r="Y170" i="13"/>
  <c r="X170" i="13"/>
  <c r="W170" i="13"/>
  <c r="V170" i="13"/>
  <c r="U170" i="13"/>
  <c r="S170" i="13"/>
  <c r="R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G169" i="13"/>
  <c r="AF169" i="13"/>
  <c r="AE169" i="13"/>
  <c r="AD169" i="13"/>
  <c r="AC169" i="13"/>
  <c r="AB169" i="13"/>
  <c r="Z169" i="13"/>
  <c r="Y169" i="13"/>
  <c r="X169" i="13"/>
  <c r="W169" i="13"/>
  <c r="V169" i="13"/>
  <c r="U169" i="13"/>
  <c r="S169" i="13"/>
  <c r="R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G168" i="13"/>
  <c r="AF168" i="13"/>
  <c r="AE168" i="13"/>
  <c r="AD168" i="13"/>
  <c r="AC168" i="13"/>
  <c r="AB168" i="13"/>
  <c r="Z168" i="13"/>
  <c r="Y168" i="13"/>
  <c r="X168" i="13"/>
  <c r="W168" i="13"/>
  <c r="V168" i="13"/>
  <c r="U168" i="13"/>
  <c r="S168" i="13"/>
  <c r="R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G167" i="13"/>
  <c r="AF167" i="13"/>
  <c r="AE167" i="13"/>
  <c r="AD167" i="13"/>
  <c r="AC167" i="13"/>
  <c r="AB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G166" i="13"/>
  <c r="AF166" i="13"/>
  <c r="AE166" i="13"/>
  <c r="AD166" i="13"/>
  <c r="AC166" i="13"/>
  <c r="AB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G165" i="13"/>
  <c r="AF165" i="13"/>
  <c r="AE165" i="13"/>
  <c r="AD165" i="13"/>
  <c r="AC165" i="13"/>
  <c r="AB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K163" i="13"/>
  <c r="AI163" i="13"/>
  <c r="AE163" i="13"/>
  <c r="AD163" i="13"/>
  <c r="AC163" i="13"/>
  <c r="AB163" i="13"/>
  <c r="Z163" i="13"/>
  <c r="Y163" i="13"/>
  <c r="U163" i="13"/>
  <c r="O163" i="13"/>
  <c r="N163" i="13"/>
  <c r="L163" i="13"/>
  <c r="AK162" i="13"/>
  <c r="AI162" i="13"/>
  <c r="AE162" i="13"/>
  <c r="AD162" i="13"/>
  <c r="AC162" i="13"/>
  <c r="AB162" i="13"/>
  <c r="Z162" i="13"/>
  <c r="Y162" i="13"/>
  <c r="U162" i="13"/>
  <c r="O162" i="13"/>
  <c r="N162" i="13"/>
  <c r="L162" i="13"/>
  <c r="AK161" i="13"/>
  <c r="AI161" i="13"/>
  <c r="AE161" i="13"/>
  <c r="AD161" i="13"/>
  <c r="AC161" i="13"/>
  <c r="AB161" i="13"/>
  <c r="Z161" i="13"/>
  <c r="Y161" i="13"/>
  <c r="U161" i="13"/>
  <c r="O161" i="13"/>
  <c r="N161" i="13"/>
  <c r="L161" i="13"/>
  <c r="AK160" i="13"/>
  <c r="AI160" i="13"/>
  <c r="AE160" i="13"/>
  <c r="AD160" i="13"/>
  <c r="AC160" i="13"/>
  <c r="AB160" i="13"/>
  <c r="Z160" i="13"/>
  <c r="Y160" i="13"/>
  <c r="U160" i="13"/>
  <c r="O160" i="13"/>
  <c r="N160" i="13"/>
  <c r="L160" i="13"/>
  <c r="AK159" i="13"/>
  <c r="AI159" i="13"/>
  <c r="AE159" i="13"/>
  <c r="AD159" i="13"/>
  <c r="AC159" i="13"/>
  <c r="AB159" i="13"/>
  <c r="Z159" i="13"/>
  <c r="Y159" i="13"/>
  <c r="U159" i="13"/>
  <c r="O159" i="13"/>
  <c r="N159" i="13"/>
  <c r="L159" i="13"/>
  <c r="AK158" i="13"/>
  <c r="AI158" i="13"/>
  <c r="AE158" i="13"/>
  <c r="AD158" i="13"/>
  <c r="AC158" i="13"/>
  <c r="AB158" i="13"/>
  <c r="Z158" i="13"/>
  <c r="Y158" i="13"/>
  <c r="U158" i="13"/>
  <c r="O158" i="13"/>
  <c r="N158" i="13"/>
  <c r="L158" i="13"/>
  <c r="AK157" i="13"/>
  <c r="AI157" i="13"/>
  <c r="AE157" i="13"/>
  <c r="AD157" i="13"/>
  <c r="AC157" i="13"/>
  <c r="AB157" i="13"/>
  <c r="Z157" i="13"/>
  <c r="Y157" i="13"/>
  <c r="U157" i="13"/>
  <c r="O157" i="13"/>
  <c r="N157" i="13"/>
  <c r="L157" i="13"/>
  <c r="AK156" i="13"/>
  <c r="AI156" i="13"/>
  <c r="AE156" i="13"/>
  <c r="AD156" i="13"/>
  <c r="AC156" i="13"/>
  <c r="AB156" i="13"/>
  <c r="Z156" i="13"/>
  <c r="Y156" i="13"/>
  <c r="U156" i="13"/>
  <c r="O156" i="13"/>
  <c r="N156" i="13"/>
  <c r="L156" i="13"/>
  <c r="AN154" i="13"/>
  <c r="AM154" i="13"/>
  <c r="AK154" i="13"/>
  <c r="AJ154" i="13"/>
  <c r="AI154" i="13"/>
  <c r="AH154" i="13"/>
  <c r="AE154" i="13"/>
  <c r="AD154" i="13"/>
  <c r="AC154" i="13"/>
  <c r="Z154" i="13"/>
  <c r="Y154" i="13"/>
  <c r="X154" i="13"/>
  <c r="W154" i="13"/>
  <c r="V154" i="13"/>
  <c r="U154" i="13"/>
  <c r="S154" i="13"/>
  <c r="Q154" i="13"/>
  <c r="P154" i="13"/>
  <c r="O154" i="13"/>
  <c r="N154" i="13"/>
  <c r="M154" i="13"/>
  <c r="L154" i="13"/>
  <c r="AN153" i="13"/>
  <c r="AM153" i="13"/>
  <c r="AK153" i="13"/>
  <c r="AJ153" i="13"/>
  <c r="AI153" i="13"/>
  <c r="AH153" i="13"/>
  <c r="AE153" i="13"/>
  <c r="AD153" i="13"/>
  <c r="AC153" i="13"/>
  <c r="Z153" i="13"/>
  <c r="Y153" i="13"/>
  <c r="X153" i="13"/>
  <c r="W153" i="13"/>
  <c r="V153" i="13"/>
  <c r="U153" i="13"/>
  <c r="S153" i="13"/>
  <c r="Q153" i="13"/>
  <c r="P153" i="13"/>
  <c r="O153" i="13"/>
  <c r="N153" i="13"/>
  <c r="M153" i="13"/>
  <c r="L153" i="13"/>
  <c r="AN152" i="13"/>
  <c r="AM152" i="13"/>
  <c r="AK152" i="13"/>
  <c r="AJ152" i="13"/>
  <c r="AI152" i="13"/>
  <c r="AH152" i="13"/>
  <c r="AE152" i="13"/>
  <c r="AD152" i="13"/>
  <c r="AC152" i="13"/>
  <c r="Z152" i="13"/>
  <c r="Y152" i="13"/>
  <c r="X152" i="13"/>
  <c r="W152" i="13"/>
  <c r="V152" i="13"/>
  <c r="U152" i="13"/>
  <c r="S152" i="13"/>
  <c r="Q152" i="13"/>
  <c r="P152" i="13"/>
  <c r="O152" i="13"/>
  <c r="N152" i="13"/>
  <c r="M152" i="13"/>
  <c r="L152" i="13"/>
  <c r="AN151" i="13"/>
  <c r="AM151" i="13"/>
  <c r="AK151" i="13"/>
  <c r="AJ151" i="13"/>
  <c r="AI151" i="13"/>
  <c r="AH151" i="13"/>
  <c r="AE151" i="13"/>
  <c r="AD151" i="13"/>
  <c r="AC151" i="13"/>
  <c r="Z151" i="13"/>
  <c r="Y151" i="13"/>
  <c r="X151" i="13"/>
  <c r="W151" i="13"/>
  <c r="V151" i="13"/>
  <c r="U151" i="13"/>
  <c r="S151" i="13"/>
  <c r="Q151" i="13"/>
  <c r="P151" i="13"/>
  <c r="O151" i="13"/>
  <c r="N151" i="13"/>
  <c r="M151" i="13"/>
  <c r="L151" i="13"/>
  <c r="AN150" i="13"/>
  <c r="AM150" i="13"/>
  <c r="AK150" i="13"/>
  <c r="AJ150" i="13"/>
  <c r="AI150" i="13"/>
  <c r="AH150" i="13"/>
  <c r="AE150" i="13"/>
  <c r="AD150" i="13"/>
  <c r="AC150" i="13"/>
  <c r="Z150" i="13"/>
  <c r="Y150" i="13"/>
  <c r="X150" i="13"/>
  <c r="W150" i="13"/>
  <c r="V150" i="13"/>
  <c r="U150" i="13"/>
  <c r="S150" i="13"/>
  <c r="Q150" i="13"/>
  <c r="P150" i="13"/>
  <c r="O150" i="13"/>
  <c r="N150" i="13"/>
  <c r="M150" i="13"/>
  <c r="L150" i="13"/>
  <c r="AN149" i="13"/>
  <c r="AM149" i="13"/>
  <c r="AK149" i="13"/>
  <c r="AJ149" i="13"/>
  <c r="AI149" i="13"/>
  <c r="AH149" i="13"/>
  <c r="AE149" i="13"/>
  <c r="AD149" i="13"/>
  <c r="AC149" i="13"/>
  <c r="Z149" i="13"/>
  <c r="Y149" i="13"/>
  <c r="X149" i="13"/>
  <c r="W149" i="13"/>
  <c r="V149" i="13"/>
  <c r="U149" i="13"/>
  <c r="S149" i="13"/>
  <c r="Q149" i="13"/>
  <c r="P149" i="13"/>
  <c r="O149" i="13"/>
  <c r="N149" i="13"/>
  <c r="M149" i="13"/>
  <c r="L149" i="13"/>
  <c r="AN148" i="13"/>
  <c r="AM148" i="13"/>
  <c r="AK148" i="13"/>
  <c r="AJ148" i="13"/>
  <c r="AI148" i="13"/>
  <c r="AH148" i="13"/>
  <c r="AE148" i="13"/>
  <c r="AD148" i="13"/>
  <c r="AC148" i="13"/>
  <c r="Z148" i="13"/>
  <c r="Y148" i="13"/>
  <c r="X148" i="13"/>
  <c r="W148" i="13"/>
  <c r="V148" i="13"/>
  <c r="U148" i="13"/>
  <c r="S148" i="13"/>
  <c r="Q148" i="13"/>
  <c r="P148" i="13"/>
  <c r="O148" i="13"/>
  <c r="N148" i="13"/>
  <c r="M148" i="13"/>
  <c r="L148" i="13"/>
  <c r="AN147" i="13"/>
  <c r="AM147" i="13"/>
  <c r="AK147" i="13"/>
  <c r="AJ147" i="13"/>
  <c r="AI147" i="13"/>
  <c r="AH147" i="13"/>
  <c r="AE147" i="13"/>
  <c r="AD147" i="13"/>
  <c r="AC147" i="13"/>
  <c r="Z147" i="13"/>
  <c r="Y147" i="13"/>
  <c r="X147" i="13"/>
  <c r="W147" i="13"/>
  <c r="V147" i="13"/>
  <c r="U147" i="13"/>
  <c r="S147" i="13"/>
  <c r="Q147" i="13"/>
  <c r="P147" i="13"/>
  <c r="O147" i="13"/>
  <c r="N147" i="13"/>
  <c r="M147" i="13"/>
  <c r="L147" i="13"/>
  <c r="AN145" i="13"/>
  <c r="AM145" i="13"/>
  <c r="AK145" i="13"/>
  <c r="AJ145" i="13"/>
  <c r="AI145" i="13"/>
  <c r="AH145" i="13"/>
  <c r="AE145" i="13"/>
  <c r="AD145" i="13"/>
  <c r="AC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M145" i="13"/>
  <c r="L145" i="13"/>
  <c r="AN144" i="13"/>
  <c r="AM144" i="13"/>
  <c r="AK144" i="13"/>
  <c r="AJ144" i="13"/>
  <c r="AI144" i="13"/>
  <c r="AH144" i="13"/>
  <c r="AE144" i="13"/>
  <c r="AD144" i="13"/>
  <c r="AC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M144" i="13"/>
  <c r="L144" i="13"/>
  <c r="AN143" i="13"/>
  <c r="AM143" i="13"/>
  <c r="AK143" i="13"/>
  <c r="AJ143" i="13"/>
  <c r="AI143" i="13"/>
  <c r="AH143" i="13"/>
  <c r="AE143" i="13"/>
  <c r="AD143" i="13"/>
  <c r="AC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M143" i="13"/>
  <c r="L143" i="13"/>
  <c r="AN142" i="13"/>
  <c r="AM142" i="13"/>
  <c r="AK142" i="13"/>
  <c r="AJ142" i="13"/>
  <c r="AI142" i="13"/>
  <c r="AH142" i="13"/>
  <c r="AE142" i="13"/>
  <c r="AD142" i="13"/>
  <c r="AC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M142" i="13"/>
  <c r="L142" i="13"/>
  <c r="AN141" i="13"/>
  <c r="AM141" i="13"/>
  <c r="AK141" i="13"/>
  <c r="AJ141" i="13"/>
  <c r="AI141" i="13"/>
  <c r="AH141" i="13"/>
  <c r="AE141" i="13"/>
  <c r="AD141" i="13"/>
  <c r="AC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M141" i="13"/>
  <c r="L141" i="13"/>
  <c r="AN140" i="13"/>
  <c r="AM140" i="13"/>
  <c r="AK140" i="13"/>
  <c r="AJ140" i="13"/>
  <c r="AI140" i="13"/>
  <c r="AH140" i="13"/>
  <c r="AE140" i="13"/>
  <c r="AD140" i="13"/>
  <c r="AC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M140" i="13"/>
  <c r="L140" i="13"/>
  <c r="AN139" i="13"/>
  <c r="AM139" i="13"/>
  <c r="AK139" i="13"/>
  <c r="AJ139" i="13"/>
  <c r="AI139" i="13"/>
  <c r="AH139" i="13"/>
  <c r="AE139" i="13"/>
  <c r="AD139" i="13"/>
  <c r="AC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M139" i="13"/>
  <c r="L139" i="13"/>
  <c r="AN138" i="13"/>
  <c r="AM138" i="13"/>
  <c r="AK138" i="13"/>
  <c r="AJ138" i="13"/>
  <c r="AI138" i="13"/>
  <c r="AH138" i="13"/>
  <c r="AE138" i="13"/>
  <c r="AD138" i="13"/>
  <c r="AC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M138" i="13"/>
  <c r="L138" i="13"/>
  <c r="AK136" i="13"/>
  <c r="AI136" i="13"/>
  <c r="AE136" i="13"/>
  <c r="AD136" i="13"/>
  <c r="AC136" i="13"/>
  <c r="Z136" i="13"/>
  <c r="Y136" i="13"/>
  <c r="U136" i="13"/>
  <c r="O136" i="13"/>
  <c r="N136" i="13"/>
  <c r="L136" i="13"/>
  <c r="AK135" i="13"/>
  <c r="AI135" i="13"/>
  <c r="AE135" i="13"/>
  <c r="AD135" i="13"/>
  <c r="AC135" i="13"/>
  <c r="Z135" i="13"/>
  <c r="Y135" i="13"/>
  <c r="U135" i="13"/>
  <c r="O135" i="13"/>
  <c r="N135" i="13"/>
  <c r="L135" i="13"/>
  <c r="AK134" i="13"/>
  <c r="AI134" i="13"/>
  <c r="AE134" i="13"/>
  <c r="AD134" i="13"/>
  <c r="AC134" i="13"/>
  <c r="Z134" i="13"/>
  <c r="Y134" i="13"/>
  <c r="U134" i="13"/>
  <c r="O134" i="13"/>
  <c r="N134" i="13"/>
  <c r="L134" i="13"/>
  <c r="AK133" i="13"/>
  <c r="AI133" i="13"/>
  <c r="AE133" i="13"/>
  <c r="AD133" i="13"/>
  <c r="AC133" i="13"/>
  <c r="Z133" i="13"/>
  <c r="Y133" i="13"/>
  <c r="U133" i="13"/>
  <c r="O133" i="13"/>
  <c r="N133" i="13"/>
  <c r="L133" i="13"/>
  <c r="AK132" i="13"/>
  <c r="AI132" i="13"/>
  <c r="AE132" i="13"/>
  <c r="AD132" i="13"/>
  <c r="AC132" i="13"/>
  <c r="Z132" i="13"/>
  <c r="Y132" i="13"/>
  <c r="U132" i="13"/>
  <c r="O132" i="13"/>
  <c r="N132" i="13"/>
  <c r="L132" i="13"/>
  <c r="AK131" i="13"/>
  <c r="AI131" i="13"/>
  <c r="AE131" i="13"/>
  <c r="AD131" i="13"/>
  <c r="AC131" i="13"/>
  <c r="Z131" i="13"/>
  <c r="Y131" i="13"/>
  <c r="U131" i="13"/>
  <c r="O131" i="13"/>
  <c r="N131" i="13"/>
  <c r="L131" i="13"/>
  <c r="AK130" i="13"/>
  <c r="AI130" i="13"/>
  <c r="AE130" i="13"/>
  <c r="AD130" i="13"/>
  <c r="AC130" i="13"/>
  <c r="Z130" i="13"/>
  <c r="Y130" i="13"/>
  <c r="U130" i="13"/>
  <c r="O130" i="13"/>
  <c r="N130" i="13"/>
  <c r="L130" i="13"/>
  <c r="AK129" i="13"/>
  <c r="AI129" i="13"/>
  <c r="AE129" i="13"/>
  <c r="AD129" i="13"/>
  <c r="AC129" i="13"/>
  <c r="Z129" i="13"/>
  <c r="Y129" i="13"/>
  <c r="U129" i="13"/>
  <c r="O129" i="13"/>
  <c r="N129" i="13"/>
  <c r="L129" i="13"/>
  <c r="K208" i="13"/>
  <c r="K207" i="13"/>
  <c r="K206" i="13"/>
  <c r="K205" i="13"/>
  <c r="K204" i="13"/>
  <c r="K203" i="13"/>
  <c r="K202" i="13"/>
  <c r="K201" i="13"/>
  <c r="K199" i="13"/>
  <c r="K198" i="13"/>
  <c r="K197" i="13"/>
  <c r="K196" i="13"/>
  <c r="K195" i="13"/>
  <c r="K194" i="13"/>
  <c r="K193" i="13"/>
  <c r="K192" i="13"/>
  <c r="K190" i="13"/>
  <c r="K189" i="13"/>
  <c r="K188" i="13"/>
  <c r="K187" i="13"/>
  <c r="K186" i="13"/>
  <c r="K185" i="13"/>
  <c r="K184" i="13"/>
  <c r="K183" i="13"/>
  <c r="K181" i="13"/>
  <c r="K180" i="13"/>
  <c r="K179" i="13"/>
  <c r="K178" i="13"/>
  <c r="K177" i="13"/>
  <c r="K176" i="13"/>
  <c r="K175" i="13"/>
  <c r="K174" i="13"/>
  <c r="K172" i="13"/>
  <c r="K171" i="13"/>
  <c r="K170" i="13"/>
  <c r="K169" i="13"/>
  <c r="K168" i="13"/>
  <c r="K167" i="13"/>
  <c r="K166" i="13"/>
  <c r="K165" i="13"/>
  <c r="K154" i="13"/>
  <c r="K153" i="13"/>
  <c r="K152" i="13"/>
  <c r="K151" i="13"/>
  <c r="K150" i="13"/>
  <c r="K149" i="13"/>
  <c r="K148" i="13"/>
  <c r="K147" i="13"/>
  <c r="K145" i="13"/>
  <c r="K144" i="13"/>
  <c r="K143" i="13"/>
  <c r="K142" i="13"/>
  <c r="K141" i="13"/>
  <c r="K140" i="13"/>
  <c r="K139" i="13"/>
  <c r="K138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A43" i="13"/>
  <c r="H199" i="13" s="1"/>
  <c r="A42" i="13"/>
  <c r="H99" i="13" s="1"/>
  <c r="A41" i="13"/>
  <c r="H179" i="13" s="1"/>
  <c r="A40" i="13"/>
  <c r="H115" i="13" s="1"/>
  <c r="A39" i="13"/>
  <c r="H87" i="13" s="1"/>
  <c r="A38" i="13"/>
  <c r="H77" i="13" s="1"/>
  <c r="A37" i="13"/>
  <c r="H85" i="13" s="1"/>
  <c r="A36" i="13"/>
  <c r="H147" i="13" s="1"/>
  <c r="A35" i="13"/>
  <c r="H83" i="13" s="1"/>
  <c r="A34" i="13"/>
  <c r="A33" i="13"/>
  <c r="I136" i="13"/>
  <c r="I135" i="13"/>
  <c r="I134" i="13"/>
  <c r="I133" i="13"/>
  <c r="I132" i="13"/>
  <c r="I131" i="13"/>
  <c r="I130" i="13"/>
  <c r="I129" i="13"/>
  <c r="I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N123" i="13"/>
  <c r="AM123" i="13"/>
  <c r="AL123" i="13"/>
  <c r="AK123" i="13"/>
  <c r="AJ123" i="13"/>
  <c r="AI123" i="13"/>
  <c r="AH123" i="13"/>
  <c r="AG123" i="13"/>
  <c r="AE123" i="13"/>
  <c r="AD123" i="13"/>
  <c r="AC123" i="13"/>
  <c r="AB123" i="13"/>
  <c r="Z123" i="13"/>
  <c r="Y123" i="13"/>
  <c r="X123" i="13"/>
  <c r="W123" i="13"/>
  <c r="V123" i="13"/>
  <c r="U123" i="13"/>
  <c r="S123" i="13"/>
  <c r="R123" i="13"/>
  <c r="Q123" i="13"/>
  <c r="P123" i="13"/>
  <c r="O123" i="13"/>
  <c r="N123" i="13"/>
  <c r="AN122" i="13"/>
  <c r="AM122" i="13"/>
  <c r="AL122" i="13"/>
  <c r="AK122" i="13"/>
  <c r="AJ122" i="13"/>
  <c r="AI122" i="13"/>
  <c r="AH122" i="13"/>
  <c r="AG122" i="13"/>
  <c r="AE122" i="13"/>
  <c r="AD122" i="13"/>
  <c r="AC122" i="13"/>
  <c r="AB122" i="13"/>
  <c r="Z122" i="13"/>
  <c r="Y122" i="13"/>
  <c r="X122" i="13"/>
  <c r="W122" i="13"/>
  <c r="V122" i="13"/>
  <c r="U122" i="13"/>
  <c r="S122" i="13"/>
  <c r="R122" i="13"/>
  <c r="Q122" i="13"/>
  <c r="P122" i="13"/>
  <c r="O122" i="13"/>
  <c r="N122" i="13"/>
  <c r="AN121" i="13"/>
  <c r="AM121" i="13"/>
  <c r="AL121" i="13"/>
  <c r="AK121" i="13"/>
  <c r="AJ121" i="13"/>
  <c r="AI121" i="13"/>
  <c r="AH121" i="13"/>
  <c r="AG121" i="13"/>
  <c r="AE121" i="13"/>
  <c r="AD121" i="13"/>
  <c r="AC121" i="13"/>
  <c r="AB121" i="13"/>
  <c r="Z121" i="13"/>
  <c r="Y121" i="13"/>
  <c r="X121" i="13"/>
  <c r="W121" i="13"/>
  <c r="V121" i="13"/>
  <c r="U121" i="13"/>
  <c r="S121" i="13"/>
  <c r="R121" i="13"/>
  <c r="Q121" i="13"/>
  <c r="P121" i="13"/>
  <c r="O121" i="13"/>
  <c r="N121" i="13"/>
  <c r="AN120" i="13"/>
  <c r="AM120" i="13"/>
  <c r="AL120" i="13"/>
  <c r="AK120" i="13"/>
  <c r="AJ120" i="13"/>
  <c r="AI120" i="13"/>
  <c r="AH120" i="13"/>
  <c r="AG120" i="13"/>
  <c r="AE120" i="13"/>
  <c r="AD120" i="13"/>
  <c r="AC120" i="13"/>
  <c r="AB120" i="13"/>
  <c r="Z120" i="13"/>
  <c r="Y120" i="13"/>
  <c r="X120" i="13"/>
  <c r="W120" i="13"/>
  <c r="V120" i="13"/>
  <c r="U120" i="13"/>
  <c r="S120" i="13"/>
  <c r="R120" i="13"/>
  <c r="Q120" i="13"/>
  <c r="P120" i="13"/>
  <c r="O120" i="13"/>
  <c r="N120" i="13"/>
  <c r="AN118" i="13"/>
  <c r="AM118" i="13"/>
  <c r="AL118" i="13"/>
  <c r="AK118" i="13"/>
  <c r="AJ118" i="13"/>
  <c r="AI118" i="13"/>
  <c r="AH118" i="13"/>
  <c r="AG118" i="13"/>
  <c r="AE118" i="13"/>
  <c r="AD118" i="13"/>
  <c r="AC118" i="13"/>
  <c r="AB118" i="13"/>
  <c r="Z118" i="13"/>
  <c r="Y118" i="13"/>
  <c r="X118" i="13"/>
  <c r="W118" i="13"/>
  <c r="V118" i="13"/>
  <c r="U118" i="13"/>
  <c r="S118" i="13"/>
  <c r="R118" i="13"/>
  <c r="Q118" i="13"/>
  <c r="P118" i="13"/>
  <c r="O118" i="13"/>
  <c r="N118" i="13"/>
  <c r="AN117" i="13"/>
  <c r="AM117" i="13"/>
  <c r="AL117" i="13"/>
  <c r="AK117" i="13"/>
  <c r="AJ117" i="13"/>
  <c r="AI117" i="13"/>
  <c r="AH117" i="13"/>
  <c r="AG117" i="13"/>
  <c r="AE117" i="13"/>
  <c r="AD117" i="13"/>
  <c r="AC117" i="13"/>
  <c r="AB117" i="13"/>
  <c r="Z117" i="13"/>
  <c r="Y117" i="13"/>
  <c r="X117" i="13"/>
  <c r="W117" i="13"/>
  <c r="V117" i="13"/>
  <c r="U117" i="13"/>
  <c r="S117" i="13"/>
  <c r="R117" i="13"/>
  <c r="Q117" i="13"/>
  <c r="P117" i="13"/>
  <c r="O117" i="13"/>
  <c r="N117" i="13"/>
  <c r="AN116" i="13"/>
  <c r="AM116" i="13"/>
  <c r="AL116" i="13"/>
  <c r="AK116" i="13"/>
  <c r="AJ116" i="13"/>
  <c r="AI116" i="13"/>
  <c r="AH116" i="13"/>
  <c r="AG116" i="13"/>
  <c r="AE116" i="13"/>
  <c r="AD116" i="13"/>
  <c r="AC116" i="13"/>
  <c r="AB116" i="13"/>
  <c r="Z116" i="13"/>
  <c r="Y116" i="13"/>
  <c r="X116" i="13"/>
  <c r="W116" i="13"/>
  <c r="V116" i="13"/>
  <c r="U116" i="13"/>
  <c r="S116" i="13"/>
  <c r="R116" i="13"/>
  <c r="Q116" i="13"/>
  <c r="P116" i="13"/>
  <c r="O116" i="13"/>
  <c r="N116" i="13"/>
  <c r="AN115" i="13"/>
  <c r="AM115" i="13"/>
  <c r="AL115" i="13"/>
  <c r="AK115" i="13"/>
  <c r="AJ115" i="13"/>
  <c r="AI115" i="13"/>
  <c r="AH115" i="13"/>
  <c r="AG115" i="13"/>
  <c r="AE115" i="13"/>
  <c r="AD115" i="13"/>
  <c r="AC115" i="13"/>
  <c r="AB115" i="13"/>
  <c r="Z115" i="13"/>
  <c r="Y115" i="13"/>
  <c r="X115" i="13"/>
  <c r="W115" i="13"/>
  <c r="V115" i="13"/>
  <c r="U115" i="13"/>
  <c r="S115" i="13"/>
  <c r="R115" i="13"/>
  <c r="Q115" i="13"/>
  <c r="P115" i="13"/>
  <c r="O115" i="13"/>
  <c r="N115" i="13"/>
  <c r="AN114" i="13"/>
  <c r="AM114" i="13"/>
  <c r="AL114" i="13"/>
  <c r="AK114" i="13"/>
  <c r="AJ114" i="13"/>
  <c r="AI114" i="13"/>
  <c r="AH114" i="13"/>
  <c r="AG114" i="13"/>
  <c r="AE114" i="13"/>
  <c r="AD114" i="13"/>
  <c r="AC114" i="13"/>
  <c r="AB114" i="13"/>
  <c r="Z114" i="13"/>
  <c r="Y114" i="13"/>
  <c r="X114" i="13"/>
  <c r="W114" i="13"/>
  <c r="V114" i="13"/>
  <c r="U114" i="13"/>
  <c r="S114" i="13"/>
  <c r="R114" i="13"/>
  <c r="Q114" i="13"/>
  <c r="P114" i="13"/>
  <c r="O114" i="13"/>
  <c r="N114" i="13"/>
  <c r="AN113" i="13"/>
  <c r="AM113" i="13"/>
  <c r="AL113" i="13"/>
  <c r="AK113" i="13"/>
  <c r="AJ113" i="13"/>
  <c r="AI113" i="13"/>
  <c r="AH113" i="13"/>
  <c r="AG113" i="13"/>
  <c r="AE113" i="13"/>
  <c r="AD113" i="13"/>
  <c r="AC113" i="13"/>
  <c r="AB113" i="13"/>
  <c r="Z113" i="13"/>
  <c r="Y113" i="13"/>
  <c r="X113" i="13"/>
  <c r="W113" i="13"/>
  <c r="V113" i="13"/>
  <c r="U113" i="13"/>
  <c r="S113" i="13"/>
  <c r="R113" i="13"/>
  <c r="Q113" i="13"/>
  <c r="P113" i="13"/>
  <c r="O113" i="13"/>
  <c r="N113" i="13"/>
  <c r="AN112" i="13"/>
  <c r="AM112" i="13"/>
  <c r="AL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L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M109" i="13"/>
  <c r="AK109" i="13"/>
  <c r="AI109" i="13"/>
  <c r="AE109" i="13"/>
  <c r="AD109" i="13"/>
  <c r="AC109" i="13"/>
  <c r="AB109" i="13"/>
  <c r="Z109" i="13"/>
  <c r="Y109" i="13"/>
  <c r="W109" i="13"/>
  <c r="U109" i="13"/>
  <c r="S109" i="13"/>
  <c r="O109" i="13"/>
  <c r="N109" i="13"/>
  <c r="AM108" i="13"/>
  <c r="AK108" i="13"/>
  <c r="AI108" i="13"/>
  <c r="AE108" i="13"/>
  <c r="AD108" i="13"/>
  <c r="AC108" i="13"/>
  <c r="AB108" i="13"/>
  <c r="Z108" i="13"/>
  <c r="Y108" i="13"/>
  <c r="W108" i="13"/>
  <c r="U108" i="13"/>
  <c r="S108" i="13"/>
  <c r="O108" i="13"/>
  <c r="N108" i="13"/>
  <c r="AM107" i="13"/>
  <c r="AK107" i="13"/>
  <c r="AI107" i="13"/>
  <c r="AE107" i="13"/>
  <c r="AD107" i="13"/>
  <c r="AC107" i="13"/>
  <c r="AB107" i="13"/>
  <c r="Z107" i="13"/>
  <c r="Y107" i="13"/>
  <c r="W107" i="13"/>
  <c r="U107" i="13"/>
  <c r="S107" i="13"/>
  <c r="O107" i="13"/>
  <c r="N107" i="13"/>
  <c r="AM106" i="13"/>
  <c r="AK106" i="13"/>
  <c r="AI106" i="13"/>
  <c r="AE106" i="13"/>
  <c r="AD106" i="13"/>
  <c r="AC106" i="13"/>
  <c r="AB106" i="13"/>
  <c r="Z106" i="13"/>
  <c r="Y106" i="13"/>
  <c r="W106" i="13"/>
  <c r="U106" i="13"/>
  <c r="S106" i="13"/>
  <c r="O106" i="13"/>
  <c r="N106" i="13"/>
  <c r="AM105" i="13"/>
  <c r="AK105" i="13"/>
  <c r="AI105" i="13"/>
  <c r="AE105" i="13"/>
  <c r="AD105" i="13"/>
  <c r="AC105" i="13"/>
  <c r="AB105" i="13"/>
  <c r="Z105" i="13"/>
  <c r="Y105" i="13"/>
  <c r="W105" i="13"/>
  <c r="U105" i="13"/>
  <c r="S105" i="13"/>
  <c r="O105" i="13"/>
  <c r="N105" i="13"/>
  <c r="AM104" i="13"/>
  <c r="AK104" i="13"/>
  <c r="AI104" i="13"/>
  <c r="AE104" i="13"/>
  <c r="AD104" i="13"/>
  <c r="AC104" i="13"/>
  <c r="AB104" i="13"/>
  <c r="Z104" i="13"/>
  <c r="Y104" i="13"/>
  <c r="W104" i="13"/>
  <c r="U104" i="13"/>
  <c r="S104" i="13"/>
  <c r="O104" i="13"/>
  <c r="N104" i="13"/>
  <c r="AM103" i="13"/>
  <c r="AK103" i="13"/>
  <c r="AI103" i="13"/>
  <c r="AE103" i="13"/>
  <c r="AD103" i="13"/>
  <c r="AC103" i="13"/>
  <c r="AB103" i="13"/>
  <c r="Z103" i="13"/>
  <c r="Y103" i="13"/>
  <c r="W103" i="13"/>
  <c r="U103" i="13"/>
  <c r="S103" i="13"/>
  <c r="O103" i="13"/>
  <c r="N103" i="13"/>
  <c r="AM102" i="13"/>
  <c r="AK102" i="13"/>
  <c r="AI102" i="13"/>
  <c r="AE102" i="13"/>
  <c r="AD102" i="13"/>
  <c r="AC102" i="13"/>
  <c r="AB102" i="13"/>
  <c r="Z102" i="13"/>
  <c r="Y102" i="13"/>
  <c r="W102" i="13"/>
  <c r="U102" i="13"/>
  <c r="S102" i="13"/>
  <c r="O102" i="13"/>
  <c r="N102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N90" i="13"/>
  <c r="AM90" i="13"/>
  <c r="AK90" i="13"/>
  <c r="AJ90" i="13"/>
  <c r="AI90" i="13"/>
  <c r="AH90" i="13"/>
  <c r="AG90" i="13"/>
  <c r="AE90" i="13"/>
  <c r="AD90" i="13"/>
  <c r="AC90" i="13"/>
  <c r="AB90" i="13"/>
  <c r="Z90" i="13"/>
  <c r="Y90" i="13"/>
  <c r="X90" i="13"/>
  <c r="W90" i="13"/>
  <c r="V90" i="13"/>
  <c r="U90" i="13"/>
  <c r="S90" i="13"/>
  <c r="R90" i="13"/>
  <c r="Q90" i="13"/>
  <c r="P90" i="13"/>
  <c r="O90" i="13"/>
  <c r="N90" i="13"/>
  <c r="AN89" i="13"/>
  <c r="AM89" i="13"/>
  <c r="AK89" i="13"/>
  <c r="AJ89" i="13"/>
  <c r="AI89" i="13"/>
  <c r="AH89" i="13"/>
  <c r="AG89" i="13"/>
  <c r="AE89" i="13"/>
  <c r="AD89" i="13"/>
  <c r="AC89" i="13"/>
  <c r="AB89" i="13"/>
  <c r="Z89" i="13"/>
  <c r="Y89" i="13"/>
  <c r="X89" i="13"/>
  <c r="W89" i="13"/>
  <c r="V89" i="13"/>
  <c r="U89" i="13"/>
  <c r="S89" i="13"/>
  <c r="R89" i="13"/>
  <c r="Q89" i="13"/>
  <c r="P89" i="13"/>
  <c r="O89" i="13"/>
  <c r="N89" i="13"/>
  <c r="AN88" i="13"/>
  <c r="AM88" i="13"/>
  <c r="AK88" i="13"/>
  <c r="AJ88" i="13"/>
  <c r="AI88" i="13"/>
  <c r="AH88" i="13"/>
  <c r="AG88" i="13"/>
  <c r="AE88" i="13"/>
  <c r="AD88" i="13"/>
  <c r="AC88" i="13"/>
  <c r="AB88" i="13"/>
  <c r="Z88" i="13"/>
  <c r="Y88" i="13"/>
  <c r="X88" i="13"/>
  <c r="W88" i="13"/>
  <c r="V88" i="13"/>
  <c r="U88" i="13"/>
  <c r="S88" i="13"/>
  <c r="R88" i="13"/>
  <c r="Q88" i="13"/>
  <c r="P88" i="13"/>
  <c r="O88" i="13"/>
  <c r="N88" i="13"/>
  <c r="AN87" i="13"/>
  <c r="AM87" i="13"/>
  <c r="AK87" i="13"/>
  <c r="AJ87" i="13"/>
  <c r="AI87" i="13"/>
  <c r="AH87" i="13"/>
  <c r="AG87" i="13"/>
  <c r="AE87" i="13"/>
  <c r="AD87" i="13"/>
  <c r="AC87" i="13"/>
  <c r="AB87" i="13"/>
  <c r="Z87" i="13"/>
  <c r="Y87" i="13"/>
  <c r="X87" i="13"/>
  <c r="W87" i="13"/>
  <c r="V87" i="13"/>
  <c r="U87" i="13"/>
  <c r="S87" i="13"/>
  <c r="R87" i="13"/>
  <c r="Q87" i="13"/>
  <c r="P87" i="13"/>
  <c r="O87" i="13"/>
  <c r="N87" i="13"/>
  <c r="AN86" i="13"/>
  <c r="AM86" i="13"/>
  <c r="AK86" i="13"/>
  <c r="AJ86" i="13"/>
  <c r="AI86" i="13"/>
  <c r="AH86" i="13"/>
  <c r="AG86" i="13"/>
  <c r="AE86" i="13"/>
  <c r="AD86" i="13"/>
  <c r="AC86" i="13"/>
  <c r="AB86" i="13"/>
  <c r="Z86" i="13"/>
  <c r="Y86" i="13"/>
  <c r="X86" i="13"/>
  <c r="W86" i="13"/>
  <c r="V86" i="13"/>
  <c r="U86" i="13"/>
  <c r="S86" i="13"/>
  <c r="R86" i="13"/>
  <c r="Q86" i="13"/>
  <c r="P86" i="13"/>
  <c r="O86" i="13"/>
  <c r="N86" i="13"/>
  <c r="AN85" i="13"/>
  <c r="AM85" i="13"/>
  <c r="AK85" i="13"/>
  <c r="AJ85" i="13"/>
  <c r="AI85" i="13"/>
  <c r="AH85" i="13"/>
  <c r="AG85" i="13"/>
  <c r="AE85" i="13"/>
  <c r="AD85" i="13"/>
  <c r="AC85" i="13"/>
  <c r="AB85" i="13"/>
  <c r="Z85" i="13"/>
  <c r="Y85" i="13"/>
  <c r="X85" i="13"/>
  <c r="W85" i="13"/>
  <c r="V85" i="13"/>
  <c r="U85" i="13"/>
  <c r="S85" i="13"/>
  <c r="R85" i="13"/>
  <c r="Q85" i="13"/>
  <c r="P85" i="13"/>
  <c r="O85" i="13"/>
  <c r="N85" i="13"/>
  <c r="AN84" i="13"/>
  <c r="AM84" i="13"/>
  <c r="AK84" i="13"/>
  <c r="AJ84" i="13"/>
  <c r="AI84" i="13"/>
  <c r="AH84" i="13"/>
  <c r="AG84" i="13"/>
  <c r="AE84" i="13"/>
  <c r="AD84" i="13"/>
  <c r="AC84" i="13"/>
  <c r="AB84" i="13"/>
  <c r="Z84" i="13"/>
  <c r="Y84" i="13"/>
  <c r="X84" i="13"/>
  <c r="W84" i="13"/>
  <c r="V84" i="13"/>
  <c r="U84" i="13"/>
  <c r="S84" i="13"/>
  <c r="R84" i="13"/>
  <c r="Q84" i="13"/>
  <c r="P84" i="13"/>
  <c r="O84" i="13"/>
  <c r="N84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E79" i="13"/>
  <c r="AD79" i="13"/>
  <c r="AC79" i="13"/>
  <c r="AB79" i="13"/>
  <c r="Z79" i="13"/>
  <c r="U79" i="13"/>
  <c r="S79" i="13"/>
  <c r="O79" i="13"/>
  <c r="N79" i="13"/>
  <c r="AE78" i="13"/>
  <c r="AD78" i="13"/>
  <c r="AC78" i="13"/>
  <c r="AB78" i="13"/>
  <c r="Z78" i="13"/>
  <c r="U78" i="13"/>
  <c r="S78" i="13"/>
  <c r="O78" i="13"/>
  <c r="N78" i="13"/>
  <c r="AE77" i="13"/>
  <c r="AD77" i="13"/>
  <c r="AC77" i="13"/>
  <c r="AB77" i="13"/>
  <c r="Z77" i="13"/>
  <c r="U77" i="13"/>
  <c r="S77" i="13"/>
  <c r="O77" i="13"/>
  <c r="N77" i="13"/>
  <c r="AE76" i="13"/>
  <c r="AD76" i="13"/>
  <c r="AC76" i="13"/>
  <c r="AB76" i="13"/>
  <c r="Z76" i="13"/>
  <c r="U76" i="13"/>
  <c r="S76" i="13"/>
  <c r="O76" i="13"/>
  <c r="N76" i="13"/>
  <c r="AE75" i="13"/>
  <c r="AD75" i="13"/>
  <c r="AC75" i="13"/>
  <c r="AB75" i="13"/>
  <c r="Z75" i="13"/>
  <c r="U75" i="13"/>
  <c r="S75" i="13"/>
  <c r="O75" i="13"/>
  <c r="N75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Q66" i="13"/>
  <c r="P66" i="13"/>
  <c r="O66" i="13"/>
  <c r="N66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AN57" i="13"/>
  <c r="AM57" i="13"/>
  <c r="AK57" i="13"/>
  <c r="AJ57" i="13"/>
  <c r="AI57" i="13"/>
  <c r="AH57" i="13"/>
  <c r="AE57" i="13"/>
  <c r="AD57" i="13"/>
  <c r="AC57" i="13"/>
  <c r="AB57" i="13"/>
  <c r="Z57" i="13"/>
  <c r="Y57" i="13"/>
  <c r="X57" i="13"/>
  <c r="W57" i="13"/>
  <c r="V57" i="13"/>
  <c r="U57" i="13"/>
  <c r="S57" i="13"/>
  <c r="R57" i="13"/>
  <c r="Q57" i="13"/>
  <c r="P57" i="13"/>
  <c r="O57" i="13"/>
  <c r="N57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L82" i="13"/>
  <c r="L81" i="13"/>
  <c r="L80" i="13"/>
  <c r="L79" i="13"/>
  <c r="L78" i="13"/>
  <c r="L77" i="13"/>
  <c r="L76" i="13"/>
  <c r="L75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K64" i="13"/>
  <c r="K63" i="13"/>
  <c r="K62" i="13"/>
  <c r="K61" i="13"/>
  <c r="K60" i="13"/>
  <c r="K59" i="13"/>
  <c r="K58" i="13"/>
  <c r="K57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L55" i="13"/>
  <c r="L54" i="13"/>
  <c r="L53" i="13"/>
  <c r="L52" i="13"/>
  <c r="L51" i="13"/>
  <c r="L50" i="13"/>
  <c r="L49" i="13"/>
  <c r="L48" i="13"/>
  <c r="I55" i="13"/>
  <c r="I54" i="13"/>
  <c r="I53" i="13"/>
  <c r="I52" i="13"/>
  <c r="I51" i="13"/>
  <c r="I50" i="13"/>
  <c r="I49" i="13"/>
  <c r="I48" i="13"/>
  <c r="I47" i="13"/>
  <c r="A15" i="1"/>
  <c r="C15" i="1" s="1"/>
  <c r="A13" i="1"/>
  <c r="C13" i="1" s="1"/>
  <c r="A14" i="1"/>
  <c r="C14" i="1" s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 s="1"/>
  <c r="G19" i="12"/>
  <c r="E19" i="12"/>
  <c r="F18" i="12"/>
  <c r="H18" i="12" s="1"/>
  <c r="G18" i="12"/>
  <c r="E18" i="12"/>
  <c r="F17" i="12"/>
  <c r="H17" i="12" s="1"/>
  <c r="G17" i="12"/>
  <c r="E17" i="12"/>
  <c r="F16" i="12"/>
  <c r="H16" i="12" s="1"/>
  <c r="G16" i="12"/>
  <c r="E16" i="12"/>
  <c r="F21" i="11"/>
  <c r="F20" i="11"/>
  <c r="F19" i="11"/>
  <c r="F18" i="11"/>
  <c r="F15" i="12"/>
  <c r="H15" i="12" s="1"/>
  <c r="F14" i="12"/>
  <c r="H14" i="12" s="1"/>
  <c r="F13" i="12"/>
  <c r="H13" i="12" s="1"/>
  <c r="F12" i="12"/>
  <c r="H12" i="12" s="1"/>
  <c r="F11" i="12"/>
  <c r="H11" i="12" s="1"/>
  <c r="F10" i="12"/>
  <c r="H10" i="12" s="1"/>
  <c r="F9" i="12"/>
  <c r="H9" i="12" s="1"/>
  <c r="F8" i="12"/>
  <c r="H8" i="12" s="1"/>
  <c r="F7" i="12"/>
  <c r="H7" i="12" s="1"/>
  <c r="F6" i="12"/>
  <c r="H6" i="12" s="1"/>
  <c r="F5" i="12"/>
  <c r="H5" i="12" s="1"/>
  <c r="F4" i="12"/>
  <c r="H4" i="12" s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 s="1"/>
  <c r="F13" i="11"/>
  <c r="G13" i="11" s="1"/>
  <c r="E11" i="12"/>
  <c r="E10" i="12"/>
  <c r="F62" i="1"/>
  <c r="E89" i="7"/>
  <c r="E62" i="1"/>
  <c r="E52" i="7"/>
  <c r="D62" i="1"/>
  <c r="C62" i="1"/>
  <c r="AJ6" i="7"/>
  <c r="AJ27" i="7" s="1"/>
  <c r="AJ4" i="7"/>
  <c r="AJ14" i="7" s="1"/>
  <c r="AJ7" i="7"/>
  <c r="AJ5" i="7"/>
  <c r="AJ3" i="7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D107" i="1"/>
  <c r="E107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AI6" i="7"/>
  <c r="AI28" i="7" s="1"/>
  <c r="AH6" i="7"/>
  <c r="AH21" i="7" s="1"/>
  <c r="I21" i="7" s="1"/>
  <c r="AG6" i="7"/>
  <c r="AG20" i="7" s="1"/>
  <c r="AF6" i="7"/>
  <c r="AF21" i="7" s="1"/>
  <c r="AE6" i="7"/>
  <c r="AE29" i="7" s="1"/>
  <c r="AD6" i="7"/>
  <c r="AD55" i="7" s="1"/>
  <c r="AC6" i="7"/>
  <c r="AC20" i="7" s="1"/>
  <c r="AB6" i="7"/>
  <c r="AB39" i="7" s="1"/>
  <c r="AA6" i="7"/>
  <c r="AA19" i="7" s="1"/>
  <c r="Z6" i="7"/>
  <c r="Z19" i="7" s="1"/>
  <c r="Y6" i="7"/>
  <c r="Y18" i="7" s="1"/>
  <c r="X6" i="7"/>
  <c r="X36" i="7" s="1"/>
  <c r="W6" i="7"/>
  <c r="W55" i="7" s="1"/>
  <c r="V6" i="7"/>
  <c r="V21" i="7" s="1"/>
  <c r="U6" i="7"/>
  <c r="U29" i="7" s="1"/>
  <c r="T6" i="7"/>
  <c r="T37" i="7" s="1"/>
  <c r="S6" i="7"/>
  <c r="S90" i="7" s="1"/>
  <c r="R6" i="7"/>
  <c r="R19" i="7" s="1"/>
  <c r="Q6" i="7"/>
  <c r="Q28" i="7" s="1"/>
  <c r="P6" i="7"/>
  <c r="P64" i="7" s="1"/>
  <c r="O6" i="7"/>
  <c r="O54" i="7" s="1"/>
  <c r="N6" i="7"/>
  <c r="N29" i="7" s="1"/>
  <c r="M6" i="7"/>
  <c r="M48" i="7" s="1"/>
  <c r="L6" i="7"/>
  <c r="L45" i="7" s="1"/>
  <c r="K6" i="7"/>
  <c r="K19" i="7" s="1"/>
  <c r="J6" i="7"/>
  <c r="J66" i="7" s="1"/>
  <c r="H6" i="7"/>
  <c r="H18" i="7" s="1"/>
  <c r="AI4" i="7"/>
  <c r="AI24" i="7" s="1"/>
  <c r="AH4" i="7"/>
  <c r="AH86" i="7" s="1"/>
  <c r="I86" i="7" s="1"/>
  <c r="AG4" i="7"/>
  <c r="AG80" i="7" s="1"/>
  <c r="AF4" i="7"/>
  <c r="AF25" i="7" s="1"/>
  <c r="AE4" i="7"/>
  <c r="AE14" i="7" s="1"/>
  <c r="AD4" i="7"/>
  <c r="AD26" i="7" s="1"/>
  <c r="AC4" i="7"/>
  <c r="AC23" i="7" s="1"/>
  <c r="AB4" i="7"/>
  <c r="AB23" i="7" s="1"/>
  <c r="AA4" i="7"/>
  <c r="AA14" i="7" s="1"/>
  <c r="Z4" i="7"/>
  <c r="Z15" i="7" s="1"/>
  <c r="Y4" i="7"/>
  <c r="Y16" i="7" s="1"/>
  <c r="X4" i="7"/>
  <c r="X14" i="7" s="1"/>
  <c r="W4" i="7"/>
  <c r="W26" i="7" s="1"/>
  <c r="V4" i="7"/>
  <c r="V25" i="7" s="1"/>
  <c r="U4" i="7"/>
  <c r="U16" i="7" s="1"/>
  <c r="T4" i="7"/>
  <c r="T24" i="7" s="1"/>
  <c r="S4" i="7"/>
  <c r="S16" i="7" s="1"/>
  <c r="R4" i="7"/>
  <c r="R17" i="7" s="1"/>
  <c r="Q4" i="7"/>
  <c r="Q24" i="7" s="1"/>
  <c r="P4" i="7"/>
  <c r="P32" i="7" s="1"/>
  <c r="O4" i="7"/>
  <c r="O53" i="7" s="1"/>
  <c r="N4" i="7"/>
  <c r="N33" i="7" s="1"/>
  <c r="M4" i="7"/>
  <c r="M35" i="7" s="1"/>
  <c r="L4" i="7"/>
  <c r="L44" i="7" s="1"/>
  <c r="K4" i="7"/>
  <c r="K34" i="7" s="1"/>
  <c r="J4" i="7"/>
  <c r="J50" i="7" s="1"/>
  <c r="H4" i="7"/>
  <c r="H41" i="7" s="1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G6" i="7"/>
  <c r="G19" i="7" s="1"/>
  <c r="G4" i="7"/>
  <c r="G62" i="7" s="1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75" i="10"/>
  <c r="G153" i="10" s="1"/>
  <c r="G74" i="10"/>
  <c r="G138" i="10" s="1"/>
  <c r="F138" i="10" s="1"/>
  <c r="D138" i="10" s="1"/>
  <c r="G73" i="10"/>
  <c r="G137" i="10" s="1"/>
  <c r="F137" i="10" s="1"/>
  <c r="D137" i="10" s="1"/>
  <c r="G72" i="10"/>
  <c r="G136" i="10" s="1"/>
  <c r="F136" i="10" s="1"/>
  <c r="D136" i="10" s="1"/>
  <c r="G71" i="10"/>
  <c r="G135" i="10" s="1"/>
  <c r="F135" i="10" s="1"/>
  <c r="D135" i="10" s="1"/>
  <c r="G70" i="10"/>
  <c r="G134" i="10" s="1"/>
  <c r="F134" i="10" s="1"/>
  <c r="D134" i="10" s="1"/>
  <c r="G69" i="10"/>
  <c r="G133" i="10" s="1"/>
  <c r="F133" i="10" s="1"/>
  <c r="D133" i="10" s="1"/>
  <c r="G68" i="10"/>
  <c r="G132" i="10" s="1"/>
  <c r="F132" i="10" s="1"/>
  <c r="D132" i="10" s="1"/>
  <c r="G67" i="10"/>
  <c r="G131" i="10" s="1"/>
  <c r="F131" i="10" s="1"/>
  <c r="D131" i="10" s="1"/>
  <c r="G66" i="10"/>
  <c r="G130" i="10" s="1"/>
  <c r="F130" i="10" s="1"/>
  <c r="D130" i="10" s="1"/>
  <c r="G65" i="10"/>
  <c r="G129" i="10" s="1"/>
  <c r="F129" i="10" s="1"/>
  <c r="D129" i="10" s="1"/>
  <c r="G64" i="10"/>
  <c r="G128" i="10" s="1"/>
  <c r="F128" i="10" s="1"/>
  <c r="D128" i="10" s="1"/>
  <c r="G63" i="10"/>
  <c r="G127" i="10" s="1"/>
  <c r="F127" i="10" s="1"/>
  <c r="D127" i="10" s="1"/>
  <c r="G62" i="10"/>
  <c r="G126" i="10" s="1"/>
  <c r="F126" i="10" s="1"/>
  <c r="D126" i="10" s="1"/>
  <c r="G61" i="10"/>
  <c r="G151" i="10" s="1"/>
  <c r="G60" i="10"/>
  <c r="G124" i="10" s="1"/>
  <c r="F124" i="10" s="1"/>
  <c r="D124" i="10" s="1"/>
  <c r="G59" i="10"/>
  <c r="G123" i="10" s="1"/>
  <c r="F123" i="10" s="1"/>
  <c r="D123" i="10" s="1"/>
  <c r="G58" i="10"/>
  <c r="G122" i="10" s="1"/>
  <c r="F122" i="10" s="1"/>
  <c r="D122" i="10" s="1"/>
  <c r="G57" i="10"/>
  <c r="G121" i="10" s="1"/>
  <c r="F121" i="10" s="1"/>
  <c r="D121" i="10" s="1"/>
  <c r="G56" i="10"/>
  <c r="G120" i="10" s="1"/>
  <c r="F120" i="10" s="1"/>
  <c r="D120" i="10" s="1"/>
  <c r="G55" i="10"/>
  <c r="G119" i="10" s="1"/>
  <c r="F119" i="10" s="1"/>
  <c r="D119" i="10" s="1"/>
  <c r="G54" i="10"/>
  <c r="G150" i="10" s="1"/>
  <c r="G53" i="10"/>
  <c r="G117" i="10" s="1"/>
  <c r="F117" i="10" s="1"/>
  <c r="D117" i="10" s="1"/>
  <c r="G52" i="10"/>
  <c r="G116" i="10" s="1"/>
  <c r="F116" i="10" s="1"/>
  <c r="D116" i="10" s="1"/>
  <c r="G51" i="10"/>
  <c r="G115" i="10" s="1"/>
  <c r="F115" i="10" s="1"/>
  <c r="D115" i="10" s="1"/>
  <c r="G50" i="10"/>
  <c r="G114" i="10" s="1"/>
  <c r="F114" i="10" s="1"/>
  <c r="D114" i="10" s="1"/>
  <c r="G49" i="10"/>
  <c r="G113" i="10" s="1"/>
  <c r="F113" i="10" s="1"/>
  <c r="D113" i="10" s="1"/>
  <c r="G48" i="10"/>
  <c r="G112" i="10" s="1"/>
  <c r="F112" i="10" s="1"/>
  <c r="D112" i="10" s="1"/>
  <c r="G47" i="10"/>
  <c r="G149" i="10" s="1"/>
  <c r="G46" i="10"/>
  <c r="G110" i="10" s="1"/>
  <c r="F110" i="10" s="1"/>
  <c r="D110" i="10" s="1"/>
  <c r="G45" i="10"/>
  <c r="G109" i="10" s="1"/>
  <c r="F109" i="10" s="1"/>
  <c r="D109" i="10" s="1"/>
  <c r="G44" i="10"/>
  <c r="G108" i="10" s="1"/>
  <c r="F108" i="10" s="1"/>
  <c r="D108" i="10" s="1"/>
  <c r="G43" i="10"/>
  <c r="G107" i="10" s="1"/>
  <c r="F107" i="10" s="1"/>
  <c r="D107" i="10" s="1"/>
  <c r="G42" i="10"/>
  <c r="G106" i="10" s="1"/>
  <c r="F106" i="10" s="1"/>
  <c r="D106" i="10" s="1"/>
  <c r="G41" i="10"/>
  <c r="G105" i="10" s="1"/>
  <c r="F105" i="10" s="1"/>
  <c r="D105" i="10" s="1"/>
  <c r="G40" i="10"/>
  <c r="G148" i="10" s="1"/>
  <c r="G39" i="10"/>
  <c r="G103" i="10" s="1"/>
  <c r="F103" i="10" s="1"/>
  <c r="D103" i="10" s="1"/>
  <c r="G38" i="10"/>
  <c r="G102" i="10" s="1"/>
  <c r="F102" i="10" s="1"/>
  <c r="D102" i="10" s="1"/>
  <c r="G37" i="10"/>
  <c r="G101" i="10" s="1"/>
  <c r="F101" i="10" s="1"/>
  <c r="D101" i="10" s="1"/>
  <c r="G36" i="10"/>
  <c r="G100" i="10" s="1"/>
  <c r="F100" i="10" s="1"/>
  <c r="D100" i="10" s="1"/>
  <c r="G35" i="10"/>
  <c r="G99" i="10" s="1"/>
  <c r="F99" i="10" s="1"/>
  <c r="D99" i="10" s="1"/>
  <c r="G34" i="10"/>
  <c r="G98" i="10" s="1"/>
  <c r="F98" i="10" s="1"/>
  <c r="D98" i="10" s="1"/>
  <c r="G33" i="10"/>
  <c r="G97" i="10" s="1"/>
  <c r="F97" i="10" s="1"/>
  <c r="D97" i="10" s="1"/>
  <c r="G32" i="10"/>
  <c r="G96" i="10" s="1"/>
  <c r="F96" i="10" s="1"/>
  <c r="D96" i="10" s="1"/>
  <c r="G31" i="10"/>
  <c r="G95" i="10" s="1"/>
  <c r="F95" i="10" s="1"/>
  <c r="D95" i="10" s="1"/>
  <c r="G30" i="10"/>
  <c r="G94" i="10" s="1"/>
  <c r="F94" i="10" s="1"/>
  <c r="D94" i="10" s="1"/>
  <c r="G29" i="10"/>
  <c r="G93" i="10" s="1"/>
  <c r="F93" i="10" s="1"/>
  <c r="D93" i="10" s="1"/>
  <c r="G28" i="10"/>
  <c r="G92" i="10" s="1"/>
  <c r="F92" i="10" s="1"/>
  <c r="D92" i="10" s="1"/>
  <c r="G27" i="10"/>
  <c r="G91" i="10" s="1"/>
  <c r="F91" i="10" s="1"/>
  <c r="D91" i="10" s="1"/>
  <c r="G26" i="10"/>
  <c r="G90" i="10" s="1"/>
  <c r="F90" i="10" s="1"/>
  <c r="D90" i="10" s="1"/>
  <c r="G25" i="10"/>
  <c r="G89" i="10" s="1"/>
  <c r="F89" i="10" s="1"/>
  <c r="D89" i="10" s="1"/>
  <c r="G24" i="10"/>
  <c r="G88" i="10" s="1"/>
  <c r="F88" i="10" s="1"/>
  <c r="D88" i="10" s="1"/>
  <c r="G23" i="10"/>
  <c r="G87" i="10" s="1"/>
  <c r="F87" i="10" s="1"/>
  <c r="D87" i="10" s="1"/>
  <c r="G22" i="10"/>
  <c r="G86" i="10" s="1"/>
  <c r="F86" i="10" s="1"/>
  <c r="D86" i="10" s="1"/>
  <c r="G21" i="10"/>
  <c r="G85" i="10" s="1"/>
  <c r="F85" i="10" s="1"/>
  <c r="D85" i="10" s="1"/>
  <c r="G20" i="10"/>
  <c r="G84" i="10" s="1"/>
  <c r="F84" i="10" s="1"/>
  <c r="D84" i="10" s="1"/>
  <c r="G19" i="10"/>
  <c r="G83" i="10" s="1"/>
  <c r="F83" i="10" s="1"/>
  <c r="D83" i="10" s="1"/>
  <c r="G18" i="10"/>
  <c r="G82" i="10" s="1"/>
  <c r="F82" i="10" s="1"/>
  <c r="D82" i="10" s="1"/>
  <c r="G17" i="10"/>
  <c r="G81" i="10" s="1"/>
  <c r="F81" i="10" s="1"/>
  <c r="D81" i="10" s="1"/>
  <c r="G16" i="10"/>
  <c r="G80" i="10" s="1"/>
  <c r="F80" i="10" s="1"/>
  <c r="D80" i="10" s="1"/>
  <c r="G15" i="10"/>
  <c r="G79" i="10" s="1"/>
  <c r="F79" i="10" s="1"/>
  <c r="D79" i="10" s="1"/>
  <c r="G14" i="10"/>
  <c r="G78" i="10" s="1"/>
  <c r="F78" i="10" s="1"/>
  <c r="D78" i="10" s="1"/>
  <c r="G13" i="10"/>
  <c r="G77" i="10" s="1"/>
  <c r="F77" i="10" s="1"/>
  <c r="D77" i="10" s="1"/>
  <c r="U75" i="1"/>
  <c r="U74" i="1"/>
  <c r="U73" i="1"/>
  <c r="U72" i="1"/>
  <c r="U71" i="1"/>
  <c r="U70" i="1"/>
  <c r="U69" i="1"/>
  <c r="U68" i="1"/>
  <c r="U67" i="1"/>
  <c r="U66" i="1"/>
  <c r="U65" i="1"/>
  <c r="S62" i="1"/>
  <c r="C101" i="1"/>
  <c r="R64" i="1" s="1"/>
  <c r="U64" i="1"/>
  <c r="T64" i="1"/>
  <c r="B21" i="1"/>
  <c r="D49" i="1"/>
  <c r="E49" i="1" s="1"/>
  <c r="F31" i="2"/>
  <c r="C31" i="2" s="1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 s="1"/>
  <c r="J17" i="2" s="1"/>
  <c r="F28" i="2"/>
  <c r="C28" i="2" s="1"/>
  <c r="F22" i="2"/>
  <c r="H22" i="2" s="1"/>
  <c r="B13" i="2"/>
  <c r="B14" i="2" s="1"/>
  <c r="B15" i="2" s="1"/>
  <c r="E12" i="2"/>
  <c r="H7" i="2"/>
  <c r="B6" i="2"/>
  <c r="K33" i="1"/>
  <c r="L33" i="1" s="1"/>
  <c r="M33" i="1" s="1"/>
  <c r="N33" i="1" s="1"/>
  <c r="K12" i="1"/>
  <c r="L12" i="1" s="1"/>
  <c r="M12" i="1" s="1"/>
  <c r="N12" i="1" s="1"/>
  <c r="L4" i="1"/>
  <c r="M4" i="1" s="1"/>
  <c r="N4" i="1" s="1"/>
  <c r="O4" i="1" s="1"/>
  <c r="F42" i="10"/>
  <c r="D42" i="10" s="1"/>
  <c r="F63" i="10"/>
  <c r="D63" i="10" s="1"/>
  <c r="F44" i="10"/>
  <c r="D44" i="10" s="1"/>
  <c r="F16" i="10"/>
  <c r="D16" i="10" s="1"/>
  <c r="F51" i="10"/>
  <c r="D51" i="10" s="1"/>
  <c r="F60" i="10"/>
  <c r="D60" i="10" s="1"/>
  <c r="F25" i="10"/>
  <c r="D25" i="10" s="1"/>
  <c r="E94" i="7"/>
  <c r="E76" i="7"/>
  <c r="E67" i="7"/>
  <c r="E57" i="7"/>
  <c r="F50" i="10"/>
  <c r="D50" i="10" s="1"/>
  <c r="F71" i="10"/>
  <c r="D71" i="10" s="1"/>
  <c r="F43" i="10"/>
  <c r="D43" i="10" s="1"/>
  <c r="F24" i="10"/>
  <c r="D24" i="10" s="1"/>
  <c r="F73" i="10"/>
  <c r="D73" i="10" s="1"/>
  <c r="F54" i="10"/>
  <c r="D54" i="10" s="1"/>
  <c r="F26" i="10"/>
  <c r="D26" i="10" s="1"/>
  <c r="F75" i="10"/>
  <c r="D75" i="10" s="1"/>
  <c r="F19" i="10"/>
  <c r="D19" i="10" s="1"/>
  <c r="AG138" i="13"/>
  <c r="AG139" i="13"/>
  <c r="AG140" i="13"/>
  <c r="AG141" i="13"/>
  <c r="AG142" i="13"/>
  <c r="AG143" i="13"/>
  <c r="AG144" i="13"/>
  <c r="AG145" i="13"/>
  <c r="AG57" i="13"/>
  <c r="AG58" i="13"/>
  <c r="AG59" i="13"/>
  <c r="AG60" i="13"/>
  <c r="AG61" i="13"/>
  <c r="AG62" i="13"/>
  <c r="AG63" i="13"/>
  <c r="AG64" i="13"/>
  <c r="AA201" i="13"/>
  <c r="AA202" i="13"/>
  <c r="AA203" i="13"/>
  <c r="AA204" i="13"/>
  <c r="AA205" i="13"/>
  <c r="AA206" i="13"/>
  <c r="AA207" i="13"/>
  <c r="AA208" i="13"/>
  <c r="T192" i="13"/>
  <c r="T193" i="13"/>
  <c r="T194" i="13"/>
  <c r="T195" i="13"/>
  <c r="T196" i="13"/>
  <c r="T197" i="13"/>
  <c r="T198" i="13"/>
  <c r="T199" i="13"/>
  <c r="AA183" i="13"/>
  <c r="AA184" i="13"/>
  <c r="AA185" i="13"/>
  <c r="AA186" i="13"/>
  <c r="AA187" i="13"/>
  <c r="AA188" i="13"/>
  <c r="AA189" i="13"/>
  <c r="AA190" i="13"/>
  <c r="S183" i="13"/>
  <c r="S184" i="13"/>
  <c r="S185" i="13"/>
  <c r="S186" i="13"/>
  <c r="S187" i="13"/>
  <c r="S188" i="13"/>
  <c r="S189" i="13"/>
  <c r="S190" i="13"/>
  <c r="AL174" i="13"/>
  <c r="AL175" i="13"/>
  <c r="AL176" i="13"/>
  <c r="AL177" i="13"/>
  <c r="AL178" i="13"/>
  <c r="AL179" i="13"/>
  <c r="AL180" i="13"/>
  <c r="AL181" i="13"/>
  <c r="T174" i="13"/>
  <c r="T175" i="13"/>
  <c r="T176" i="13"/>
  <c r="T177" i="13"/>
  <c r="T178" i="13"/>
  <c r="T179" i="13"/>
  <c r="T180" i="13"/>
  <c r="T181" i="13"/>
  <c r="AA165" i="13"/>
  <c r="AA166" i="13"/>
  <c r="AA167" i="13"/>
  <c r="AA168" i="13"/>
  <c r="AA169" i="13"/>
  <c r="AA170" i="13"/>
  <c r="AA171" i="13"/>
  <c r="AA172" i="13"/>
  <c r="AL156" i="13"/>
  <c r="AL157" i="13"/>
  <c r="AL158" i="13"/>
  <c r="AL159" i="13"/>
  <c r="AL160" i="13"/>
  <c r="AL161" i="13"/>
  <c r="AL162" i="13"/>
  <c r="AL163" i="13"/>
  <c r="AF147" i="13"/>
  <c r="AF148" i="13"/>
  <c r="AF149" i="13"/>
  <c r="AF150" i="13"/>
  <c r="AF151" i="13"/>
  <c r="AF152" i="13"/>
  <c r="AF153" i="13"/>
  <c r="AF154" i="13"/>
  <c r="AB147" i="13"/>
  <c r="AB148" i="13"/>
  <c r="AB149" i="13"/>
  <c r="AB150" i="13"/>
  <c r="AB151" i="13"/>
  <c r="AB152" i="13"/>
  <c r="AB153" i="13"/>
  <c r="AB154" i="13"/>
  <c r="T147" i="13"/>
  <c r="T148" i="13"/>
  <c r="T149" i="13"/>
  <c r="T150" i="13"/>
  <c r="T151" i="13"/>
  <c r="T152" i="13"/>
  <c r="T153" i="13"/>
  <c r="T154" i="13"/>
  <c r="R147" i="13"/>
  <c r="R148" i="13"/>
  <c r="R149" i="13"/>
  <c r="R150" i="13"/>
  <c r="R151" i="13"/>
  <c r="R152" i="13"/>
  <c r="R153" i="13"/>
  <c r="R154" i="13"/>
  <c r="AF138" i="13"/>
  <c r="AF139" i="13"/>
  <c r="AF140" i="13"/>
  <c r="AF141" i="13"/>
  <c r="AF142" i="13"/>
  <c r="AF143" i="13"/>
  <c r="AF144" i="13"/>
  <c r="AF145" i="13"/>
  <c r="T138" i="13"/>
  <c r="T139" i="13"/>
  <c r="T140" i="13"/>
  <c r="T141" i="13"/>
  <c r="T142" i="13"/>
  <c r="T143" i="13"/>
  <c r="T144" i="13"/>
  <c r="T145" i="13"/>
  <c r="AL129" i="13"/>
  <c r="AL130" i="13"/>
  <c r="AL131" i="13"/>
  <c r="AL132" i="13"/>
  <c r="AL133" i="13"/>
  <c r="AL134" i="13"/>
  <c r="AL135" i="13"/>
  <c r="AL136" i="13"/>
  <c r="AA129" i="13"/>
  <c r="AA130" i="13"/>
  <c r="AA131" i="13"/>
  <c r="AA132" i="13"/>
  <c r="AA133" i="13"/>
  <c r="AA134" i="13"/>
  <c r="AA135" i="13"/>
  <c r="AA136" i="13"/>
  <c r="T201" i="13"/>
  <c r="T202" i="13"/>
  <c r="T203" i="13"/>
  <c r="T204" i="13"/>
  <c r="T205" i="13"/>
  <c r="T206" i="13"/>
  <c r="T207" i="13"/>
  <c r="T208" i="13"/>
  <c r="AA192" i="13"/>
  <c r="AA193" i="13"/>
  <c r="AA194" i="13"/>
  <c r="AA195" i="13"/>
  <c r="AA196" i="13"/>
  <c r="AA197" i="13"/>
  <c r="AA198" i="13"/>
  <c r="AA199" i="13"/>
  <c r="AA174" i="13"/>
  <c r="AA175" i="13"/>
  <c r="AA176" i="13"/>
  <c r="AA177" i="13"/>
  <c r="AA178" i="13"/>
  <c r="AA179" i="13"/>
  <c r="AA180" i="13"/>
  <c r="AA181" i="13"/>
  <c r="AL165" i="13"/>
  <c r="AL166" i="13"/>
  <c r="AL167" i="13"/>
  <c r="AL168" i="13"/>
  <c r="AL169" i="13"/>
  <c r="AL170" i="13"/>
  <c r="AL171" i="13"/>
  <c r="AL172" i="13"/>
  <c r="T165" i="13"/>
  <c r="T166" i="13"/>
  <c r="T167" i="13"/>
  <c r="T168" i="13"/>
  <c r="T169" i="13"/>
  <c r="T170" i="13"/>
  <c r="T171" i="13"/>
  <c r="T172" i="13"/>
  <c r="AA156" i="13"/>
  <c r="AA157" i="13"/>
  <c r="AA158" i="13"/>
  <c r="AA159" i="13"/>
  <c r="AA160" i="13"/>
  <c r="AA161" i="13"/>
  <c r="AA162" i="13"/>
  <c r="AA163" i="13"/>
  <c r="S156" i="13"/>
  <c r="S157" i="13"/>
  <c r="S158" i="13"/>
  <c r="S159" i="13"/>
  <c r="S160" i="13"/>
  <c r="S161" i="13"/>
  <c r="S162" i="13"/>
  <c r="S163" i="13"/>
  <c r="AL147" i="13"/>
  <c r="AL148" i="13"/>
  <c r="AL149" i="13"/>
  <c r="AL150" i="13"/>
  <c r="AL151" i="13"/>
  <c r="AL152" i="13"/>
  <c r="AL153" i="13"/>
  <c r="AL154" i="13"/>
  <c r="AA147" i="13"/>
  <c r="AA148" i="13"/>
  <c r="AA149" i="13"/>
  <c r="AA150" i="13"/>
  <c r="AA151" i="13"/>
  <c r="AA152" i="13"/>
  <c r="AA153" i="13"/>
  <c r="AA154" i="13"/>
  <c r="AL138" i="13"/>
  <c r="AL139" i="13"/>
  <c r="AL140" i="13"/>
  <c r="AL141" i="13"/>
  <c r="AL142" i="13"/>
  <c r="AL143" i="13"/>
  <c r="AL144" i="13"/>
  <c r="AL145" i="13"/>
  <c r="AA138" i="13"/>
  <c r="AA139" i="13"/>
  <c r="AA140" i="13"/>
  <c r="AA141" i="13"/>
  <c r="AA142" i="13"/>
  <c r="AA143" i="13"/>
  <c r="AA144" i="13"/>
  <c r="AA145" i="13"/>
  <c r="S129" i="13"/>
  <c r="S130" i="13"/>
  <c r="S131" i="13"/>
  <c r="S132" i="13"/>
  <c r="S133" i="13"/>
  <c r="S134" i="13"/>
  <c r="S135" i="13"/>
  <c r="S136" i="13"/>
  <c r="AF120" i="13"/>
  <c r="AF121" i="13"/>
  <c r="AF122" i="13"/>
  <c r="AF123" i="13"/>
  <c r="AF124" i="13"/>
  <c r="AF125" i="13"/>
  <c r="AF126" i="13"/>
  <c r="AF127" i="13"/>
  <c r="T120" i="13"/>
  <c r="T121" i="13"/>
  <c r="T122" i="13"/>
  <c r="T123" i="13"/>
  <c r="T124" i="13"/>
  <c r="T125" i="13"/>
  <c r="T126" i="13"/>
  <c r="T127" i="13"/>
  <c r="AA111" i="13"/>
  <c r="AA112" i="13"/>
  <c r="AA113" i="13"/>
  <c r="AA114" i="13"/>
  <c r="AA115" i="13"/>
  <c r="AA116" i="13"/>
  <c r="AA117" i="13"/>
  <c r="AA118" i="13"/>
  <c r="AA93" i="13"/>
  <c r="AA94" i="13"/>
  <c r="AA95" i="13"/>
  <c r="AA96" i="13"/>
  <c r="AA97" i="13"/>
  <c r="AA98" i="13"/>
  <c r="AA99" i="13"/>
  <c r="AA100" i="13"/>
  <c r="AL84" i="13"/>
  <c r="AL85" i="13"/>
  <c r="AL86" i="13"/>
  <c r="AL87" i="13"/>
  <c r="AL88" i="13"/>
  <c r="AL89" i="13"/>
  <c r="AL90" i="13"/>
  <c r="AL91" i="13"/>
  <c r="AF84" i="13"/>
  <c r="AF85" i="13"/>
  <c r="AF86" i="13"/>
  <c r="AF87" i="13"/>
  <c r="AF88" i="13"/>
  <c r="AF89" i="13"/>
  <c r="AF90" i="13"/>
  <c r="AF91" i="13"/>
  <c r="T84" i="13"/>
  <c r="T85" i="13"/>
  <c r="T86" i="13"/>
  <c r="T87" i="13"/>
  <c r="T88" i="13"/>
  <c r="T89" i="13"/>
  <c r="T90" i="13"/>
  <c r="T91" i="13"/>
  <c r="AA75" i="13"/>
  <c r="AA76" i="13"/>
  <c r="AA77" i="13"/>
  <c r="AA78" i="13"/>
  <c r="AA79" i="13"/>
  <c r="AA80" i="13"/>
  <c r="AA81" i="13"/>
  <c r="AA82" i="13"/>
  <c r="AL66" i="13"/>
  <c r="AL67" i="13"/>
  <c r="AL68" i="13"/>
  <c r="AL69" i="13"/>
  <c r="AL70" i="13"/>
  <c r="AL71" i="13"/>
  <c r="AL72" i="13"/>
  <c r="AL73" i="13"/>
  <c r="AA66" i="13"/>
  <c r="AA67" i="13"/>
  <c r="AA68" i="13"/>
  <c r="AA69" i="13"/>
  <c r="AA70" i="13"/>
  <c r="AA71" i="13"/>
  <c r="AA72" i="13"/>
  <c r="AA73" i="13"/>
  <c r="AL57" i="13"/>
  <c r="AL58" i="13"/>
  <c r="AL59" i="13"/>
  <c r="AL60" i="13"/>
  <c r="AL61" i="13"/>
  <c r="AL62" i="13"/>
  <c r="AL63" i="13"/>
  <c r="AL64" i="13"/>
  <c r="AA57" i="13"/>
  <c r="AA58" i="13"/>
  <c r="AA59" i="13"/>
  <c r="AA60" i="13"/>
  <c r="AA61" i="13"/>
  <c r="AA62" i="13"/>
  <c r="AA63" i="13"/>
  <c r="AA64" i="13"/>
  <c r="AL48" i="13"/>
  <c r="AL49" i="13"/>
  <c r="AL50" i="13"/>
  <c r="AL51" i="13"/>
  <c r="AL52" i="13"/>
  <c r="AL53" i="13"/>
  <c r="AL54" i="13"/>
  <c r="AL55" i="13"/>
  <c r="AA48" i="13"/>
  <c r="AA49" i="13"/>
  <c r="AA50" i="13"/>
  <c r="AA51" i="13"/>
  <c r="AA52" i="13"/>
  <c r="AA53" i="13"/>
  <c r="AA54" i="13"/>
  <c r="AA55" i="13"/>
  <c r="AA120" i="13"/>
  <c r="AA121" i="13"/>
  <c r="AA122" i="13"/>
  <c r="AA123" i="13"/>
  <c r="AA124" i="13"/>
  <c r="AA125" i="13"/>
  <c r="AA126" i="13"/>
  <c r="AA127" i="13"/>
  <c r="AF111" i="13"/>
  <c r="AF112" i="13"/>
  <c r="AF113" i="13"/>
  <c r="AF114" i="13"/>
  <c r="AF115" i="13"/>
  <c r="AF116" i="13"/>
  <c r="AF117" i="13"/>
  <c r="AF118" i="13"/>
  <c r="T111" i="13"/>
  <c r="T112" i="13"/>
  <c r="T113" i="13"/>
  <c r="T114" i="13"/>
  <c r="T115" i="13"/>
  <c r="T116" i="13"/>
  <c r="T117" i="13"/>
  <c r="T118" i="13"/>
  <c r="AA102" i="13"/>
  <c r="AA103" i="13"/>
  <c r="AA104" i="13"/>
  <c r="AA105" i="13"/>
  <c r="AA106" i="13"/>
  <c r="AA107" i="13"/>
  <c r="AA108" i="13"/>
  <c r="AA109" i="13"/>
  <c r="AL93" i="13"/>
  <c r="AL94" i="13"/>
  <c r="AL95" i="13"/>
  <c r="AL96" i="13"/>
  <c r="AL97" i="13"/>
  <c r="AL98" i="13"/>
  <c r="AL99" i="13"/>
  <c r="AL100" i="13"/>
  <c r="AF93" i="13"/>
  <c r="AF94" i="13"/>
  <c r="AF95" i="13"/>
  <c r="AF96" i="13"/>
  <c r="AF97" i="13"/>
  <c r="AF98" i="13"/>
  <c r="AF99" i="13"/>
  <c r="AF100" i="13"/>
  <c r="T93" i="13"/>
  <c r="T94" i="13"/>
  <c r="T95" i="13"/>
  <c r="T96" i="13"/>
  <c r="T97" i="13"/>
  <c r="T98" i="13"/>
  <c r="T99" i="13"/>
  <c r="T100" i="13"/>
  <c r="AA84" i="13"/>
  <c r="AA85" i="13"/>
  <c r="AA86" i="13"/>
  <c r="AA87" i="13"/>
  <c r="AA88" i="13"/>
  <c r="AA89" i="13"/>
  <c r="AA90" i="13"/>
  <c r="AA91" i="13"/>
  <c r="AL75" i="13"/>
  <c r="AL76" i="13"/>
  <c r="AL77" i="13"/>
  <c r="AL78" i="13"/>
  <c r="AL79" i="13"/>
  <c r="AL80" i="13"/>
  <c r="AL81" i="13"/>
  <c r="AL82" i="13"/>
  <c r="AF66" i="13"/>
  <c r="AF67" i="13"/>
  <c r="AF68" i="13"/>
  <c r="AF69" i="13"/>
  <c r="AF70" i="13"/>
  <c r="AF71" i="13"/>
  <c r="AF72" i="13"/>
  <c r="AF73" i="13"/>
  <c r="T66" i="13"/>
  <c r="T67" i="13"/>
  <c r="T68" i="13"/>
  <c r="T69" i="13"/>
  <c r="T70" i="13"/>
  <c r="T71" i="13"/>
  <c r="T72" i="13"/>
  <c r="T73" i="13"/>
  <c r="R66" i="13"/>
  <c r="R67" i="13"/>
  <c r="R68" i="13"/>
  <c r="R69" i="13"/>
  <c r="R70" i="13"/>
  <c r="R71" i="13"/>
  <c r="R72" i="13"/>
  <c r="R73" i="13"/>
  <c r="AF57" i="13"/>
  <c r="AF58" i="13"/>
  <c r="AF59" i="13"/>
  <c r="AF60" i="13"/>
  <c r="AF61" i="13"/>
  <c r="AF62" i="13"/>
  <c r="AF63" i="13"/>
  <c r="AF64" i="13"/>
  <c r="T57" i="13"/>
  <c r="T58" i="13"/>
  <c r="T59" i="13"/>
  <c r="T60" i="13"/>
  <c r="T61" i="13"/>
  <c r="T62" i="13"/>
  <c r="T63" i="13"/>
  <c r="T64" i="13"/>
  <c r="AG66" i="13"/>
  <c r="AG67" i="13"/>
  <c r="AG68" i="13"/>
  <c r="AG69" i="13"/>
  <c r="AG70" i="13"/>
  <c r="AG71" i="13"/>
  <c r="AG72" i="13"/>
  <c r="AG73" i="13"/>
  <c r="AG147" i="13"/>
  <c r="AG148" i="13"/>
  <c r="AG149" i="13"/>
  <c r="AG150" i="13"/>
  <c r="AG151" i="13"/>
  <c r="AG152" i="13"/>
  <c r="AG153" i="13"/>
  <c r="AG154" i="13"/>
  <c r="E61" i="7"/>
  <c r="E16" i="7"/>
  <c r="F39" i="10"/>
  <c r="D39" i="10" s="1"/>
  <c r="F53" i="10"/>
  <c r="D53" i="10" s="1"/>
  <c r="E51" i="7"/>
  <c r="E60" i="7"/>
  <c r="E69" i="7"/>
  <c r="F58" i="10"/>
  <c r="D58" i="10" s="1"/>
  <c r="F72" i="10"/>
  <c r="D72" i="10" s="1"/>
  <c r="E58" i="7"/>
  <c r="E22" i="7"/>
  <c r="E85" i="7"/>
  <c r="F35" i="10"/>
  <c r="D35" i="10" s="1"/>
  <c r="M7" i="1"/>
  <c r="L15" i="1" s="1"/>
  <c r="O7" i="1"/>
  <c r="N15" i="1" s="1"/>
  <c r="F36" i="10"/>
  <c r="D36" i="10" s="1"/>
  <c r="F22" i="10"/>
  <c r="D22" i="10" s="1"/>
  <c r="F57" i="10"/>
  <c r="D57" i="10" s="1"/>
  <c r="F29" i="10"/>
  <c r="D29" i="10" s="1"/>
  <c r="F66" i="10"/>
  <c r="D66" i="10" s="1"/>
  <c r="F31" i="10"/>
  <c r="D31" i="10" s="1"/>
  <c r="F52" i="10"/>
  <c r="D52" i="10" s="1"/>
  <c r="F17" i="10"/>
  <c r="D17" i="10" s="1"/>
  <c r="F38" i="10"/>
  <c r="D38" i="10" s="1"/>
  <c r="F59" i="10"/>
  <c r="D59" i="10" s="1"/>
  <c r="F61" i="10"/>
  <c r="D61" i="10" s="1"/>
  <c r="D47" i="10"/>
  <c r="F68" i="10"/>
  <c r="D68" i="10" s="1"/>
  <c r="F33" i="10"/>
  <c r="D33" i="10" s="1"/>
  <c r="F40" i="10"/>
  <c r="D40" i="10" s="1"/>
  <c r="F62" i="10"/>
  <c r="D62" i="10" s="1"/>
  <c r="F34" i="10"/>
  <c r="D34" i="10" s="1"/>
  <c r="E84" i="7"/>
  <c r="E66" i="7"/>
  <c r="E48" i="7"/>
  <c r="E30" i="7"/>
  <c r="E75" i="7"/>
  <c r="E49" i="7"/>
  <c r="E31" i="7"/>
  <c r="E68" i="7"/>
  <c r="E88" i="7"/>
  <c r="E25" i="7"/>
  <c r="E62" i="7"/>
  <c r="E80" i="7"/>
  <c r="E53" i="7"/>
  <c r="E44" i="7"/>
  <c r="E71" i="7"/>
  <c r="E38" i="7"/>
  <c r="E92" i="7"/>
  <c r="E20" i="7"/>
  <c r="E83" i="7"/>
  <c r="E74" i="7"/>
  <c r="E47" i="7"/>
  <c r="E29" i="7"/>
  <c r="E56" i="7"/>
  <c r="E93" i="7"/>
  <c r="E21" i="7"/>
  <c r="K7" i="1"/>
  <c r="J15" i="1" s="1"/>
  <c r="I7" i="1"/>
  <c r="H7" i="1" s="1"/>
  <c r="G15" i="1" s="1"/>
  <c r="F21" i="10"/>
  <c r="D21" i="10" s="1"/>
  <c r="F14" i="10"/>
  <c r="D14" i="10" s="1"/>
  <c r="F67" i="10"/>
  <c r="D67" i="10" s="1"/>
  <c r="F74" i="10"/>
  <c r="D74" i="10" s="1"/>
  <c r="F46" i="10"/>
  <c r="D46" i="10" s="1"/>
  <c r="F32" i="10"/>
  <c r="D32" i="10" s="1"/>
  <c r="F18" i="10"/>
  <c r="D18" i="10" s="1"/>
  <c r="F49" i="10"/>
  <c r="D49" i="10" s="1"/>
  <c r="F70" i="10"/>
  <c r="D70" i="10" s="1"/>
  <c r="E42" i="7"/>
  <c r="E33" i="7"/>
  <c r="E15" i="7"/>
  <c r="E24" i="7"/>
  <c r="F30" i="10"/>
  <c r="D30" i="10" s="1"/>
  <c r="N5" i="1"/>
  <c r="M13" i="1" s="1"/>
  <c r="L13" i="1"/>
  <c r="L5" i="1"/>
  <c r="K13" i="1" s="1"/>
  <c r="J13" i="1"/>
  <c r="E45" i="7"/>
  <c r="E54" i="7"/>
  <c r="E18" i="7"/>
  <c r="E81" i="7"/>
  <c r="E63" i="7"/>
  <c r="E27" i="7"/>
  <c r="E90" i="7"/>
  <c r="E72" i="7"/>
  <c r="E36" i="7"/>
  <c r="J5" i="1"/>
  <c r="I13" i="1" s="1"/>
  <c r="E28" i="7"/>
  <c r="E73" i="7"/>
  <c r="E55" i="7"/>
  <c r="E46" i="7"/>
  <c r="E82" i="7"/>
  <c r="E64" i="7"/>
  <c r="E91" i="7"/>
  <c r="E37" i="7"/>
  <c r="E19" i="7"/>
  <c r="H6" i="1"/>
  <c r="G14" i="1" s="1"/>
  <c r="F14" i="1"/>
  <c r="J14" i="1"/>
  <c r="L6" i="1"/>
  <c r="K14" i="1" s="1"/>
  <c r="F41" i="10"/>
  <c r="D41" i="10" s="1"/>
  <c r="F27" i="10"/>
  <c r="D27" i="10" s="1"/>
  <c r="F20" i="10"/>
  <c r="D20" i="10" s="1"/>
  <c r="F13" i="10"/>
  <c r="D13" i="10" s="1"/>
  <c r="F48" i="10"/>
  <c r="D48" i="10" s="1"/>
  <c r="F69" i="10"/>
  <c r="D69" i="10" s="1"/>
  <c r="F55" i="10"/>
  <c r="D55" i="10" s="1"/>
  <c r="E26" i="7"/>
  <c r="E35" i="7"/>
  <c r="H98" i="13"/>
  <c r="F15" i="10"/>
  <c r="D15" i="10" s="1"/>
  <c r="F64" i="10"/>
  <c r="D64" i="10" s="1"/>
  <c r="E17" i="7"/>
  <c r="F37" i="10"/>
  <c r="D37" i="10" s="1"/>
  <c r="F65" i="10"/>
  <c r="D65" i="10" s="1"/>
  <c r="F23" i="10"/>
  <c r="D23" i="10" s="1"/>
  <c r="G118" i="10"/>
  <c r="F118" i="10" s="1"/>
  <c r="D118" i="10" s="1"/>
  <c r="N6" i="1"/>
  <c r="M14" i="1" s="1"/>
  <c r="E23" i="7"/>
  <c r="E86" i="7"/>
  <c r="E59" i="7"/>
  <c r="E14" i="7"/>
  <c r="E32" i="7"/>
  <c r="E77" i="7"/>
  <c r="E50" i="7"/>
  <c r="E41" i="7"/>
  <c r="G139" i="10"/>
  <c r="F139" i="10" s="1"/>
  <c r="D139" i="10" s="1"/>
  <c r="E78" i="7"/>
  <c r="E87" i="7"/>
  <c r="E34" i="7"/>
  <c r="E5" i="12"/>
  <c r="H5" i="1"/>
  <c r="G13" i="1" s="1"/>
  <c r="F13" i="1"/>
  <c r="E79" i="7"/>
  <c r="E43" i="7"/>
  <c r="E70" i="7"/>
  <c r="H91" i="13"/>
  <c r="C33" i="13"/>
  <c r="C34" i="13"/>
  <c r="S22" i="7"/>
  <c r="AI22" i="7"/>
  <c r="M22" i="7"/>
  <c r="AJ22" i="7"/>
  <c r="AA22" i="7"/>
  <c r="W22" i="7"/>
  <c r="R22" i="7"/>
  <c r="AB22" i="7"/>
  <c r="AN22" i="7"/>
  <c r="AL22" i="7"/>
  <c r="AE22" i="7"/>
  <c r="AO22" i="7"/>
  <c r="Z22" i="7"/>
  <c r="X22" i="7"/>
  <c r="U22" i="7"/>
  <c r="H22" i="7"/>
  <c r="AP22" i="7"/>
  <c r="AQ22" i="7" s="1"/>
  <c r="AD22" i="7"/>
  <c r="AH22" i="7"/>
  <c r="I22" i="7" s="1"/>
  <c r="Y22" i="7"/>
  <c r="P22" i="7"/>
  <c r="J22" i="7"/>
  <c r="AM22" i="7"/>
  <c r="N22" i="7"/>
  <c r="V22" i="7"/>
  <c r="L22" i="7"/>
  <c r="AG22" i="7"/>
  <c r="O22" i="7"/>
  <c r="AK22" i="7"/>
  <c r="AF22" i="7"/>
  <c r="T22" i="7"/>
  <c r="K22" i="7"/>
  <c r="Q22" i="7"/>
  <c r="G22" i="7"/>
  <c r="AC22" i="7"/>
  <c r="B33" i="13"/>
  <c r="V31" i="7"/>
  <c r="R31" i="7"/>
  <c r="AC31" i="7"/>
  <c r="M31" i="7"/>
  <c r="L31" i="7"/>
  <c r="T31" i="7"/>
  <c r="Y31" i="7"/>
  <c r="AA31" i="7"/>
  <c r="AF31" i="7"/>
  <c r="Q31" i="7"/>
  <c r="X31" i="7"/>
  <c r="S31" i="7"/>
  <c r="N31" i="7"/>
  <c r="AD31" i="7"/>
  <c r="O31" i="7"/>
  <c r="AK31" i="7"/>
  <c r="W31" i="7"/>
  <c r="AN31" i="7"/>
  <c r="AJ31" i="7"/>
  <c r="AI31" i="7"/>
  <c r="AL31" i="7"/>
  <c r="AE31" i="7"/>
  <c r="U31" i="7"/>
  <c r="K31" i="7"/>
  <c r="J31" i="7"/>
  <c r="AB31" i="7"/>
  <c r="AO31" i="7"/>
  <c r="AH31" i="7"/>
  <c r="I31" i="7" s="1"/>
  <c r="P31" i="7"/>
  <c r="AM31" i="7"/>
  <c r="G31" i="7"/>
  <c r="AG31" i="7"/>
  <c r="Z31" i="7"/>
  <c r="H31" i="7"/>
  <c r="AP31" i="7"/>
  <c r="AQ31" i="7" s="1"/>
  <c r="R16" i="7"/>
  <c r="AM16" i="7"/>
  <c r="AN16" i="7"/>
  <c r="Q16" i="7"/>
  <c r="AO16" i="7"/>
  <c r="AP16" i="7"/>
  <c r="AQ16" i="7" s="1"/>
  <c r="Q14" i="7"/>
  <c r="AM14" i="7"/>
  <c r="U14" i="7"/>
  <c r="S14" i="7"/>
  <c r="T14" i="7"/>
  <c r="AN14" i="7"/>
  <c r="Z14" i="7"/>
  <c r="Y14" i="7"/>
  <c r="AO14" i="7"/>
  <c r="AP14" i="7"/>
  <c r="AQ14" i="7" s="1"/>
  <c r="AM17" i="7"/>
  <c r="AL17" i="7"/>
  <c r="AP17" i="7"/>
  <c r="AQ17" i="7" s="1"/>
  <c r="Z17" i="7"/>
  <c r="W17" i="7"/>
  <c r="AO17" i="7"/>
  <c r="P17" i="7"/>
  <c r="V17" i="7"/>
  <c r="X17" i="7"/>
  <c r="M40" i="7"/>
  <c r="K40" i="7"/>
  <c r="J40" i="7"/>
  <c r="AA40" i="7"/>
  <c r="AK40" i="7"/>
  <c r="G40" i="7"/>
  <c r="Z40" i="7"/>
  <c r="X40" i="7"/>
  <c r="AF40" i="7"/>
  <c r="AN40" i="7"/>
  <c r="AG40" i="7"/>
  <c r="Q40" i="7"/>
  <c r="R40" i="7"/>
  <c r="O40" i="7"/>
  <c r="AL40" i="7"/>
  <c r="S40" i="7"/>
  <c r="AE40" i="7"/>
  <c r="W40" i="7"/>
  <c r="AD40" i="7"/>
  <c r="AI40" i="7"/>
  <c r="AC40" i="7"/>
  <c r="AM40" i="7"/>
  <c r="H40" i="7"/>
  <c r="U40" i="7"/>
  <c r="L40" i="7"/>
  <c r="P40" i="7"/>
  <c r="AO40" i="7"/>
  <c r="AP40" i="7"/>
  <c r="AQ40" i="7" s="1"/>
  <c r="N40" i="7"/>
  <c r="AB40" i="7"/>
  <c r="AJ40" i="7"/>
  <c r="Y40" i="7"/>
  <c r="V40" i="7"/>
  <c r="T40" i="7"/>
  <c r="AH40" i="7"/>
  <c r="I40" i="7" s="1"/>
  <c r="B34" i="13"/>
  <c r="S15" i="7"/>
  <c r="R15" i="7"/>
  <c r="T15" i="7"/>
  <c r="AM15" i="7"/>
  <c r="AP15" i="7"/>
  <c r="AQ15" i="7" s="1"/>
  <c r="AO15" i="7"/>
  <c r="Y15" i="7"/>
  <c r="H49" i="7"/>
  <c r="J49" i="7"/>
  <c r="U49" i="7"/>
  <c r="AJ49" i="7"/>
  <c r="R49" i="7"/>
  <c r="AH49" i="7"/>
  <c r="I49" i="7" s="1"/>
  <c r="V49" i="7"/>
  <c r="X49" i="7"/>
  <c r="M49" i="7"/>
  <c r="K49" i="7"/>
  <c r="W49" i="7"/>
  <c r="AO49" i="7"/>
  <c r="AI49" i="7"/>
  <c r="AB49" i="7"/>
  <c r="AN49" i="7"/>
  <c r="P49" i="7"/>
  <c r="N49" i="7"/>
  <c r="S49" i="7"/>
  <c r="AM49" i="7"/>
  <c r="G49" i="7"/>
  <c r="L49" i="7"/>
  <c r="AK49" i="7"/>
  <c r="AL49" i="7"/>
  <c r="Z49" i="7"/>
  <c r="AE49" i="7"/>
  <c r="Y49" i="7"/>
  <c r="AA49" i="7"/>
  <c r="T49" i="7"/>
  <c r="AD49" i="7"/>
  <c r="AG49" i="7"/>
  <c r="O49" i="7"/>
  <c r="Q49" i="7"/>
  <c r="AF49" i="7"/>
  <c r="AC49" i="7"/>
  <c r="AP49" i="7"/>
  <c r="AQ49" i="7" s="1"/>
  <c r="S26" i="7"/>
  <c r="AM26" i="7"/>
  <c r="AL26" i="7"/>
  <c r="Y26" i="7"/>
  <c r="AN26" i="7"/>
  <c r="Q26" i="7"/>
  <c r="R26" i="7"/>
  <c r="U26" i="7"/>
  <c r="T26" i="7"/>
  <c r="V26" i="7"/>
  <c r="AP26" i="7"/>
  <c r="AQ26" i="7" s="1"/>
  <c r="X26" i="7"/>
  <c r="AO26" i="7"/>
  <c r="AP16" i="10"/>
  <c r="AP80" i="10" s="1"/>
  <c r="O16" i="10"/>
  <c r="O80" i="10" s="1"/>
  <c r="AN16" i="10"/>
  <c r="AN80" i="10" s="1"/>
  <c r="Y16" i="10"/>
  <c r="Y80" i="10" s="1"/>
  <c r="U16" i="10"/>
  <c r="U80" i="10" s="1"/>
  <c r="H16" i="10"/>
  <c r="H80" i="10" s="1"/>
  <c r="AD16" i="10"/>
  <c r="AD80" i="10" s="1"/>
  <c r="K16" i="10"/>
  <c r="K80" i="10" s="1"/>
  <c r="AL16" i="10"/>
  <c r="AL80" i="10" s="1"/>
  <c r="L16" i="10"/>
  <c r="L80" i="10" s="1"/>
  <c r="P16" i="10"/>
  <c r="P80" i="10" s="1"/>
  <c r="AB16" i="10"/>
  <c r="AB80" i="10" s="1"/>
  <c r="V16" i="10"/>
  <c r="V80" i="10" s="1"/>
  <c r="AJ16" i="10"/>
  <c r="AJ80" i="10" s="1"/>
  <c r="AO16" i="10"/>
  <c r="AO80" i="10" s="1"/>
  <c r="AF16" i="10"/>
  <c r="AF80" i="10" s="1"/>
  <c r="R16" i="10"/>
  <c r="R80" i="10" s="1"/>
  <c r="AM16" i="10"/>
  <c r="AM80" i="10" s="1"/>
  <c r="AE16" i="10"/>
  <c r="AE80" i="10" s="1"/>
  <c r="T16" i="10"/>
  <c r="T80" i="10" s="1"/>
  <c r="M16" i="10"/>
  <c r="M80" i="10" s="1"/>
  <c r="AH16" i="10"/>
  <c r="AH80" i="10" s="1"/>
  <c r="Q16" i="10"/>
  <c r="Q80" i="10" s="1"/>
  <c r="N16" i="10"/>
  <c r="N80" i="10" s="1"/>
  <c r="W16" i="10"/>
  <c r="W80" i="10" s="1"/>
  <c r="AC16" i="10"/>
  <c r="AC80" i="10" s="1"/>
  <c r="AA16" i="10"/>
  <c r="AA80" i="10" s="1"/>
  <c r="AQ16" i="10"/>
  <c r="AR16" i="10" s="1"/>
  <c r="I16" i="10"/>
  <c r="I80" i="10" s="1"/>
  <c r="S16" i="10"/>
  <c r="S80" i="10" s="1"/>
  <c r="X16" i="10"/>
  <c r="X80" i="10" s="1"/>
  <c r="AG16" i="10"/>
  <c r="AG80" i="10" s="1"/>
  <c r="AK16" i="10"/>
  <c r="AK80" i="10" s="1"/>
  <c r="AI16" i="10"/>
  <c r="J16" i="10" s="1"/>
  <c r="J80" i="10" s="1"/>
  <c r="Z16" i="10"/>
  <c r="Z80" i="10" s="1"/>
  <c r="AP19" i="7"/>
  <c r="AQ19" i="7" s="1"/>
  <c r="AM19" i="7"/>
  <c r="AB19" i="7"/>
  <c r="AH19" i="7"/>
  <c r="I19" i="7" s="1"/>
  <c r="AN19" i="7"/>
  <c r="AO19" i="7"/>
  <c r="AL19" i="7"/>
  <c r="AE19" i="7"/>
  <c r="AD19" i="7"/>
  <c r="AC19" i="7"/>
  <c r="AK19" i="7"/>
  <c r="R24" i="7"/>
  <c r="Z24" i="7"/>
  <c r="AM24" i="7"/>
  <c r="H24" i="7"/>
  <c r="AL24" i="7"/>
  <c r="L24" i="7"/>
  <c r="AN24" i="7"/>
  <c r="AP24" i="7"/>
  <c r="AQ24" i="7" s="1"/>
  <c r="AO24" i="7"/>
  <c r="W24" i="7"/>
  <c r="X24" i="7"/>
  <c r="V24" i="7"/>
  <c r="O24" i="7"/>
  <c r="AF14" i="10"/>
  <c r="AF78" i="10" s="1"/>
  <c r="AN14" i="10"/>
  <c r="AN78" i="10" s="1"/>
  <c r="AB14" i="10"/>
  <c r="AB78" i="10" s="1"/>
  <c r="X14" i="10"/>
  <c r="X78" i="10" s="1"/>
  <c r="L14" i="10"/>
  <c r="L78" i="10" s="1"/>
  <c r="W14" i="10"/>
  <c r="W78" i="10" s="1"/>
  <c r="AI14" i="10"/>
  <c r="J14" i="10" s="1"/>
  <c r="J78" i="10" s="1"/>
  <c r="Z14" i="10"/>
  <c r="Z78" i="10" s="1"/>
  <c r="Q14" i="10"/>
  <c r="Q78" i="10" s="1"/>
  <c r="AO14" i="10"/>
  <c r="AO78" i="10" s="1"/>
  <c r="AD14" i="10"/>
  <c r="AD78" i="10" s="1"/>
  <c r="I14" i="10"/>
  <c r="I78" i="10" s="1"/>
  <c r="S14" i="10"/>
  <c r="S78" i="10" s="1"/>
  <c r="Y14" i="10"/>
  <c r="Y78" i="10" s="1"/>
  <c r="AA14" i="10"/>
  <c r="AA78" i="10" s="1"/>
  <c r="O14" i="10"/>
  <c r="O78" i="10" s="1"/>
  <c r="AL14" i="10"/>
  <c r="AL78" i="10" s="1"/>
  <c r="AK14" i="10"/>
  <c r="AK78" i="10" s="1"/>
  <c r="H14" i="10"/>
  <c r="H78" i="10" s="1"/>
  <c r="AM14" i="10"/>
  <c r="AM78" i="10" s="1"/>
  <c r="AQ14" i="10"/>
  <c r="AR14" i="10" s="1"/>
  <c r="AG14" i="10"/>
  <c r="AG78" i="10" s="1"/>
  <c r="T14" i="10"/>
  <c r="T78" i="10" s="1"/>
  <c r="U14" i="10"/>
  <c r="U78" i="10" s="1"/>
  <c r="K14" i="10"/>
  <c r="K78" i="10" s="1"/>
  <c r="AH14" i="10"/>
  <c r="AH78" i="10" s="1"/>
  <c r="N14" i="10"/>
  <c r="N78" i="10" s="1"/>
  <c r="AE14" i="10"/>
  <c r="AE78" i="10" s="1"/>
  <c r="AP14" i="10"/>
  <c r="AP78" i="10" s="1"/>
  <c r="M14" i="10"/>
  <c r="M78" i="10" s="1"/>
  <c r="AC14" i="10"/>
  <c r="AC78" i="10" s="1"/>
  <c r="P14" i="10"/>
  <c r="P78" i="10" s="1"/>
  <c r="R14" i="10"/>
  <c r="R78" i="10" s="1"/>
  <c r="AJ14" i="10"/>
  <c r="AJ78" i="10" s="1"/>
  <c r="V14" i="10"/>
  <c r="V78" i="10" s="1"/>
  <c r="AN21" i="7"/>
  <c r="AG21" i="7"/>
  <c r="AL21" i="7"/>
  <c r="Z21" i="7"/>
  <c r="AC21" i="7"/>
  <c r="AP21" i="7"/>
  <c r="AQ21" i="7" s="1"/>
  <c r="AO21" i="7"/>
  <c r="AK21" i="7"/>
  <c r="AB21" i="7"/>
  <c r="AA21" i="7"/>
  <c r="AE21" i="7"/>
  <c r="AM21" i="7"/>
  <c r="L23" i="7"/>
  <c r="U23" i="7"/>
  <c r="AN23" i="7"/>
  <c r="H23" i="7"/>
  <c r="R23" i="7"/>
  <c r="AL23" i="7"/>
  <c r="S23" i="7"/>
  <c r="AM23" i="7"/>
  <c r="X23" i="7"/>
  <c r="AO23" i="7"/>
  <c r="Z23" i="7"/>
  <c r="AP23" i="7"/>
  <c r="AQ23" i="7" s="1"/>
  <c r="AE15" i="10"/>
  <c r="AE79" i="10" s="1"/>
  <c r="U15" i="10"/>
  <c r="U79" i="10" s="1"/>
  <c r="AB15" i="10"/>
  <c r="AB79" i="10" s="1"/>
  <c r="AK15" i="10"/>
  <c r="AK79" i="10" s="1"/>
  <c r="H15" i="10"/>
  <c r="H79" i="10" s="1"/>
  <c r="AJ15" i="10"/>
  <c r="AJ79" i="10" s="1"/>
  <c r="K15" i="10"/>
  <c r="K79" i="10" s="1"/>
  <c r="AG15" i="10"/>
  <c r="AG79" i="10" s="1"/>
  <c r="AN15" i="10"/>
  <c r="AN79" i="10" s="1"/>
  <c r="Z15" i="10"/>
  <c r="Z79" i="10" s="1"/>
  <c r="V15" i="10"/>
  <c r="V79" i="10" s="1"/>
  <c r="R15" i="10"/>
  <c r="R79" i="10" s="1"/>
  <c r="AL15" i="10"/>
  <c r="AL79" i="10" s="1"/>
  <c r="S15" i="10"/>
  <c r="S79" i="10" s="1"/>
  <c r="AQ15" i="10"/>
  <c r="AR15" i="10" s="1"/>
  <c r="L15" i="10"/>
  <c r="L79" i="10" s="1"/>
  <c r="AM15" i="10"/>
  <c r="AM79" i="10" s="1"/>
  <c r="W15" i="10"/>
  <c r="W79" i="10" s="1"/>
  <c r="AC15" i="10"/>
  <c r="AC79" i="10" s="1"/>
  <c r="AO15" i="10"/>
  <c r="AO79" i="10" s="1"/>
  <c r="N15" i="10"/>
  <c r="N79" i="10" s="1"/>
  <c r="AA15" i="10"/>
  <c r="AA79" i="10" s="1"/>
  <c r="Q15" i="10"/>
  <c r="Q79" i="10" s="1"/>
  <c r="T15" i="10"/>
  <c r="T79" i="10" s="1"/>
  <c r="Y15" i="10"/>
  <c r="Y79" i="10" s="1"/>
  <c r="O15" i="10"/>
  <c r="O79" i="10" s="1"/>
  <c r="AF15" i="10"/>
  <c r="AF79" i="10" s="1"/>
  <c r="X15" i="10"/>
  <c r="X79" i="10" s="1"/>
  <c r="I15" i="10"/>
  <c r="I79" i="10" s="1"/>
  <c r="AD15" i="10"/>
  <c r="AD79" i="10" s="1"/>
  <c r="P15" i="10"/>
  <c r="P79" i="10" s="1"/>
  <c r="AH15" i="10"/>
  <c r="AH79" i="10" s="1"/>
  <c r="AP15" i="10"/>
  <c r="AP79" i="10" s="1"/>
  <c r="AI15" i="10"/>
  <c r="AI79" i="10" s="1"/>
  <c r="M15" i="10"/>
  <c r="M79" i="10" s="1"/>
  <c r="AN25" i="7"/>
  <c r="AM25" i="7"/>
  <c r="S25" i="7"/>
  <c r="AL25" i="7"/>
  <c r="P25" i="7"/>
  <c r="Z25" i="7"/>
  <c r="X25" i="7"/>
  <c r="W25" i="7"/>
  <c r="AP25" i="7"/>
  <c r="AQ25" i="7" s="1"/>
  <c r="AO25" i="7"/>
  <c r="AA25" i="7"/>
  <c r="J25" i="7"/>
  <c r="Z18" i="7"/>
  <c r="AP18" i="7"/>
  <c r="AQ18" i="7" s="1"/>
  <c r="AN18" i="7"/>
  <c r="AG18" i="7"/>
  <c r="AO18" i="7"/>
  <c r="AF18" i="7"/>
  <c r="AD18" i="7"/>
  <c r="AC18" i="7"/>
  <c r="AM18" i="7"/>
  <c r="AL18" i="7"/>
  <c r="AK18" i="7"/>
  <c r="AE18" i="7"/>
  <c r="AH20" i="7"/>
  <c r="I20" i="7" s="1"/>
  <c r="AP20" i="7"/>
  <c r="AQ20" i="7" s="1"/>
  <c r="AK20" i="7"/>
  <c r="AL20" i="7"/>
  <c r="AN20" i="7"/>
  <c r="AF20" i="7"/>
  <c r="AM20" i="7"/>
  <c r="AO20" i="7"/>
  <c r="AB20" i="7"/>
  <c r="AE20" i="7"/>
  <c r="AD20" i="7"/>
  <c r="AB13" i="10"/>
  <c r="AB77" i="10" s="1"/>
  <c r="Q13" i="10"/>
  <c r="Q77" i="10" s="1"/>
  <c r="H13" i="10"/>
  <c r="H77" i="10" s="1"/>
  <c r="U13" i="10"/>
  <c r="U77" i="10" s="1"/>
  <c r="AH13" i="10"/>
  <c r="AH77" i="10" s="1"/>
  <c r="M13" i="10"/>
  <c r="M77" i="10" s="1"/>
  <c r="AE13" i="10"/>
  <c r="AE77" i="10" s="1"/>
  <c r="C35" i="13"/>
  <c r="R13" i="10"/>
  <c r="R77" i="10" s="1"/>
  <c r="V13" i="10"/>
  <c r="V77" i="10" s="1"/>
  <c r="S13" i="10"/>
  <c r="S77" i="10" s="1"/>
  <c r="AK13" i="10"/>
  <c r="AK77" i="10" s="1"/>
  <c r="AN13" i="10"/>
  <c r="AN77" i="10" s="1"/>
  <c r="AC13" i="10"/>
  <c r="AC77" i="10" s="1"/>
  <c r="AF13" i="10"/>
  <c r="AF77" i="10" s="1"/>
  <c r="N13" i="10"/>
  <c r="N77" i="10" s="1"/>
  <c r="Z13" i="10"/>
  <c r="Z77" i="10" s="1"/>
  <c r="Y13" i="10"/>
  <c r="Y77" i="10" s="1"/>
  <c r="AO13" i="10"/>
  <c r="AO77" i="10" s="1"/>
  <c r="L13" i="10"/>
  <c r="L77" i="10" s="1"/>
  <c r="AJ13" i="10"/>
  <c r="AJ77" i="10" s="1"/>
  <c r="AQ13" i="10"/>
  <c r="AR13" i="10" s="1"/>
  <c r="K13" i="10"/>
  <c r="K77" i="10" s="1"/>
  <c r="O13" i="10"/>
  <c r="O77" i="10" s="1"/>
  <c r="AM13" i="10"/>
  <c r="AM77" i="10" s="1"/>
  <c r="T13" i="10"/>
  <c r="T77" i="10" s="1"/>
  <c r="AD13" i="10"/>
  <c r="AD77" i="10" s="1"/>
  <c r="AG13" i="10"/>
  <c r="AG77" i="10" s="1"/>
  <c r="X13" i="10"/>
  <c r="X77" i="10" s="1"/>
  <c r="P13" i="10"/>
  <c r="P77" i="10" s="1"/>
  <c r="AL13" i="10"/>
  <c r="AL77" i="10" s="1"/>
  <c r="AI13" i="10"/>
  <c r="J13" i="10" s="1"/>
  <c r="J77" i="10" s="1"/>
  <c r="AA13" i="10"/>
  <c r="AA77" i="10" s="1"/>
  <c r="W13" i="10"/>
  <c r="W77" i="10" s="1"/>
  <c r="AP13" i="10"/>
  <c r="AP77" i="10" s="1"/>
  <c r="I13" i="10"/>
  <c r="I77" i="10" s="1"/>
  <c r="AB21" i="10"/>
  <c r="AB85" i="10" s="1"/>
  <c r="AI21" i="10"/>
  <c r="J21" i="10" s="1"/>
  <c r="J85" i="10" s="1"/>
  <c r="AL21" i="10"/>
  <c r="AL85" i="10" s="1"/>
  <c r="AG21" i="10"/>
  <c r="AG85" i="10" s="1"/>
  <c r="Y21" i="10"/>
  <c r="Y85" i="10" s="1"/>
  <c r="Q21" i="10"/>
  <c r="Q85" i="10" s="1"/>
  <c r="S21" i="10"/>
  <c r="S85" i="10" s="1"/>
  <c r="Z21" i="10"/>
  <c r="Z85" i="10" s="1"/>
  <c r="O21" i="10"/>
  <c r="O85" i="10" s="1"/>
  <c r="AQ21" i="10"/>
  <c r="AQ85" i="10" s="1"/>
  <c r="AR85" i="10" s="1"/>
  <c r="L21" i="10"/>
  <c r="L85" i="10" s="1"/>
  <c r="AO21" i="10"/>
  <c r="AO85" i="10" s="1"/>
  <c r="AF21" i="10"/>
  <c r="AF85" i="10" s="1"/>
  <c r="H21" i="10"/>
  <c r="H85" i="10" s="1"/>
  <c r="AE21" i="10"/>
  <c r="AE85" i="10" s="1"/>
  <c r="AM21" i="10"/>
  <c r="AM85" i="10" s="1"/>
  <c r="U21" i="10"/>
  <c r="U85" i="10" s="1"/>
  <c r="K21" i="10"/>
  <c r="K85" i="10" s="1"/>
  <c r="AH21" i="10"/>
  <c r="AH85" i="10" s="1"/>
  <c r="W21" i="10"/>
  <c r="W85" i="10" s="1"/>
  <c r="P21" i="10"/>
  <c r="P85" i="10" s="1"/>
  <c r="AA21" i="10"/>
  <c r="AA85" i="10" s="1"/>
  <c r="M21" i="10"/>
  <c r="M85" i="10" s="1"/>
  <c r="R21" i="10"/>
  <c r="R85" i="10" s="1"/>
  <c r="V21" i="10"/>
  <c r="V85" i="10" s="1"/>
  <c r="AK21" i="10"/>
  <c r="AK85" i="10" s="1"/>
  <c r="AP21" i="10"/>
  <c r="AP85" i="10" s="1"/>
  <c r="T21" i="10"/>
  <c r="T85" i="10" s="1"/>
  <c r="X21" i="10"/>
  <c r="X85" i="10" s="1"/>
  <c r="AD21" i="10"/>
  <c r="AD85" i="10" s="1"/>
  <c r="AJ21" i="10"/>
  <c r="AJ85" i="10" s="1"/>
  <c r="N21" i="10"/>
  <c r="N85" i="10" s="1"/>
  <c r="AN21" i="10"/>
  <c r="AN85" i="10" s="1"/>
  <c r="I21" i="10"/>
  <c r="I85" i="10" s="1"/>
  <c r="AC21" i="10"/>
  <c r="AC85" i="10" s="1"/>
  <c r="AO29" i="7"/>
  <c r="AH29" i="7"/>
  <c r="I29" i="7" s="1"/>
  <c r="AP29" i="7"/>
  <c r="AQ29" i="7" s="1"/>
  <c r="AN29" i="7"/>
  <c r="AG29" i="7"/>
  <c r="AF29" i="7"/>
  <c r="L29" i="7"/>
  <c r="AC29" i="7"/>
  <c r="AB29" i="7"/>
  <c r="AM29" i="7"/>
  <c r="AL29" i="7"/>
  <c r="AK29" i="7"/>
  <c r="O29" i="7"/>
  <c r="T29" i="7"/>
  <c r="AB20" i="10"/>
  <c r="AB84" i="10" s="1"/>
  <c r="I20" i="10"/>
  <c r="I84" i="10" s="1"/>
  <c r="AM20" i="10"/>
  <c r="AM84" i="10" s="1"/>
  <c r="W20" i="10"/>
  <c r="W84" i="10" s="1"/>
  <c r="L20" i="10"/>
  <c r="L84" i="10" s="1"/>
  <c r="AC20" i="10"/>
  <c r="AC84" i="10" s="1"/>
  <c r="Q20" i="10"/>
  <c r="Q84" i="10" s="1"/>
  <c r="AD20" i="10"/>
  <c r="AD84" i="10" s="1"/>
  <c r="P20" i="10"/>
  <c r="P84" i="10" s="1"/>
  <c r="U20" i="10"/>
  <c r="U84" i="10" s="1"/>
  <c r="N20" i="10"/>
  <c r="N84" i="10" s="1"/>
  <c r="AQ20" i="10"/>
  <c r="AQ84" i="10" s="1"/>
  <c r="AR84" i="10" s="1"/>
  <c r="AE20" i="10"/>
  <c r="AE84" i="10" s="1"/>
  <c r="Y20" i="10"/>
  <c r="Y84" i="10" s="1"/>
  <c r="AG20" i="10"/>
  <c r="AG84" i="10" s="1"/>
  <c r="AF20" i="10"/>
  <c r="AF84" i="10" s="1"/>
  <c r="X20" i="10"/>
  <c r="X84" i="10" s="1"/>
  <c r="AK20" i="10"/>
  <c r="AK84" i="10" s="1"/>
  <c r="AJ20" i="10"/>
  <c r="AJ84" i="10" s="1"/>
  <c r="AI20" i="10"/>
  <c r="J20" i="10" s="1"/>
  <c r="J84" i="10" s="1"/>
  <c r="AO20" i="10"/>
  <c r="AO84" i="10" s="1"/>
  <c r="T20" i="10"/>
  <c r="T84" i="10" s="1"/>
  <c r="AL20" i="10"/>
  <c r="AL84" i="10" s="1"/>
  <c r="Z20" i="10"/>
  <c r="Z84" i="10" s="1"/>
  <c r="H20" i="10"/>
  <c r="H84" i="10" s="1"/>
  <c r="S20" i="10"/>
  <c r="S84" i="10" s="1"/>
  <c r="AP20" i="10"/>
  <c r="AP84" i="10" s="1"/>
  <c r="V20" i="10"/>
  <c r="V84" i="10" s="1"/>
  <c r="O20" i="10"/>
  <c r="O84" i="10" s="1"/>
  <c r="R20" i="10"/>
  <c r="R84" i="10" s="1"/>
  <c r="C36" i="13"/>
  <c r="AN20" i="10"/>
  <c r="AN84" i="10" s="1"/>
  <c r="M20" i="10"/>
  <c r="M84" i="10" s="1"/>
  <c r="AH20" i="10"/>
  <c r="AH84" i="10" s="1"/>
  <c r="AA20" i="10"/>
  <c r="AA84" i="10" s="1"/>
  <c r="K20" i="10"/>
  <c r="K84" i="10" s="1"/>
  <c r="J27" i="7"/>
  <c r="AG27" i="7"/>
  <c r="G27" i="7"/>
  <c r="AL27" i="7"/>
  <c r="AN27" i="7"/>
  <c r="AO27" i="7"/>
  <c r="AH27" i="7"/>
  <c r="I27" i="7" s="1"/>
  <c r="Y27" i="7"/>
  <c r="X27" i="7"/>
  <c r="AK27" i="7"/>
  <c r="AM27" i="7"/>
  <c r="AP27" i="7"/>
  <c r="AQ27" i="7" s="1"/>
  <c r="AF27" i="7"/>
  <c r="AE27" i="7"/>
  <c r="AC27" i="7"/>
  <c r="AD27" i="7"/>
  <c r="AF22" i="10"/>
  <c r="AF86" i="10" s="1"/>
  <c r="W22" i="10"/>
  <c r="W86" i="10" s="1"/>
  <c r="AA22" i="10"/>
  <c r="AA86" i="10" s="1"/>
  <c r="S22" i="10"/>
  <c r="S86" i="10" s="1"/>
  <c r="Q22" i="10"/>
  <c r="Q86" i="10" s="1"/>
  <c r="X22" i="10"/>
  <c r="X86" i="10" s="1"/>
  <c r="AD22" i="10"/>
  <c r="AD86" i="10" s="1"/>
  <c r="AI22" i="10"/>
  <c r="AI86" i="10" s="1"/>
  <c r="V22" i="10"/>
  <c r="V86" i="10" s="1"/>
  <c r="L22" i="10"/>
  <c r="L86" i="10" s="1"/>
  <c r="K22" i="10"/>
  <c r="K86" i="10" s="1"/>
  <c r="AH22" i="10"/>
  <c r="AH86" i="10" s="1"/>
  <c r="AC22" i="10"/>
  <c r="AC86" i="10" s="1"/>
  <c r="AO22" i="10"/>
  <c r="AO86" i="10" s="1"/>
  <c r="AB22" i="10"/>
  <c r="AB86" i="10" s="1"/>
  <c r="AL22" i="10"/>
  <c r="AL86" i="10" s="1"/>
  <c r="Y22" i="10"/>
  <c r="Y86" i="10" s="1"/>
  <c r="AE22" i="10"/>
  <c r="AE86" i="10" s="1"/>
  <c r="AQ22" i="10"/>
  <c r="AR22" i="10" s="1"/>
  <c r="AM22" i="10"/>
  <c r="AM86" i="10" s="1"/>
  <c r="AG22" i="10"/>
  <c r="AG86" i="10" s="1"/>
  <c r="AJ22" i="10"/>
  <c r="AJ86" i="10" s="1"/>
  <c r="O22" i="10"/>
  <c r="O86" i="10" s="1"/>
  <c r="AK22" i="10"/>
  <c r="AK86" i="10" s="1"/>
  <c r="AN22" i="10"/>
  <c r="AN86" i="10" s="1"/>
  <c r="H22" i="10"/>
  <c r="H86" i="10" s="1"/>
  <c r="P22" i="10"/>
  <c r="P86" i="10" s="1"/>
  <c r="T22" i="10"/>
  <c r="T86" i="10" s="1"/>
  <c r="M22" i="10"/>
  <c r="M86" i="10" s="1"/>
  <c r="R22" i="10"/>
  <c r="R86" i="10" s="1"/>
  <c r="U22" i="10"/>
  <c r="U86" i="10" s="1"/>
  <c r="N22" i="10"/>
  <c r="N86" i="10" s="1"/>
  <c r="Z22" i="10"/>
  <c r="Z86" i="10" s="1"/>
  <c r="AP22" i="10"/>
  <c r="AP86" i="10" s="1"/>
  <c r="I22" i="10"/>
  <c r="I86" i="10" s="1"/>
  <c r="AO23" i="10"/>
  <c r="AO87" i="10" s="1"/>
  <c r="AC23" i="10"/>
  <c r="AC87" i="10" s="1"/>
  <c r="AJ23" i="10"/>
  <c r="AJ87" i="10" s="1"/>
  <c r="S23" i="10"/>
  <c r="S87" i="10" s="1"/>
  <c r="H23" i="10"/>
  <c r="H87" i="10" s="1"/>
  <c r="AK23" i="10"/>
  <c r="AK87" i="10" s="1"/>
  <c r="N23" i="10"/>
  <c r="N87" i="10" s="1"/>
  <c r="Z23" i="10"/>
  <c r="Z87" i="10" s="1"/>
  <c r="I23" i="10"/>
  <c r="I87" i="10" s="1"/>
  <c r="O23" i="10"/>
  <c r="O87" i="10" s="1"/>
  <c r="X23" i="10"/>
  <c r="X87" i="10" s="1"/>
  <c r="AF23" i="10"/>
  <c r="AF87" i="10" s="1"/>
  <c r="R23" i="10"/>
  <c r="R87" i="10" s="1"/>
  <c r="AD23" i="10"/>
  <c r="AD87" i="10" s="1"/>
  <c r="AQ23" i="10"/>
  <c r="AR23" i="10" s="1"/>
  <c r="V23" i="10"/>
  <c r="V87" i="10" s="1"/>
  <c r="M23" i="10"/>
  <c r="M87" i="10" s="1"/>
  <c r="Y23" i="10"/>
  <c r="Y87" i="10" s="1"/>
  <c r="P23" i="10"/>
  <c r="P87" i="10" s="1"/>
  <c r="AE23" i="10"/>
  <c r="AE87" i="10" s="1"/>
  <c r="AI23" i="10"/>
  <c r="AI87" i="10" s="1"/>
  <c r="AG23" i="10"/>
  <c r="AG87" i="10" s="1"/>
  <c r="AB23" i="10"/>
  <c r="AB87" i="10" s="1"/>
  <c r="AH23" i="10"/>
  <c r="AH87" i="10" s="1"/>
  <c r="U23" i="10"/>
  <c r="U87" i="10" s="1"/>
  <c r="W23" i="10"/>
  <c r="W87" i="10" s="1"/>
  <c r="AP23" i="10"/>
  <c r="AP87" i="10" s="1"/>
  <c r="AM23" i="10"/>
  <c r="AM87" i="10" s="1"/>
  <c r="T23" i="10"/>
  <c r="T87" i="10" s="1"/>
  <c r="Q23" i="10"/>
  <c r="Q87" i="10" s="1"/>
  <c r="AN23" i="10"/>
  <c r="AN87" i="10" s="1"/>
  <c r="K23" i="10"/>
  <c r="K87" i="10" s="1"/>
  <c r="L23" i="10"/>
  <c r="L87" i="10" s="1"/>
  <c r="AL23" i="10"/>
  <c r="AL87" i="10" s="1"/>
  <c r="AA23" i="10"/>
  <c r="AA87" i="10" s="1"/>
  <c r="Z28" i="7"/>
  <c r="Y28" i="7"/>
  <c r="AN28" i="7"/>
  <c r="AP28" i="7"/>
  <c r="AQ28" i="7" s="1"/>
  <c r="AF28" i="7"/>
  <c r="AO28" i="7"/>
  <c r="AH28" i="7"/>
  <c r="I28" i="7" s="1"/>
  <c r="AG28" i="7"/>
  <c r="AA28" i="7"/>
  <c r="AB28" i="7"/>
  <c r="AJ28" i="7"/>
  <c r="AC28" i="7"/>
  <c r="AL28" i="7"/>
  <c r="AK28" i="7"/>
  <c r="AM28" i="7"/>
  <c r="X17" i="10"/>
  <c r="X81" i="10" s="1"/>
  <c r="AH17" i="10"/>
  <c r="AH81" i="10" s="1"/>
  <c r="AK17" i="10"/>
  <c r="AK81" i="10" s="1"/>
  <c r="AF17" i="10"/>
  <c r="AF81" i="10" s="1"/>
  <c r="R17" i="10"/>
  <c r="R81" i="10" s="1"/>
  <c r="P17" i="10"/>
  <c r="P81" i="10" s="1"/>
  <c r="T17" i="10"/>
  <c r="T81" i="10" s="1"/>
  <c r="M17" i="10"/>
  <c r="M81" i="10" s="1"/>
  <c r="AM17" i="10"/>
  <c r="AM81" i="10" s="1"/>
  <c r="Q17" i="10"/>
  <c r="Q81" i="10" s="1"/>
  <c r="AI17" i="10"/>
  <c r="J17" i="10" s="1"/>
  <c r="J81" i="10" s="1"/>
  <c r="AO17" i="10"/>
  <c r="AO81" i="10" s="1"/>
  <c r="I17" i="10"/>
  <c r="I81" i="10" s="1"/>
  <c r="AB17" i="10"/>
  <c r="AB81" i="10" s="1"/>
  <c r="AJ17" i="10"/>
  <c r="AJ81" i="10" s="1"/>
  <c r="AC17" i="10"/>
  <c r="AC81" i="10" s="1"/>
  <c r="AE17" i="10"/>
  <c r="AE81" i="10" s="1"/>
  <c r="AP17" i="10"/>
  <c r="AP81" i="10" s="1"/>
  <c r="U17" i="10"/>
  <c r="U81" i="10" s="1"/>
  <c r="AA17" i="10"/>
  <c r="AA81" i="10" s="1"/>
  <c r="AN17" i="10"/>
  <c r="AN81" i="10" s="1"/>
  <c r="N17" i="10"/>
  <c r="N81" i="10" s="1"/>
  <c r="W17" i="10"/>
  <c r="W81" i="10" s="1"/>
  <c r="AD17" i="10"/>
  <c r="AD81" i="10" s="1"/>
  <c r="O17" i="10"/>
  <c r="O81" i="10" s="1"/>
  <c r="AQ17" i="10"/>
  <c r="AQ81" i="10" s="1"/>
  <c r="AR81" i="10" s="1"/>
  <c r="Y17" i="10"/>
  <c r="Y81" i="10" s="1"/>
  <c r="V17" i="10"/>
  <c r="V81" i="10" s="1"/>
  <c r="AL17" i="10"/>
  <c r="AL81" i="10" s="1"/>
  <c r="S17" i="10"/>
  <c r="S81" i="10" s="1"/>
  <c r="K17" i="10"/>
  <c r="K81" i="10" s="1"/>
  <c r="H17" i="10"/>
  <c r="H81" i="10" s="1"/>
  <c r="L17" i="10"/>
  <c r="L81" i="10" s="1"/>
  <c r="Z17" i="10"/>
  <c r="Z81" i="10" s="1"/>
  <c r="AG17" i="10"/>
  <c r="AG81" i="10" s="1"/>
  <c r="Y19" i="10"/>
  <c r="Y83" i="10" s="1"/>
  <c r="AP19" i="10"/>
  <c r="AP83" i="10" s="1"/>
  <c r="T19" i="10"/>
  <c r="T145" i="10" s="1"/>
  <c r="T154" i="10" s="1"/>
  <c r="P19" i="10"/>
  <c r="P145" i="10" s="1"/>
  <c r="P154" i="10" s="1"/>
  <c r="AO19" i="10"/>
  <c r="AO145" i="10" s="1"/>
  <c r="AO154" i="10" s="1"/>
  <c r="S19" i="10"/>
  <c r="S83" i="10" s="1"/>
  <c r="AG19" i="10"/>
  <c r="AG83" i="10" s="1"/>
  <c r="AE19" i="10"/>
  <c r="AE83" i="10" s="1"/>
  <c r="L19" i="10"/>
  <c r="L83" i="10" s="1"/>
  <c r="N19" i="10"/>
  <c r="N83" i="10" s="1"/>
  <c r="U19" i="10"/>
  <c r="U83" i="10" s="1"/>
  <c r="R19" i="10"/>
  <c r="R145" i="10" s="1"/>
  <c r="R154" i="10" s="1"/>
  <c r="AN19" i="10"/>
  <c r="AN83" i="10" s="1"/>
  <c r="O19" i="10"/>
  <c r="O83" i="10" s="1"/>
  <c r="V19" i="10"/>
  <c r="V83" i="10" s="1"/>
  <c r="AA19" i="10"/>
  <c r="AA83" i="10" s="1"/>
  <c r="AB19" i="10"/>
  <c r="Q19" i="10"/>
  <c r="Q145" i="10" s="1"/>
  <c r="Q154" i="10" s="1"/>
  <c r="AJ19" i="10"/>
  <c r="AJ83" i="10" s="1"/>
  <c r="AQ19" i="10"/>
  <c r="AR19" i="10" s="1"/>
  <c r="AD19" i="10"/>
  <c r="AF19" i="10"/>
  <c r="AF83" i="10" s="1"/>
  <c r="AL19" i="10"/>
  <c r="AL83" i="10" s="1"/>
  <c r="M19" i="10"/>
  <c r="M83" i="10" s="1"/>
  <c r="AK19" i="10"/>
  <c r="AK83" i="10" s="1"/>
  <c r="X19" i="10"/>
  <c r="X83" i="10" s="1"/>
  <c r="AH19" i="10"/>
  <c r="AH83" i="10" s="1"/>
  <c r="AM19" i="10"/>
  <c r="AM145" i="10" s="1"/>
  <c r="AM154" i="10" s="1"/>
  <c r="I19" i="10"/>
  <c r="I83" i="10" s="1"/>
  <c r="B35" i="13"/>
  <c r="AC19" i="10"/>
  <c r="AC83" i="10" s="1"/>
  <c r="Z19" i="10"/>
  <c r="Z145" i="10" s="1"/>
  <c r="Z154" i="10" s="1"/>
  <c r="K19" i="10"/>
  <c r="K83" i="10" s="1"/>
  <c r="W19" i="10"/>
  <c r="W83" i="10" s="1"/>
  <c r="AI19" i="10"/>
  <c r="AI83" i="10" s="1"/>
  <c r="H19" i="10"/>
  <c r="H145" i="10" s="1"/>
  <c r="H154" i="10" s="1"/>
  <c r="S35" i="7"/>
  <c r="T35" i="7"/>
  <c r="R35" i="7"/>
  <c r="AM35" i="7"/>
  <c r="AN35" i="7"/>
  <c r="P35" i="7"/>
  <c r="AL35" i="7"/>
  <c r="U35" i="7"/>
  <c r="Z35" i="7"/>
  <c r="W35" i="7"/>
  <c r="H35" i="7"/>
  <c r="AO35" i="7"/>
  <c r="AP35" i="7"/>
  <c r="AQ35" i="7" s="1"/>
  <c r="J35" i="7"/>
  <c r="V35" i="7"/>
  <c r="Y35" i="7"/>
  <c r="AF18" i="10"/>
  <c r="AF82" i="10" s="1"/>
  <c r="AN18" i="10"/>
  <c r="AN82" i="10" s="1"/>
  <c r="AE18" i="10"/>
  <c r="AE82" i="10" s="1"/>
  <c r="AB18" i="10"/>
  <c r="AB82" i="10" s="1"/>
  <c r="R18" i="10"/>
  <c r="R82" i="10" s="1"/>
  <c r="Q18" i="10"/>
  <c r="Q82" i="10" s="1"/>
  <c r="AP18" i="10"/>
  <c r="AP82" i="10" s="1"/>
  <c r="AK18" i="10"/>
  <c r="AK82" i="10" s="1"/>
  <c r="I18" i="10"/>
  <c r="I82" i="10" s="1"/>
  <c r="AM18" i="10"/>
  <c r="AM82" i="10" s="1"/>
  <c r="AC18" i="10"/>
  <c r="AC82" i="10" s="1"/>
  <c r="U18" i="10"/>
  <c r="U82" i="10" s="1"/>
  <c r="AH18" i="10"/>
  <c r="AH82" i="10" s="1"/>
  <c r="H18" i="10"/>
  <c r="H82" i="10" s="1"/>
  <c r="M18" i="10"/>
  <c r="M82" i="10" s="1"/>
  <c r="AO18" i="10"/>
  <c r="AO82" i="10" s="1"/>
  <c r="L18" i="10"/>
  <c r="L82" i="10" s="1"/>
  <c r="Z18" i="10"/>
  <c r="Z82" i="10" s="1"/>
  <c r="X18" i="10"/>
  <c r="X82" i="10" s="1"/>
  <c r="K18" i="10"/>
  <c r="K82" i="10" s="1"/>
  <c r="AA18" i="10"/>
  <c r="AA82" i="10" s="1"/>
  <c r="AL18" i="10"/>
  <c r="AL82" i="10" s="1"/>
  <c r="O18" i="10"/>
  <c r="O82" i="10" s="1"/>
  <c r="P18" i="10"/>
  <c r="P82" i="10" s="1"/>
  <c r="V18" i="10"/>
  <c r="V82" i="10" s="1"/>
  <c r="AG18" i="10"/>
  <c r="AG82" i="10" s="1"/>
  <c r="AI18" i="10"/>
  <c r="Y18" i="10"/>
  <c r="Y82" i="10" s="1"/>
  <c r="T18" i="10"/>
  <c r="T82" i="10" s="1"/>
  <c r="AQ18" i="10"/>
  <c r="AQ82" i="10" s="1"/>
  <c r="AR82" i="10" s="1"/>
  <c r="AJ18" i="10"/>
  <c r="AJ82" i="10" s="1"/>
  <c r="AD18" i="10"/>
  <c r="AD82" i="10" s="1"/>
  <c r="S18" i="10"/>
  <c r="S82" i="10" s="1"/>
  <c r="N18" i="10"/>
  <c r="N82" i="10" s="1"/>
  <c r="W18" i="10"/>
  <c r="W82" i="10" s="1"/>
  <c r="U34" i="7"/>
  <c r="AM34" i="7"/>
  <c r="AN34" i="7"/>
  <c r="AL34" i="7"/>
  <c r="S34" i="7"/>
  <c r="T34" i="7"/>
  <c r="Z34" i="7"/>
  <c r="AO34" i="7"/>
  <c r="V34" i="7"/>
  <c r="AP34" i="7"/>
  <c r="AQ34" i="7" s="1"/>
  <c r="Y34" i="7"/>
  <c r="AA34" i="7"/>
  <c r="X34" i="7"/>
  <c r="AL32" i="7"/>
  <c r="T32" i="7"/>
  <c r="AN32" i="7"/>
  <c r="U32" i="7"/>
  <c r="R32" i="7"/>
  <c r="AM32" i="7"/>
  <c r="S32" i="7"/>
  <c r="L32" i="7"/>
  <c r="X32" i="7"/>
  <c r="AO32" i="7"/>
  <c r="AP32" i="7"/>
  <c r="AQ32" i="7" s="1"/>
  <c r="V32" i="7"/>
  <c r="Y32" i="7"/>
  <c r="Z32" i="7"/>
  <c r="U33" i="7"/>
  <c r="AL33" i="7"/>
  <c r="AM33" i="7"/>
  <c r="AN33" i="7"/>
  <c r="P33" i="7"/>
  <c r="S33" i="7"/>
  <c r="Z33" i="7"/>
  <c r="AP33" i="7"/>
  <c r="AQ33" i="7" s="1"/>
  <c r="W33" i="7"/>
  <c r="V33" i="7"/>
  <c r="AA33" i="7"/>
  <c r="AO33" i="7"/>
  <c r="X33" i="7"/>
  <c r="AH30" i="7"/>
  <c r="I30" i="7" s="1"/>
  <c r="AP30" i="7"/>
  <c r="AQ30" i="7" s="1"/>
  <c r="AM30" i="7"/>
  <c r="AN30" i="7"/>
  <c r="AO30" i="7"/>
  <c r="AG30" i="7"/>
  <c r="AD30" i="7"/>
  <c r="AB30" i="7"/>
  <c r="AC30" i="7"/>
  <c r="AK30" i="7"/>
  <c r="P30" i="7"/>
  <c r="AF30" i="7"/>
  <c r="AL30" i="7"/>
  <c r="AE30" i="7"/>
  <c r="T58" i="7"/>
  <c r="G58" i="7"/>
  <c r="AD58" i="7"/>
  <c r="V58" i="7"/>
  <c r="K58" i="7"/>
  <c r="S58" i="7"/>
  <c r="AJ58" i="7"/>
  <c r="P58" i="7"/>
  <c r="R58" i="7"/>
  <c r="Z58" i="7"/>
  <c r="AI58" i="7"/>
  <c r="AN58" i="7"/>
  <c r="AP58" i="7"/>
  <c r="AQ58" i="7" s="1"/>
  <c r="X58" i="7"/>
  <c r="AG58" i="7"/>
  <c r="AC58" i="7"/>
  <c r="AM58" i="7"/>
  <c r="Y58" i="7"/>
  <c r="L58" i="7"/>
  <c r="W58" i="7"/>
  <c r="AO58" i="7"/>
  <c r="O58" i="7"/>
  <c r="AH58" i="7"/>
  <c r="I58" i="7" s="1"/>
  <c r="AE58" i="7"/>
  <c r="J58" i="7"/>
  <c r="U58" i="7"/>
  <c r="N58" i="7"/>
  <c r="AB58" i="7"/>
  <c r="M58" i="7"/>
  <c r="AA58" i="7"/>
  <c r="AF58" i="7"/>
  <c r="AL58" i="7"/>
  <c r="H58" i="7"/>
  <c r="AK58" i="7"/>
  <c r="Q58" i="7"/>
  <c r="AL38" i="7"/>
  <c r="AG38" i="7"/>
  <c r="AH38" i="7"/>
  <c r="I38" i="7" s="1"/>
  <c r="AN38" i="7"/>
  <c r="AP38" i="7"/>
  <c r="AQ38" i="7" s="1"/>
  <c r="Z38" i="7"/>
  <c r="AO38" i="7"/>
  <c r="Y38" i="7"/>
  <c r="AK38" i="7"/>
  <c r="AM38" i="7"/>
  <c r="AD38" i="7"/>
  <c r="AC38" i="7"/>
  <c r="O38" i="7"/>
  <c r="AE38" i="7"/>
  <c r="H29" i="10"/>
  <c r="H93" i="10" s="1"/>
  <c r="AQ29" i="10"/>
  <c r="P29" i="10"/>
  <c r="P93" i="10" s="1"/>
  <c r="Y29" i="10"/>
  <c r="Y93" i="10" s="1"/>
  <c r="M29" i="10"/>
  <c r="M93" i="10" s="1"/>
  <c r="N29" i="10"/>
  <c r="N93" i="10" s="1"/>
  <c r="X29" i="10"/>
  <c r="X93" i="10" s="1"/>
  <c r="V29" i="10"/>
  <c r="V93" i="10" s="1"/>
  <c r="S29" i="10"/>
  <c r="S93" i="10" s="1"/>
  <c r="W29" i="10"/>
  <c r="W93" i="10" s="1"/>
  <c r="AK29" i="10"/>
  <c r="AK93" i="10" s="1"/>
  <c r="Q29" i="10"/>
  <c r="Q93" i="10" s="1"/>
  <c r="U29" i="10"/>
  <c r="U93" i="10" s="1"/>
  <c r="AF29" i="10"/>
  <c r="AF93" i="10" s="1"/>
  <c r="AO29" i="10"/>
  <c r="AO93" i="10" s="1"/>
  <c r="AC29" i="10"/>
  <c r="AC93" i="10" s="1"/>
  <c r="Z29" i="10"/>
  <c r="Z93" i="10" s="1"/>
  <c r="O29" i="10"/>
  <c r="O93" i="10" s="1"/>
  <c r="L29" i="10"/>
  <c r="L93" i="10" s="1"/>
  <c r="AA29" i="10"/>
  <c r="AA93" i="10" s="1"/>
  <c r="AJ29" i="10"/>
  <c r="AJ93" i="10" s="1"/>
  <c r="AM29" i="10"/>
  <c r="AM93" i="10" s="1"/>
  <c r="K29" i="10"/>
  <c r="K93" i="10" s="1"/>
  <c r="T29" i="10"/>
  <c r="T93" i="10" s="1"/>
  <c r="AN29" i="10"/>
  <c r="AN93" i="10" s="1"/>
  <c r="I29" i="10"/>
  <c r="I93" i="10" s="1"/>
  <c r="AD29" i="10"/>
  <c r="AD93" i="10" s="1"/>
  <c r="AB29" i="10"/>
  <c r="AB93" i="10" s="1"/>
  <c r="AH29" i="10"/>
  <c r="AH93" i="10" s="1"/>
  <c r="AE29" i="10"/>
  <c r="AE93" i="10" s="1"/>
  <c r="AG29" i="10"/>
  <c r="AG93" i="10" s="1"/>
  <c r="AI29" i="10"/>
  <c r="AL29" i="10"/>
  <c r="AL93" i="10" s="1"/>
  <c r="AP29" i="10"/>
  <c r="AP93" i="10" s="1"/>
  <c r="R29" i="10"/>
  <c r="R93" i="10" s="1"/>
  <c r="V67" i="7"/>
  <c r="AA67" i="7"/>
  <c r="J67" i="7"/>
  <c r="L67" i="7"/>
  <c r="AM67" i="7"/>
  <c r="N67" i="7"/>
  <c r="Z67" i="7"/>
  <c r="R67" i="7"/>
  <c r="S67" i="7"/>
  <c r="AB67" i="7"/>
  <c r="K67" i="7"/>
  <c r="AL67" i="7"/>
  <c r="AC67" i="7"/>
  <c r="Q67" i="7"/>
  <c r="X67" i="7"/>
  <c r="M67" i="7"/>
  <c r="Y67" i="7"/>
  <c r="H67" i="7"/>
  <c r="AO67" i="7"/>
  <c r="W67" i="7"/>
  <c r="AD67" i="7"/>
  <c r="AK67" i="7"/>
  <c r="AN67" i="7"/>
  <c r="AJ67" i="7"/>
  <c r="O67" i="7"/>
  <c r="AF67" i="7"/>
  <c r="P67" i="7"/>
  <c r="AG67" i="7"/>
  <c r="AE67" i="7"/>
  <c r="AI67" i="7"/>
  <c r="AH67" i="7"/>
  <c r="I67" i="7" s="1"/>
  <c r="U67" i="7"/>
  <c r="AP67" i="7"/>
  <c r="AQ67" i="7" s="1"/>
  <c r="G67" i="7"/>
  <c r="T67" i="7"/>
  <c r="AN37" i="7"/>
  <c r="AG37" i="7"/>
  <c r="AL37" i="7"/>
  <c r="AO37" i="7"/>
  <c r="AH37" i="7"/>
  <c r="I37" i="7" s="1"/>
  <c r="AP37" i="7"/>
  <c r="AQ37" i="7" s="1"/>
  <c r="AM37" i="7"/>
  <c r="Y37" i="7"/>
  <c r="J37" i="7"/>
  <c r="AE37" i="7"/>
  <c r="AB37" i="7"/>
  <c r="K37" i="7"/>
  <c r="AA37" i="7"/>
  <c r="AD37" i="7"/>
  <c r="AC37" i="7"/>
  <c r="AK37" i="7"/>
  <c r="P26" i="10"/>
  <c r="P90" i="10" s="1"/>
  <c r="I26" i="10"/>
  <c r="I90" i="10" s="1"/>
  <c r="M26" i="10"/>
  <c r="M146" i="10" s="1"/>
  <c r="M155" i="10" s="1"/>
  <c r="V26" i="10"/>
  <c r="V146" i="10" s="1"/>
  <c r="V155" i="10" s="1"/>
  <c r="AP26" i="10"/>
  <c r="AP90" i="10" s="1"/>
  <c r="AQ26" i="10"/>
  <c r="AR26" i="10" s="1"/>
  <c r="AM26" i="10"/>
  <c r="AM90" i="10" s="1"/>
  <c r="W26" i="10"/>
  <c r="W146" i="10" s="1"/>
  <c r="AB26" i="10"/>
  <c r="R26" i="10"/>
  <c r="AE26" i="10"/>
  <c r="AE90" i="10" s="1"/>
  <c r="AJ26" i="10"/>
  <c r="AJ146" i="10" s="1"/>
  <c r="AJ155" i="10" s="1"/>
  <c r="U26" i="10"/>
  <c r="U90" i="10" s="1"/>
  <c r="AO26" i="10"/>
  <c r="AO146" i="10" s="1"/>
  <c r="AO155" i="10" s="1"/>
  <c r="AD26" i="10"/>
  <c r="AD90" i="10" s="1"/>
  <c r="AI26" i="10"/>
  <c r="J26" i="10" s="1"/>
  <c r="AH26" i="10"/>
  <c r="AH146" i="10" s="1"/>
  <c r="AH155" i="10" s="1"/>
  <c r="AL26" i="10"/>
  <c r="O26" i="10"/>
  <c r="O90" i="10" s="1"/>
  <c r="AF26" i="10"/>
  <c r="AF90" i="10" s="1"/>
  <c r="N26" i="10"/>
  <c r="N146" i="10" s="1"/>
  <c r="N155" i="10" s="1"/>
  <c r="Q26" i="10"/>
  <c r="Q90" i="10" s="1"/>
  <c r="AG26" i="10"/>
  <c r="AG146" i="10" s="1"/>
  <c r="AG155" i="10" s="1"/>
  <c r="S26" i="10"/>
  <c r="S146" i="10" s="1"/>
  <c r="S155" i="10" s="1"/>
  <c r="Y26" i="10"/>
  <c r="Y146" i="10" s="1"/>
  <c r="Y155" i="10" s="1"/>
  <c r="AK26" i="10"/>
  <c r="AK146" i="10" s="1"/>
  <c r="AK155" i="10" s="1"/>
  <c r="H26" i="10"/>
  <c r="H90" i="10" s="1"/>
  <c r="AA26" i="10"/>
  <c r="B36" i="13"/>
  <c r="K26" i="10"/>
  <c r="K90" i="10" s="1"/>
  <c r="T26" i="10"/>
  <c r="T146" i="10" s="1"/>
  <c r="T155" i="10" s="1"/>
  <c r="Z26" i="10"/>
  <c r="Z90" i="10" s="1"/>
  <c r="X26" i="10"/>
  <c r="X90" i="10" s="1"/>
  <c r="AN26" i="10"/>
  <c r="AN146" i="10" s="1"/>
  <c r="AN155" i="10" s="1"/>
  <c r="AC26" i="10"/>
  <c r="AC146" i="10" s="1"/>
  <c r="AC155" i="10" s="1"/>
  <c r="L26" i="10"/>
  <c r="L146" i="10" s="1"/>
  <c r="L155" i="10" s="1"/>
  <c r="AN27" i="10"/>
  <c r="AN91" i="10" s="1"/>
  <c r="AD27" i="10"/>
  <c r="AD91" i="10" s="1"/>
  <c r="R27" i="10"/>
  <c r="R91" i="10" s="1"/>
  <c r="AO27" i="10"/>
  <c r="AO91" i="10" s="1"/>
  <c r="AB27" i="10"/>
  <c r="AB91" i="10" s="1"/>
  <c r="K27" i="10"/>
  <c r="K91" i="10" s="1"/>
  <c r="AK27" i="10"/>
  <c r="AK91" i="10" s="1"/>
  <c r="O27" i="10"/>
  <c r="O91" i="10" s="1"/>
  <c r="T27" i="10"/>
  <c r="T91" i="10" s="1"/>
  <c r="W27" i="10"/>
  <c r="W91" i="10" s="1"/>
  <c r="AH27" i="10"/>
  <c r="AH91" i="10" s="1"/>
  <c r="Z27" i="10"/>
  <c r="Z91" i="10" s="1"/>
  <c r="AP27" i="10"/>
  <c r="AP91" i="10" s="1"/>
  <c r="C37" i="13"/>
  <c r="H27" i="10"/>
  <c r="H91" i="10" s="1"/>
  <c r="AG27" i="10"/>
  <c r="AG91" i="10" s="1"/>
  <c r="AC27" i="10"/>
  <c r="AC91" i="10" s="1"/>
  <c r="AI27" i="10"/>
  <c r="AI91" i="10" s="1"/>
  <c r="AQ27" i="10"/>
  <c r="AR27" i="10" s="1"/>
  <c r="S27" i="10"/>
  <c r="S91" i="10" s="1"/>
  <c r="Q27" i="10"/>
  <c r="Q91" i="10" s="1"/>
  <c r="AE27" i="10"/>
  <c r="AE91" i="10" s="1"/>
  <c r="P27" i="10"/>
  <c r="P91" i="10" s="1"/>
  <c r="V27" i="10"/>
  <c r="V91" i="10" s="1"/>
  <c r="N27" i="10"/>
  <c r="N91" i="10" s="1"/>
  <c r="AJ27" i="10"/>
  <c r="AJ91" i="10" s="1"/>
  <c r="I27" i="10"/>
  <c r="I91" i="10" s="1"/>
  <c r="AF27" i="10"/>
  <c r="AF91" i="10" s="1"/>
  <c r="L27" i="10"/>
  <c r="L91" i="10" s="1"/>
  <c r="U27" i="10"/>
  <c r="U91" i="10" s="1"/>
  <c r="AA27" i="10"/>
  <c r="AA91" i="10" s="1"/>
  <c r="M27" i="10"/>
  <c r="M91" i="10" s="1"/>
  <c r="Y27" i="10"/>
  <c r="Y91" i="10" s="1"/>
  <c r="X27" i="10"/>
  <c r="X91" i="10" s="1"/>
  <c r="AL27" i="10"/>
  <c r="AL91" i="10" s="1"/>
  <c r="AM27" i="10"/>
  <c r="AM91" i="10" s="1"/>
  <c r="X28" i="10"/>
  <c r="X92" i="10" s="1"/>
  <c r="AA28" i="10"/>
  <c r="AA92" i="10" s="1"/>
  <c r="AD28" i="10"/>
  <c r="AD92" i="10" s="1"/>
  <c r="T28" i="10"/>
  <c r="T92" i="10" s="1"/>
  <c r="Q28" i="10"/>
  <c r="Q92" i="10" s="1"/>
  <c r="AI28" i="10"/>
  <c r="J28" i="10" s="1"/>
  <c r="J92" i="10" s="1"/>
  <c r="AC28" i="10"/>
  <c r="AC92" i="10" s="1"/>
  <c r="S28" i="10"/>
  <c r="S92" i="10" s="1"/>
  <c r="N28" i="10"/>
  <c r="N92" i="10" s="1"/>
  <c r="V28" i="10"/>
  <c r="V92" i="10" s="1"/>
  <c r="Y28" i="10"/>
  <c r="Y92" i="10" s="1"/>
  <c r="AJ28" i="10"/>
  <c r="AJ92" i="10" s="1"/>
  <c r="M28" i="10"/>
  <c r="M92" i="10" s="1"/>
  <c r="AQ28" i="10"/>
  <c r="AQ92" i="10" s="1"/>
  <c r="AR92" i="10" s="1"/>
  <c r="AN28" i="10"/>
  <c r="AN92" i="10" s="1"/>
  <c r="AM28" i="10"/>
  <c r="AM92" i="10" s="1"/>
  <c r="AH28" i="10"/>
  <c r="AH92" i="10" s="1"/>
  <c r="AL28" i="10"/>
  <c r="AL92" i="10" s="1"/>
  <c r="AO28" i="10"/>
  <c r="AO92" i="10" s="1"/>
  <c r="AP28" i="10"/>
  <c r="AP92" i="10" s="1"/>
  <c r="U28" i="10"/>
  <c r="U92" i="10" s="1"/>
  <c r="L28" i="10"/>
  <c r="L92" i="10" s="1"/>
  <c r="P28" i="10"/>
  <c r="P92" i="10" s="1"/>
  <c r="Z28" i="10"/>
  <c r="Z92" i="10" s="1"/>
  <c r="K28" i="10"/>
  <c r="K92" i="10" s="1"/>
  <c r="W28" i="10"/>
  <c r="W92" i="10" s="1"/>
  <c r="O28" i="10"/>
  <c r="O92" i="10" s="1"/>
  <c r="H28" i="10"/>
  <c r="H92" i="10" s="1"/>
  <c r="I28" i="10"/>
  <c r="I92" i="10" s="1"/>
  <c r="AE28" i="10"/>
  <c r="AE92" i="10" s="1"/>
  <c r="R28" i="10"/>
  <c r="R92" i="10" s="1"/>
  <c r="AK28" i="10"/>
  <c r="AK92" i="10" s="1"/>
  <c r="AG28" i="10"/>
  <c r="AG92" i="10" s="1"/>
  <c r="AF28" i="10"/>
  <c r="AF92" i="10" s="1"/>
  <c r="AB28" i="10"/>
  <c r="AB92" i="10" s="1"/>
  <c r="AN36" i="7"/>
  <c r="AG36" i="7"/>
  <c r="AH36" i="7"/>
  <c r="I36" i="7" s="1"/>
  <c r="AC36" i="7"/>
  <c r="AO36" i="7"/>
  <c r="AF36" i="7"/>
  <c r="AP36" i="7"/>
  <c r="AQ36" i="7" s="1"/>
  <c r="N36" i="7"/>
  <c r="AM36" i="7"/>
  <c r="AD36" i="7"/>
  <c r="O36" i="7"/>
  <c r="AL36" i="7"/>
  <c r="T36" i="7"/>
  <c r="AE36" i="7"/>
  <c r="AK36" i="7"/>
  <c r="S36" i="7"/>
  <c r="AJ30" i="10"/>
  <c r="AJ94" i="10" s="1"/>
  <c r="L30" i="10"/>
  <c r="L94" i="10" s="1"/>
  <c r="AP30" i="10"/>
  <c r="AP94" i="10" s="1"/>
  <c r="AG30" i="10"/>
  <c r="AG94" i="10" s="1"/>
  <c r="P30" i="10"/>
  <c r="P94" i="10" s="1"/>
  <c r="S30" i="10"/>
  <c r="S94" i="10" s="1"/>
  <c r="AM30" i="10"/>
  <c r="AM94" i="10" s="1"/>
  <c r="AF30" i="10"/>
  <c r="AF94" i="10" s="1"/>
  <c r="AI30" i="10"/>
  <c r="J30" i="10" s="1"/>
  <c r="J94" i="10" s="1"/>
  <c r="AH30" i="10"/>
  <c r="AH94" i="10" s="1"/>
  <c r="AO30" i="10"/>
  <c r="AO94" i="10" s="1"/>
  <c r="AN30" i="10"/>
  <c r="AN94" i="10" s="1"/>
  <c r="AK30" i="10"/>
  <c r="AK94" i="10" s="1"/>
  <c r="AD30" i="10"/>
  <c r="AD94" i="10" s="1"/>
  <c r="I30" i="10"/>
  <c r="I94" i="10" s="1"/>
  <c r="AQ30" i="10"/>
  <c r="AQ94" i="10" s="1"/>
  <c r="AR94" i="10" s="1"/>
  <c r="AL30" i="10"/>
  <c r="AL94" i="10" s="1"/>
  <c r="W30" i="10"/>
  <c r="W94" i="10" s="1"/>
  <c r="AE30" i="10"/>
  <c r="AE94" i="10" s="1"/>
  <c r="O30" i="10"/>
  <c r="O94" i="10" s="1"/>
  <c r="Q30" i="10"/>
  <c r="Q94" i="10" s="1"/>
  <c r="U30" i="10"/>
  <c r="U94" i="10" s="1"/>
  <c r="X30" i="10"/>
  <c r="X94" i="10" s="1"/>
  <c r="T30" i="10"/>
  <c r="T94" i="10" s="1"/>
  <c r="AC30" i="10"/>
  <c r="AC94" i="10" s="1"/>
  <c r="M30" i="10"/>
  <c r="M94" i="10" s="1"/>
  <c r="N30" i="10"/>
  <c r="N94" i="10" s="1"/>
  <c r="H30" i="10"/>
  <c r="H94" i="10" s="1"/>
  <c r="R30" i="10"/>
  <c r="R94" i="10" s="1"/>
  <c r="Y30" i="10"/>
  <c r="Y94" i="10" s="1"/>
  <c r="Z30" i="10"/>
  <c r="Z94" i="10" s="1"/>
  <c r="AB30" i="10"/>
  <c r="AB94" i="10" s="1"/>
  <c r="V30" i="10"/>
  <c r="V94" i="10" s="1"/>
  <c r="K30" i="10"/>
  <c r="K94" i="10" s="1"/>
  <c r="AA30" i="10"/>
  <c r="AA94" i="10" s="1"/>
  <c r="AG39" i="7"/>
  <c r="Z39" i="7"/>
  <c r="Q39" i="7"/>
  <c r="AO39" i="7"/>
  <c r="G39" i="7"/>
  <c r="T39" i="7"/>
  <c r="AP39" i="7"/>
  <c r="AQ39" i="7" s="1"/>
  <c r="AH39" i="7"/>
  <c r="I39" i="7" s="1"/>
  <c r="AN39" i="7"/>
  <c r="O39" i="7"/>
  <c r="AE39" i="7"/>
  <c r="Y39" i="7"/>
  <c r="H39" i="7"/>
  <c r="AC39" i="7"/>
  <c r="AL39" i="7"/>
  <c r="AK39" i="7"/>
  <c r="AM39" i="7"/>
  <c r="I145" i="10"/>
  <c r="I154" i="10" s="1"/>
  <c r="AB145" i="10"/>
  <c r="AB154" i="10" s="1"/>
  <c r="AB83" i="10"/>
  <c r="Q44" i="7"/>
  <c r="AJ44" i="7"/>
  <c r="U44" i="7"/>
  <c r="AN44" i="7"/>
  <c r="T44" i="7"/>
  <c r="AL44" i="7"/>
  <c r="AM44" i="7"/>
  <c r="AP44" i="7"/>
  <c r="AQ44" i="7" s="1"/>
  <c r="V44" i="7"/>
  <c r="AO44" i="7"/>
  <c r="Z44" i="7"/>
  <c r="W44" i="7"/>
  <c r="Y44" i="7"/>
  <c r="X44" i="7"/>
  <c r="AL42" i="7"/>
  <c r="R42" i="7"/>
  <c r="Z42" i="7"/>
  <c r="Q42" i="7"/>
  <c r="T42" i="7"/>
  <c r="AN42" i="7"/>
  <c r="U42" i="7"/>
  <c r="AM42" i="7"/>
  <c r="S42" i="7"/>
  <c r="W42" i="7"/>
  <c r="AO42" i="7"/>
  <c r="AP42" i="7"/>
  <c r="AQ42" i="7" s="1"/>
  <c r="J42" i="7"/>
  <c r="V42" i="7"/>
  <c r="AA42" i="7"/>
  <c r="V43" i="7"/>
  <c r="S43" i="7"/>
  <c r="AL43" i="7"/>
  <c r="U43" i="7"/>
  <c r="AM43" i="7"/>
  <c r="AN43" i="7"/>
  <c r="T43" i="7"/>
  <c r="L43" i="7"/>
  <c r="AG43" i="7"/>
  <c r="G43" i="7"/>
  <c r="X43" i="7"/>
  <c r="K43" i="7"/>
  <c r="AO43" i="7"/>
  <c r="W43" i="7"/>
  <c r="AP43" i="7"/>
  <c r="AQ43" i="7" s="1"/>
  <c r="J43" i="7"/>
  <c r="Y43" i="7"/>
  <c r="O43" i="7"/>
  <c r="Z43" i="7"/>
  <c r="AL41" i="7"/>
  <c r="AN41" i="7"/>
  <c r="R41" i="7"/>
  <c r="P41" i="7"/>
  <c r="S41" i="7"/>
  <c r="U41" i="7"/>
  <c r="T41" i="7"/>
  <c r="AM41" i="7"/>
  <c r="AO41" i="7"/>
  <c r="AP41" i="7"/>
  <c r="AQ41" i="7" s="1"/>
  <c r="V41" i="7"/>
  <c r="J41" i="7"/>
  <c r="AA41" i="7"/>
  <c r="Z41" i="7"/>
  <c r="AC25" i="10"/>
  <c r="AC89" i="10" s="1"/>
  <c r="AI25" i="10"/>
  <c r="J25" i="10" s="1"/>
  <c r="J89" i="10" s="1"/>
  <c r="S25" i="10"/>
  <c r="S89" i="10" s="1"/>
  <c r="H25" i="10"/>
  <c r="H89" i="10" s="1"/>
  <c r="V25" i="10"/>
  <c r="V89" i="10" s="1"/>
  <c r="AG25" i="10"/>
  <c r="AG89" i="10" s="1"/>
  <c r="O25" i="10"/>
  <c r="O89" i="10" s="1"/>
  <c r="P25" i="10"/>
  <c r="P89" i="10" s="1"/>
  <c r="AD25" i="10"/>
  <c r="AD89" i="10" s="1"/>
  <c r="I25" i="10"/>
  <c r="I89" i="10" s="1"/>
  <c r="AE25" i="10"/>
  <c r="AE89" i="10" s="1"/>
  <c r="AH25" i="10"/>
  <c r="AH89" i="10" s="1"/>
  <c r="AB25" i="10"/>
  <c r="AB89" i="10" s="1"/>
  <c r="R25" i="10"/>
  <c r="R89" i="10" s="1"/>
  <c r="AJ25" i="10"/>
  <c r="AJ89" i="10" s="1"/>
  <c r="AM25" i="10"/>
  <c r="AM89" i="10" s="1"/>
  <c r="Q25" i="10"/>
  <c r="Q89" i="10" s="1"/>
  <c r="N25" i="10"/>
  <c r="N89" i="10" s="1"/>
  <c r="Y25" i="10"/>
  <c r="Y89" i="10" s="1"/>
  <c r="AP25" i="10"/>
  <c r="AP89" i="10" s="1"/>
  <c r="AQ25" i="10"/>
  <c r="AR25" i="10" s="1"/>
  <c r="AF25" i="10"/>
  <c r="AF89" i="10" s="1"/>
  <c r="K25" i="10"/>
  <c r="K89" i="10" s="1"/>
  <c r="AN25" i="10"/>
  <c r="AN89" i="10" s="1"/>
  <c r="T25" i="10"/>
  <c r="T89" i="10" s="1"/>
  <c r="AO25" i="10"/>
  <c r="AO89" i="10" s="1"/>
  <c r="U25" i="10"/>
  <c r="U89" i="10" s="1"/>
  <c r="Z25" i="10"/>
  <c r="Z89" i="10" s="1"/>
  <c r="M25" i="10"/>
  <c r="M89" i="10" s="1"/>
  <c r="AK25" i="10"/>
  <c r="AK89" i="10" s="1"/>
  <c r="AL25" i="10"/>
  <c r="AL89" i="10" s="1"/>
  <c r="X25" i="10"/>
  <c r="X89" i="10" s="1"/>
  <c r="W25" i="10"/>
  <c r="W89" i="10" s="1"/>
  <c r="AA25" i="10"/>
  <c r="AA89" i="10" s="1"/>
  <c r="L25" i="10"/>
  <c r="L89" i="10" s="1"/>
  <c r="Z24" i="10"/>
  <c r="Z88" i="10" s="1"/>
  <c r="R24" i="10"/>
  <c r="R88" i="10" s="1"/>
  <c r="U24" i="10"/>
  <c r="U88" i="10" s="1"/>
  <c r="AH24" i="10"/>
  <c r="AH88" i="10" s="1"/>
  <c r="AJ24" i="10"/>
  <c r="AJ88" i="10" s="1"/>
  <c r="AC24" i="10"/>
  <c r="AC88" i="10" s="1"/>
  <c r="I24" i="10"/>
  <c r="I88" i="10" s="1"/>
  <c r="W24" i="10"/>
  <c r="W88" i="10" s="1"/>
  <c r="M24" i="10"/>
  <c r="M88" i="10" s="1"/>
  <c r="T24" i="10"/>
  <c r="T88" i="10" s="1"/>
  <c r="AP24" i="10"/>
  <c r="AP88" i="10" s="1"/>
  <c r="AL24" i="10"/>
  <c r="AL88" i="10" s="1"/>
  <c r="AO24" i="10"/>
  <c r="AO88" i="10" s="1"/>
  <c r="H24" i="10"/>
  <c r="H88" i="10" s="1"/>
  <c r="Q24" i="10"/>
  <c r="Q88" i="10" s="1"/>
  <c r="X24" i="10"/>
  <c r="X88" i="10" s="1"/>
  <c r="L24" i="10"/>
  <c r="L88" i="10" s="1"/>
  <c r="V24" i="10"/>
  <c r="V88" i="10" s="1"/>
  <c r="K24" i="10"/>
  <c r="K88" i="10" s="1"/>
  <c r="N24" i="10"/>
  <c r="N88" i="10" s="1"/>
  <c r="O24" i="10"/>
  <c r="O88" i="10" s="1"/>
  <c r="AE24" i="10"/>
  <c r="AE88" i="10" s="1"/>
  <c r="S24" i="10"/>
  <c r="S88" i="10" s="1"/>
  <c r="AA24" i="10"/>
  <c r="AA88" i="10" s="1"/>
  <c r="AG24" i="10"/>
  <c r="AG88" i="10" s="1"/>
  <c r="AB24" i="10"/>
  <c r="AB88" i="10" s="1"/>
  <c r="AK24" i="10"/>
  <c r="AK88" i="10" s="1"/>
  <c r="AF24" i="10"/>
  <c r="AF88" i="10" s="1"/>
  <c r="AQ24" i="10"/>
  <c r="AR24" i="10" s="1"/>
  <c r="AI24" i="10"/>
  <c r="AI88" i="10" s="1"/>
  <c r="AD24" i="10"/>
  <c r="AD88" i="10" s="1"/>
  <c r="P24" i="10"/>
  <c r="P88" i="10" s="1"/>
  <c r="AN24" i="10"/>
  <c r="AN88" i="10" s="1"/>
  <c r="Y24" i="10"/>
  <c r="Y88" i="10" s="1"/>
  <c r="AM24" i="10"/>
  <c r="AM88" i="10" s="1"/>
  <c r="AC90" i="10"/>
  <c r="AA33" i="10"/>
  <c r="AA97" i="10" s="1"/>
  <c r="R33" i="10"/>
  <c r="R97" i="10" s="1"/>
  <c r="AD33" i="10"/>
  <c r="AD147" i="10" s="1"/>
  <c r="AD156" i="10" s="1"/>
  <c r="AF33" i="10"/>
  <c r="AF147" i="10" s="1"/>
  <c r="AF156" i="10" s="1"/>
  <c r="Z33" i="10"/>
  <c r="H33" i="10"/>
  <c r="H147" i="10" s="1"/>
  <c r="H156" i="10" s="1"/>
  <c r="AL33" i="10"/>
  <c r="AL97" i="10" s="1"/>
  <c r="B37" i="13"/>
  <c r="AB33" i="10"/>
  <c r="AB147" i="10" s="1"/>
  <c r="AB156" i="10" s="1"/>
  <c r="S33" i="10"/>
  <c r="S97" i="10" s="1"/>
  <c r="P33" i="10"/>
  <c r="AP33" i="10"/>
  <c r="AP147" i="10" s="1"/>
  <c r="AP156" i="10" s="1"/>
  <c r="AQ33" i="10"/>
  <c r="AK33" i="10"/>
  <c r="AK97" i="10" s="1"/>
  <c r="M33" i="10"/>
  <c r="M147" i="10" s="1"/>
  <c r="M156" i="10" s="1"/>
  <c r="AG33" i="10"/>
  <c r="AG147" i="10" s="1"/>
  <c r="AG156" i="10" s="1"/>
  <c r="X33" i="10"/>
  <c r="X147" i="10" s="1"/>
  <c r="X156" i="10" s="1"/>
  <c r="AI33" i="10"/>
  <c r="AI147" i="10" s="1"/>
  <c r="AI156" i="10" s="1"/>
  <c r="Y33" i="10"/>
  <c r="Y97" i="10" s="1"/>
  <c r="K33" i="10"/>
  <c r="K147" i="10" s="1"/>
  <c r="K156" i="10" s="1"/>
  <c r="AO33" i="10"/>
  <c r="AO97" i="10" s="1"/>
  <c r="I33" i="10"/>
  <c r="I147" i="10" s="1"/>
  <c r="I156" i="10" s="1"/>
  <c r="N33" i="10"/>
  <c r="N97" i="10" s="1"/>
  <c r="T33" i="10"/>
  <c r="T97" i="10" s="1"/>
  <c r="U33" i="10"/>
  <c r="U97" i="10" s="1"/>
  <c r="AJ33" i="10"/>
  <c r="AJ147" i="10" s="1"/>
  <c r="AJ156" i="10" s="1"/>
  <c r="Q33" i="10"/>
  <c r="Q97" i="10" s="1"/>
  <c r="AN33" i="10"/>
  <c r="AN97" i="10" s="1"/>
  <c r="AH33" i="10"/>
  <c r="AH147" i="10" s="1"/>
  <c r="AH156" i="10" s="1"/>
  <c r="W33" i="10"/>
  <c r="AM33" i="10"/>
  <c r="AM147" i="10" s="1"/>
  <c r="AM156" i="10" s="1"/>
  <c r="L33" i="10"/>
  <c r="L147" i="10" s="1"/>
  <c r="L156" i="10" s="1"/>
  <c r="V33" i="10"/>
  <c r="V147" i="10" s="1"/>
  <c r="V156" i="10" s="1"/>
  <c r="AC33" i="10"/>
  <c r="AC147" i="10" s="1"/>
  <c r="AC156" i="10" s="1"/>
  <c r="AE33" i="10"/>
  <c r="AE147" i="10" s="1"/>
  <c r="AE156" i="10" s="1"/>
  <c r="O33" i="10"/>
  <c r="L52" i="7"/>
  <c r="AN52" i="7"/>
  <c r="AO52" i="7"/>
  <c r="Q52" i="7"/>
  <c r="AJ52" i="7"/>
  <c r="U52" i="7"/>
  <c r="AL52" i="7"/>
  <c r="S52" i="7"/>
  <c r="T52" i="7"/>
  <c r="AM52" i="7"/>
  <c r="R52" i="7"/>
  <c r="AP52" i="7"/>
  <c r="AQ52" i="7" s="1"/>
  <c r="Z52" i="7"/>
  <c r="W52" i="7"/>
  <c r="V52" i="7"/>
  <c r="X52" i="7"/>
  <c r="Y52" i="7"/>
  <c r="S50" i="7"/>
  <c r="AL50" i="7"/>
  <c r="L50" i="7"/>
  <c r="R50" i="7"/>
  <c r="P50" i="7"/>
  <c r="AJ50" i="7"/>
  <c r="Q50" i="7"/>
  <c r="U50" i="7"/>
  <c r="AN50" i="7"/>
  <c r="AM50" i="7"/>
  <c r="V50" i="7"/>
  <c r="AO50" i="7"/>
  <c r="AP50" i="7"/>
  <c r="AQ50" i="7" s="1"/>
  <c r="AA50" i="7"/>
  <c r="Z50" i="7"/>
  <c r="AL53" i="7"/>
  <c r="AA53" i="7"/>
  <c r="AN53" i="7"/>
  <c r="K53" i="7"/>
  <c r="U53" i="7"/>
  <c r="T53" i="7"/>
  <c r="S53" i="7"/>
  <c r="Q53" i="7"/>
  <c r="R53" i="7"/>
  <c r="AM53" i="7"/>
  <c r="P53" i="7"/>
  <c r="Z53" i="7"/>
  <c r="L53" i="7"/>
  <c r="Y53" i="7"/>
  <c r="AP53" i="7"/>
  <c r="AQ53" i="7" s="1"/>
  <c r="X53" i="7"/>
  <c r="W53" i="7"/>
  <c r="V53" i="7"/>
  <c r="AO53" i="7"/>
  <c r="J53" i="7"/>
  <c r="H53" i="7"/>
  <c r="AQ93" i="10"/>
  <c r="AR93" i="10" s="1"/>
  <c r="AR29" i="10"/>
  <c r="W36" i="10"/>
  <c r="W100" i="10" s="1"/>
  <c r="P36" i="10"/>
  <c r="P100" i="10" s="1"/>
  <c r="K36" i="10"/>
  <c r="K100" i="10" s="1"/>
  <c r="Z36" i="10"/>
  <c r="Z100" i="10" s="1"/>
  <c r="T36" i="10"/>
  <c r="T100" i="10" s="1"/>
  <c r="L36" i="10"/>
  <c r="L100" i="10" s="1"/>
  <c r="I36" i="10"/>
  <c r="I100" i="10" s="1"/>
  <c r="R36" i="10"/>
  <c r="R100" i="10" s="1"/>
  <c r="AB36" i="10"/>
  <c r="AB100" i="10" s="1"/>
  <c r="AL36" i="10"/>
  <c r="AL100" i="10" s="1"/>
  <c r="Y36" i="10"/>
  <c r="Y100" i="10" s="1"/>
  <c r="AP36" i="10"/>
  <c r="AP100" i="10" s="1"/>
  <c r="V36" i="10"/>
  <c r="V100" i="10" s="1"/>
  <c r="M36" i="10"/>
  <c r="M100" i="10" s="1"/>
  <c r="AE36" i="10"/>
  <c r="AE100" i="10" s="1"/>
  <c r="AK36" i="10"/>
  <c r="AK100" i="10" s="1"/>
  <c r="AH36" i="10"/>
  <c r="AH100" i="10" s="1"/>
  <c r="AD36" i="10"/>
  <c r="AD100" i="10" s="1"/>
  <c r="O36" i="10"/>
  <c r="O100" i="10" s="1"/>
  <c r="S36" i="10"/>
  <c r="S100" i="10" s="1"/>
  <c r="AF36" i="10"/>
  <c r="AF100" i="10" s="1"/>
  <c r="X36" i="10"/>
  <c r="X100" i="10" s="1"/>
  <c r="AA36" i="10"/>
  <c r="AA100" i="10" s="1"/>
  <c r="AO36" i="10"/>
  <c r="AO100" i="10" s="1"/>
  <c r="AN36" i="10"/>
  <c r="AN100" i="10" s="1"/>
  <c r="AJ36" i="10"/>
  <c r="AJ100" i="10" s="1"/>
  <c r="U36" i="10"/>
  <c r="U100" i="10" s="1"/>
  <c r="N36" i="10"/>
  <c r="N100" i="10" s="1"/>
  <c r="AI36" i="10"/>
  <c r="H36" i="10"/>
  <c r="H100" i="10" s="1"/>
  <c r="Q36" i="10"/>
  <c r="Q100" i="10" s="1"/>
  <c r="AQ36" i="10"/>
  <c r="AR36" i="10" s="1"/>
  <c r="AG36" i="10"/>
  <c r="AG100" i="10" s="1"/>
  <c r="AM36" i="10"/>
  <c r="AM100" i="10" s="1"/>
  <c r="AC36" i="10"/>
  <c r="AC100" i="10" s="1"/>
  <c r="AP51" i="7"/>
  <c r="AQ51" i="7" s="1"/>
  <c r="AM51" i="7"/>
  <c r="U51" i="7"/>
  <c r="Q51" i="7"/>
  <c r="AL51" i="7"/>
  <c r="S51" i="7"/>
  <c r="AN51" i="7"/>
  <c r="AK51" i="7"/>
  <c r="T51" i="7"/>
  <c r="K51" i="7"/>
  <c r="Z51" i="7"/>
  <c r="AO51" i="7"/>
  <c r="W51" i="7"/>
  <c r="Y51" i="7"/>
  <c r="V51" i="7"/>
  <c r="H51" i="7"/>
  <c r="O51" i="7"/>
  <c r="AI34" i="10"/>
  <c r="J34" i="10" s="1"/>
  <c r="J98" i="10" s="1"/>
  <c r="O34" i="10"/>
  <c r="O98" i="10" s="1"/>
  <c r="AE34" i="10"/>
  <c r="AE98" i="10" s="1"/>
  <c r="AO34" i="10"/>
  <c r="AO98" i="10" s="1"/>
  <c r="Z34" i="10"/>
  <c r="Z98" i="10" s="1"/>
  <c r="X34" i="10"/>
  <c r="X98" i="10" s="1"/>
  <c r="U34" i="10"/>
  <c r="U98" i="10" s="1"/>
  <c r="H34" i="10"/>
  <c r="H98" i="10" s="1"/>
  <c r="Q34" i="10"/>
  <c r="Q98" i="10" s="1"/>
  <c r="V34" i="10"/>
  <c r="V98" i="10" s="1"/>
  <c r="P34" i="10"/>
  <c r="P98" i="10" s="1"/>
  <c r="K34" i="10"/>
  <c r="K98" i="10" s="1"/>
  <c r="AC34" i="10"/>
  <c r="AC98" i="10" s="1"/>
  <c r="AA34" i="10"/>
  <c r="AA98" i="10" s="1"/>
  <c r="AD34" i="10"/>
  <c r="AD98" i="10" s="1"/>
  <c r="T34" i="10"/>
  <c r="T98" i="10" s="1"/>
  <c r="AM34" i="10"/>
  <c r="AM98" i="10" s="1"/>
  <c r="AN34" i="10"/>
  <c r="AN98" i="10" s="1"/>
  <c r="AQ34" i="10"/>
  <c r="AR34" i="10" s="1"/>
  <c r="AF34" i="10"/>
  <c r="AF98" i="10" s="1"/>
  <c r="AK34" i="10"/>
  <c r="AK98" i="10" s="1"/>
  <c r="L34" i="10"/>
  <c r="L98" i="10" s="1"/>
  <c r="N34" i="10"/>
  <c r="N98" i="10" s="1"/>
  <c r="R34" i="10"/>
  <c r="R98" i="10" s="1"/>
  <c r="AH34" i="10"/>
  <c r="AH98" i="10" s="1"/>
  <c r="M34" i="10"/>
  <c r="M98" i="10" s="1"/>
  <c r="C38" i="13"/>
  <c r="AP34" i="10"/>
  <c r="AP98" i="10" s="1"/>
  <c r="AB34" i="10"/>
  <c r="AB98" i="10" s="1"/>
  <c r="I34" i="10"/>
  <c r="I98" i="10" s="1"/>
  <c r="S34" i="10"/>
  <c r="S98" i="10" s="1"/>
  <c r="AJ34" i="10"/>
  <c r="AJ98" i="10" s="1"/>
  <c r="Y34" i="10"/>
  <c r="Y98" i="10" s="1"/>
  <c r="AG34" i="10"/>
  <c r="AG98" i="10" s="1"/>
  <c r="AL34" i="10"/>
  <c r="AL98" i="10" s="1"/>
  <c r="W34" i="10"/>
  <c r="W98" i="10" s="1"/>
  <c r="M46" i="7"/>
  <c r="AP46" i="7"/>
  <c r="AQ46" i="7" s="1"/>
  <c r="Q46" i="7"/>
  <c r="AN46" i="7"/>
  <c r="AH46" i="7"/>
  <c r="I46" i="7" s="1"/>
  <c r="AM46" i="7"/>
  <c r="AE46" i="7"/>
  <c r="AF46" i="7"/>
  <c r="AO46" i="7"/>
  <c r="AG46" i="7"/>
  <c r="N46" i="7"/>
  <c r="AB46" i="7"/>
  <c r="AD46" i="7"/>
  <c r="AA46" i="7"/>
  <c r="L46" i="7"/>
  <c r="AC46" i="7"/>
  <c r="AL46" i="7"/>
  <c r="P46" i="7"/>
  <c r="AK46" i="7"/>
  <c r="T35" i="10"/>
  <c r="T99" i="10" s="1"/>
  <c r="AF35" i="10"/>
  <c r="AF99" i="10" s="1"/>
  <c r="AJ35" i="10"/>
  <c r="AJ99" i="10" s="1"/>
  <c r="I35" i="10"/>
  <c r="I99" i="10" s="1"/>
  <c r="AE35" i="10"/>
  <c r="AE99" i="10" s="1"/>
  <c r="U35" i="10"/>
  <c r="U99" i="10" s="1"/>
  <c r="AA35" i="10"/>
  <c r="AA99" i="10" s="1"/>
  <c r="AP35" i="10"/>
  <c r="AP99" i="10" s="1"/>
  <c r="AK35" i="10"/>
  <c r="AK99" i="10" s="1"/>
  <c r="AQ35" i="10"/>
  <c r="AQ99" i="10" s="1"/>
  <c r="AR99" i="10" s="1"/>
  <c r="L35" i="10"/>
  <c r="L99" i="10" s="1"/>
  <c r="AN35" i="10"/>
  <c r="AN99" i="10" s="1"/>
  <c r="H35" i="10"/>
  <c r="H99" i="10" s="1"/>
  <c r="Z35" i="10"/>
  <c r="Z99" i="10" s="1"/>
  <c r="M35" i="10"/>
  <c r="M99" i="10" s="1"/>
  <c r="N35" i="10"/>
  <c r="N99" i="10" s="1"/>
  <c r="AB35" i="10"/>
  <c r="AB99" i="10" s="1"/>
  <c r="AL35" i="10"/>
  <c r="AL99" i="10" s="1"/>
  <c r="Q35" i="10"/>
  <c r="Q99" i="10" s="1"/>
  <c r="O35" i="10"/>
  <c r="O99" i="10" s="1"/>
  <c r="AD35" i="10"/>
  <c r="AD99" i="10" s="1"/>
  <c r="W35" i="10"/>
  <c r="W99" i="10" s="1"/>
  <c r="AI35" i="10"/>
  <c r="J35" i="10" s="1"/>
  <c r="J99" i="10" s="1"/>
  <c r="AG35" i="10"/>
  <c r="AG99" i="10" s="1"/>
  <c r="AM35" i="10"/>
  <c r="AM99" i="10" s="1"/>
  <c r="AC35" i="10"/>
  <c r="AC99" i="10" s="1"/>
  <c r="X35" i="10"/>
  <c r="X99" i="10" s="1"/>
  <c r="Y35" i="10"/>
  <c r="Y99" i="10" s="1"/>
  <c r="V35" i="10"/>
  <c r="V99" i="10" s="1"/>
  <c r="AH35" i="10"/>
  <c r="AH99" i="10" s="1"/>
  <c r="K35" i="10"/>
  <c r="K99" i="10" s="1"/>
  <c r="R35" i="10"/>
  <c r="R99" i="10" s="1"/>
  <c r="S35" i="10"/>
  <c r="S99" i="10" s="1"/>
  <c r="P35" i="10"/>
  <c r="P99" i="10" s="1"/>
  <c r="AO35" i="10"/>
  <c r="AO99" i="10" s="1"/>
  <c r="O48" i="7"/>
  <c r="AH48" i="7"/>
  <c r="I48" i="7" s="1"/>
  <c r="AF48" i="7"/>
  <c r="Y48" i="7"/>
  <c r="AG48" i="7"/>
  <c r="AO48" i="7"/>
  <c r="X48" i="7"/>
  <c r="J48" i="7"/>
  <c r="AN48" i="7"/>
  <c r="AD48" i="7"/>
  <c r="AM48" i="7"/>
  <c r="Q48" i="7"/>
  <c r="Z48" i="7"/>
  <c r="AP48" i="7"/>
  <c r="AQ48" i="7" s="1"/>
  <c r="AA48" i="7"/>
  <c r="AL48" i="7"/>
  <c r="AC48" i="7"/>
  <c r="K48" i="7"/>
  <c r="P48" i="7"/>
  <c r="AK48" i="7"/>
  <c r="AE48" i="7"/>
  <c r="AM146" i="10"/>
  <c r="AM155" i="10" s="1"/>
  <c r="P47" i="7"/>
  <c r="AO47" i="7"/>
  <c r="U47" i="7"/>
  <c r="AG47" i="7"/>
  <c r="Z47" i="7"/>
  <c r="H47" i="7"/>
  <c r="AH47" i="7"/>
  <c r="I47" i="7" s="1"/>
  <c r="G47" i="7"/>
  <c r="AP47" i="7"/>
  <c r="AQ47" i="7" s="1"/>
  <c r="AN47" i="7"/>
  <c r="Q47" i="7"/>
  <c r="X47" i="7"/>
  <c r="J47" i="7"/>
  <c r="AB47" i="7"/>
  <c r="AF47" i="7"/>
  <c r="M47" i="7"/>
  <c r="AC47" i="7"/>
  <c r="AD47" i="7"/>
  <c r="AM47" i="7"/>
  <c r="AL47" i="7"/>
  <c r="AK47" i="7"/>
  <c r="AE47" i="7"/>
  <c r="AK37" i="10"/>
  <c r="AK101" i="10" s="1"/>
  <c r="AH37" i="10"/>
  <c r="AH101" i="10" s="1"/>
  <c r="X37" i="10"/>
  <c r="X101" i="10" s="1"/>
  <c r="AE37" i="10"/>
  <c r="AE101" i="10" s="1"/>
  <c r="AP37" i="10"/>
  <c r="AP101" i="10" s="1"/>
  <c r="S37" i="10"/>
  <c r="S101" i="10" s="1"/>
  <c r="U37" i="10"/>
  <c r="U101" i="10" s="1"/>
  <c r="H37" i="10"/>
  <c r="H101" i="10" s="1"/>
  <c r="AA37" i="10"/>
  <c r="AA101" i="10" s="1"/>
  <c r="Z37" i="10"/>
  <c r="Z101" i="10" s="1"/>
  <c r="AN37" i="10"/>
  <c r="AN101" i="10" s="1"/>
  <c r="K37" i="10"/>
  <c r="K101" i="10" s="1"/>
  <c r="AC37" i="10"/>
  <c r="AC101" i="10" s="1"/>
  <c r="Q37" i="10"/>
  <c r="Q101" i="10" s="1"/>
  <c r="N37" i="10"/>
  <c r="N101" i="10" s="1"/>
  <c r="L37" i="10"/>
  <c r="L101" i="10" s="1"/>
  <c r="W37" i="10"/>
  <c r="W101" i="10" s="1"/>
  <c r="Y37" i="10"/>
  <c r="Y101" i="10" s="1"/>
  <c r="AB37" i="10"/>
  <c r="AB101" i="10" s="1"/>
  <c r="AF37" i="10"/>
  <c r="AF101" i="10" s="1"/>
  <c r="V37" i="10"/>
  <c r="V101" i="10" s="1"/>
  <c r="O37" i="10"/>
  <c r="O101" i="10" s="1"/>
  <c r="I37" i="10"/>
  <c r="I101" i="10" s="1"/>
  <c r="AL37" i="10"/>
  <c r="AL101" i="10" s="1"/>
  <c r="AG37" i="10"/>
  <c r="AG101" i="10" s="1"/>
  <c r="AO37" i="10"/>
  <c r="AO101" i="10" s="1"/>
  <c r="AD37" i="10"/>
  <c r="AD101" i="10" s="1"/>
  <c r="AJ37" i="10"/>
  <c r="AJ101" i="10" s="1"/>
  <c r="R37" i="10"/>
  <c r="R101" i="10" s="1"/>
  <c r="AQ37" i="10"/>
  <c r="AI37" i="10"/>
  <c r="AI101" i="10" s="1"/>
  <c r="M37" i="10"/>
  <c r="M101" i="10" s="1"/>
  <c r="AM37" i="10"/>
  <c r="AM101" i="10" s="1"/>
  <c r="P37" i="10"/>
  <c r="P101" i="10" s="1"/>
  <c r="T37" i="10"/>
  <c r="T101" i="10" s="1"/>
  <c r="AP45" i="7"/>
  <c r="AQ45" i="7" s="1"/>
  <c r="AL45" i="7"/>
  <c r="AE45" i="7"/>
  <c r="AN45" i="7"/>
  <c r="Y45" i="7"/>
  <c r="AH45" i="7"/>
  <c r="I45" i="7" s="1"/>
  <c r="AO45" i="7"/>
  <c r="Z45" i="7"/>
  <c r="AB45" i="7"/>
  <c r="M45" i="7"/>
  <c r="AC45" i="7"/>
  <c r="AD45" i="7"/>
  <c r="K45" i="7"/>
  <c r="AM45" i="7"/>
  <c r="P45" i="7"/>
  <c r="AK45" i="7"/>
  <c r="O45" i="7"/>
  <c r="U45" i="7"/>
  <c r="S45" i="7"/>
  <c r="AO31" i="10"/>
  <c r="AO95" i="10" s="1"/>
  <c r="AH31" i="10"/>
  <c r="AH95" i="10" s="1"/>
  <c r="AL31" i="10"/>
  <c r="AL95" i="10" s="1"/>
  <c r="H31" i="10"/>
  <c r="H95" i="10" s="1"/>
  <c r="AQ31" i="10"/>
  <c r="AQ95" i="10" s="1"/>
  <c r="AR95" i="10" s="1"/>
  <c r="Y31" i="10"/>
  <c r="Y95" i="10" s="1"/>
  <c r="AJ31" i="10"/>
  <c r="AJ95" i="10" s="1"/>
  <c r="M31" i="10"/>
  <c r="M95" i="10" s="1"/>
  <c r="X31" i="10"/>
  <c r="X95" i="10" s="1"/>
  <c r="T31" i="10"/>
  <c r="T95" i="10" s="1"/>
  <c r="AP31" i="10"/>
  <c r="AP95" i="10" s="1"/>
  <c r="AF31" i="10"/>
  <c r="AF95" i="10" s="1"/>
  <c r="AD31" i="10"/>
  <c r="AD95" i="10" s="1"/>
  <c r="P31" i="10"/>
  <c r="P95" i="10" s="1"/>
  <c r="AM31" i="10"/>
  <c r="AM95" i="10" s="1"/>
  <c r="AE31" i="10"/>
  <c r="AE95" i="10" s="1"/>
  <c r="AN31" i="10"/>
  <c r="AN95" i="10" s="1"/>
  <c r="R31" i="10"/>
  <c r="R95" i="10" s="1"/>
  <c r="W31" i="10"/>
  <c r="W95" i="10" s="1"/>
  <c r="AK31" i="10"/>
  <c r="AK95" i="10" s="1"/>
  <c r="Z31" i="10"/>
  <c r="Z95" i="10" s="1"/>
  <c r="AI31" i="10"/>
  <c r="J31" i="10" s="1"/>
  <c r="J95" i="10" s="1"/>
  <c r="N31" i="10"/>
  <c r="N95" i="10" s="1"/>
  <c r="AA31" i="10"/>
  <c r="AA95" i="10" s="1"/>
  <c r="K31" i="10"/>
  <c r="K95" i="10" s="1"/>
  <c r="U31" i="10"/>
  <c r="U95" i="10" s="1"/>
  <c r="I31" i="10"/>
  <c r="I95" i="10" s="1"/>
  <c r="AC31" i="10"/>
  <c r="AC95" i="10" s="1"/>
  <c r="S31" i="10"/>
  <c r="S95" i="10" s="1"/>
  <c r="AB31" i="10"/>
  <c r="AB95" i="10" s="1"/>
  <c r="O31" i="10"/>
  <c r="O95" i="10" s="1"/>
  <c r="AG31" i="10"/>
  <c r="AG95" i="10" s="1"/>
  <c r="Q31" i="10"/>
  <c r="Q95" i="10" s="1"/>
  <c r="L31" i="10"/>
  <c r="L95" i="10" s="1"/>
  <c r="V31" i="10"/>
  <c r="V95" i="10" s="1"/>
  <c r="AE32" i="10"/>
  <c r="AE96" i="10" s="1"/>
  <c r="AB32" i="10"/>
  <c r="AB96" i="10" s="1"/>
  <c r="AD32" i="10"/>
  <c r="AD96" i="10" s="1"/>
  <c r="AN32" i="10"/>
  <c r="AN96" i="10" s="1"/>
  <c r="AF32" i="10"/>
  <c r="AF96" i="10" s="1"/>
  <c r="V32" i="10"/>
  <c r="V96" i="10" s="1"/>
  <c r="Q32" i="10"/>
  <c r="Q96" i="10" s="1"/>
  <c r="AQ32" i="10"/>
  <c r="T32" i="10"/>
  <c r="T96" i="10" s="1"/>
  <c r="AM32" i="10"/>
  <c r="AM96" i="10" s="1"/>
  <c r="Y32" i="10"/>
  <c r="Y96" i="10" s="1"/>
  <c r="N32" i="10"/>
  <c r="N96" i="10" s="1"/>
  <c r="AC32" i="10"/>
  <c r="AC96" i="10" s="1"/>
  <c r="I32" i="10"/>
  <c r="I96" i="10" s="1"/>
  <c r="AO32" i="10"/>
  <c r="AO96" i="10" s="1"/>
  <c r="AL32" i="10"/>
  <c r="AL96" i="10" s="1"/>
  <c r="AK32" i="10"/>
  <c r="AK96" i="10" s="1"/>
  <c r="M32" i="10"/>
  <c r="M96" i="10" s="1"/>
  <c r="K32" i="10"/>
  <c r="K96" i="10" s="1"/>
  <c r="AP32" i="10"/>
  <c r="AP96" i="10" s="1"/>
  <c r="AI32" i="10"/>
  <c r="AI96" i="10" s="1"/>
  <c r="W32" i="10"/>
  <c r="W96" i="10" s="1"/>
  <c r="Z32" i="10"/>
  <c r="Z96" i="10" s="1"/>
  <c r="AH32" i="10"/>
  <c r="AH96" i="10" s="1"/>
  <c r="X32" i="10"/>
  <c r="X96" i="10" s="1"/>
  <c r="AA32" i="10"/>
  <c r="AA96" i="10" s="1"/>
  <c r="AG32" i="10"/>
  <c r="AG96" i="10" s="1"/>
  <c r="P32" i="10"/>
  <c r="P96" i="10" s="1"/>
  <c r="L32" i="10"/>
  <c r="L96" i="10" s="1"/>
  <c r="U32" i="10"/>
  <c r="U96" i="10" s="1"/>
  <c r="S32" i="10"/>
  <c r="S96" i="10" s="1"/>
  <c r="O32" i="10"/>
  <c r="O96" i="10" s="1"/>
  <c r="H32" i="10"/>
  <c r="H96" i="10" s="1"/>
  <c r="R32" i="10"/>
  <c r="R96" i="10" s="1"/>
  <c r="AJ32" i="10"/>
  <c r="AJ96" i="10" s="1"/>
  <c r="AC76" i="7"/>
  <c r="Y76" i="7"/>
  <c r="J76" i="7"/>
  <c r="G76" i="7"/>
  <c r="Z76" i="7"/>
  <c r="AO76" i="7"/>
  <c r="H76" i="7"/>
  <c r="T76" i="7"/>
  <c r="L76" i="7"/>
  <c r="V76" i="7"/>
  <c r="X76" i="7"/>
  <c r="AI76" i="7"/>
  <c r="AN76" i="7"/>
  <c r="O76" i="7"/>
  <c r="AL76" i="7"/>
  <c r="AA76" i="7"/>
  <c r="N76" i="7"/>
  <c r="M76" i="7"/>
  <c r="AJ76" i="7"/>
  <c r="S76" i="7"/>
  <c r="AF76" i="7"/>
  <c r="Q76" i="7"/>
  <c r="AB76" i="7"/>
  <c r="AG76" i="7"/>
  <c r="W76" i="7"/>
  <c r="AK76" i="7"/>
  <c r="U76" i="7"/>
  <c r="R76" i="7"/>
  <c r="K76" i="7"/>
  <c r="AP76" i="7"/>
  <c r="AQ76" i="7" s="1"/>
  <c r="AD76" i="7"/>
  <c r="P76" i="7"/>
  <c r="AM76" i="7"/>
  <c r="AH76" i="7"/>
  <c r="I76" i="7" s="1"/>
  <c r="AE76" i="7"/>
  <c r="T39" i="10"/>
  <c r="T103" i="10" s="1"/>
  <c r="AD39" i="10"/>
  <c r="AD103" i="10" s="1"/>
  <c r="AK39" i="10"/>
  <c r="AK103" i="10" s="1"/>
  <c r="N39" i="10"/>
  <c r="N103" i="10" s="1"/>
  <c r="AF39" i="10"/>
  <c r="AF103" i="10" s="1"/>
  <c r="L39" i="10"/>
  <c r="L103" i="10" s="1"/>
  <c r="W39" i="10"/>
  <c r="W103" i="10" s="1"/>
  <c r="V39" i="10"/>
  <c r="V103" i="10" s="1"/>
  <c r="U39" i="10"/>
  <c r="U103" i="10" s="1"/>
  <c r="AC39" i="10"/>
  <c r="AC103" i="10" s="1"/>
  <c r="AP39" i="10"/>
  <c r="AP103" i="10" s="1"/>
  <c r="AO39" i="10"/>
  <c r="AO103" i="10" s="1"/>
  <c r="AJ39" i="10"/>
  <c r="AJ103" i="10" s="1"/>
  <c r="R39" i="10"/>
  <c r="R103" i="10" s="1"/>
  <c r="AN39" i="10"/>
  <c r="AN103" i="10" s="1"/>
  <c r="AI39" i="10"/>
  <c r="J39" i="10" s="1"/>
  <c r="J103" i="10" s="1"/>
  <c r="H39" i="10"/>
  <c r="H103" i="10" s="1"/>
  <c r="Z39" i="10"/>
  <c r="Z103" i="10" s="1"/>
  <c r="AA39" i="10"/>
  <c r="AA103" i="10" s="1"/>
  <c r="K39" i="10"/>
  <c r="K103" i="10" s="1"/>
  <c r="AG39" i="10"/>
  <c r="AG103" i="10" s="1"/>
  <c r="AQ39" i="10"/>
  <c r="AQ103" i="10" s="1"/>
  <c r="AR103" i="10" s="1"/>
  <c r="P39" i="10"/>
  <c r="P103" i="10" s="1"/>
  <c r="AL39" i="10"/>
  <c r="AL103" i="10" s="1"/>
  <c r="AB39" i="10"/>
  <c r="AB103" i="10" s="1"/>
  <c r="X39" i="10"/>
  <c r="X103" i="10" s="1"/>
  <c r="I39" i="10"/>
  <c r="I103" i="10" s="1"/>
  <c r="M39" i="10"/>
  <c r="M103" i="10" s="1"/>
  <c r="O39" i="10"/>
  <c r="O103" i="10" s="1"/>
  <c r="AM39" i="10"/>
  <c r="AM103" i="10" s="1"/>
  <c r="Y39" i="10"/>
  <c r="Y103" i="10" s="1"/>
  <c r="AH39" i="10"/>
  <c r="AH103" i="10" s="1"/>
  <c r="AE39" i="10"/>
  <c r="AE103" i="10" s="1"/>
  <c r="Q39" i="10"/>
  <c r="Q103" i="10" s="1"/>
  <c r="S39" i="10"/>
  <c r="S103" i="10" s="1"/>
  <c r="N38" i="10"/>
  <c r="N102" i="10" s="1"/>
  <c r="AI38" i="10"/>
  <c r="AI102" i="10" s="1"/>
  <c r="P38" i="10"/>
  <c r="P102" i="10" s="1"/>
  <c r="AB38" i="10"/>
  <c r="AB102" i="10" s="1"/>
  <c r="AF38" i="10"/>
  <c r="AF102" i="10" s="1"/>
  <c r="O38" i="10"/>
  <c r="O102" i="10" s="1"/>
  <c r="AJ38" i="10"/>
  <c r="AJ102" i="10" s="1"/>
  <c r="AN38" i="10"/>
  <c r="AN102" i="10" s="1"/>
  <c r="L38" i="10"/>
  <c r="L102" i="10" s="1"/>
  <c r="U38" i="10"/>
  <c r="U102" i="10" s="1"/>
  <c r="I38" i="10"/>
  <c r="I102" i="10" s="1"/>
  <c r="AQ38" i="10"/>
  <c r="Y38" i="10"/>
  <c r="Y102" i="10" s="1"/>
  <c r="W38" i="10"/>
  <c r="W102" i="10" s="1"/>
  <c r="AC38" i="10"/>
  <c r="AC102" i="10" s="1"/>
  <c r="AK38" i="10"/>
  <c r="AK102" i="10" s="1"/>
  <c r="T38" i="10"/>
  <c r="T102" i="10" s="1"/>
  <c r="AM38" i="10"/>
  <c r="AM102" i="10" s="1"/>
  <c r="S38" i="10"/>
  <c r="S102" i="10" s="1"/>
  <c r="AP38" i="10"/>
  <c r="AP102" i="10" s="1"/>
  <c r="H38" i="10"/>
  <c r="H102" i="10" s="1"/>
  <c r="R38" i="10"/>
  <c r="R102" i="10" s="1"/>
  <c r="AG38" i="10"/>
  <c r="AG102" i="10" s="1"/>
  <c r="K38" i="10"/>
  <c r="K102" i="10" s="1"/>
  <c r="M38" i="10"/>
  <c r="M102" i="10" s="1"/>
  <c r="Q38" i="10"/>
  <c r="Q102" i="10" s="1"/>
  <c r="V38" i="10"/>
  <c r="V102" i="10" s="1"/>
  <c r="AO38" i="10"/>
  <c r="AO102" i="10" s="1"/>
  <c r="AL38" i="10"/>
  <c r="AL102" i="10" s="1"/>
  <c r="AA38" i="10"/>
  <c r="AA102" i="10" s="1"/>
  <c r="Z38" i="10"/>
  <c r="Z102" i="10" s="1"/>
  <c r="AE38" i="10"/>
  <c r="AE102" i="10" s="1"/>
  <c r="X38" i="10"/>
  <c r="X102" i="10" s="1"/>
  <c r="AD38" i="10"/>
  <c r="AD102" i="10" s="1"/>
  <c r="AH38" i="10"/>
  <c r="AH102" i="10" s="1"/>
  <c r="AB54" i="7"/>
  <c r="AM54" i="7"/>
  <c r="AN54" i="7"/>
  <c r="AP54" i="7"/>
  <c r="AQ54" i="7" s="1"/>
  <c r="Z54" i="7"/>
  <c r="AH54" i="7"/>
  <c r="I54" i="7" s="1"/>
  <c r="AE54" i="7"/>
  <c r="AO54" i="7"/>
  <c r="X54" i="7"/>
  <c r="AG54" i="7"/>
  <c r="L54" i="7"/>
  <c r="AC54" i="7"/>
  <c r="M54" i="7"/>
  <c r="P54" i="7"/>
  <c r="K54" i="7"/>
  <c r="AL54" i="7"/>
  <c r="U54" i="7"/>
  <c r="AK54" i="7"/>
  <c r="T54" i="7"/>
  <c r="S54" i="7"/>
  <c r="M44" i="10"/>
  <c r="M108" i="10" s="1"/>
  <c r="L44" i="10"/>
  <c r="L108" i="10" s="1"/>
  <c r="AE44" i="10"/>
  <c r="AE108" i="10" s="1"/>
  <c r="AD44" i="10"/>
  <c r="AD108" i="10" s="1"/>
  <c r="Q44" i="10"/>
  <c r="Q108" i="10" s="1"/>
  <c r="AK44" i="10"/>
  <c r="AK108" i="10" s="1"/>
  <c r="Z44" i="10"/>
  <c r="Z108" i="10" s="1"/>
  <c r="Y44" i="10"/>
  <c r="Y108" i="10" s="1"/>
  <c r="AF44" i="10"/>
  <c r="AF108" i="10" s="1"/>
  <c r="AI44" i="10"/>
  <c r="AI108" i="10" s="1"/>
  <c r="AM44" i="10"/>
  <c r="AM108" i="10" s="1"/>
  <c r="AA44" i="10"/>
  <c r="AA108" i="10" s="1"/>
  <c r="AN44" i="10"/>
  <c r="AN108" i="10" s="1"/>
  <c r="X44" i="10"/>
  <c r="X108" i="10" s="1"/>
  <c r="W44" i="10"/>
  <c r="W108" i="10" s="1"/>
  <c r="H44" i="10"/>
  <c r="H108" i="10" s="1"/>
  <c r="N44" i="10"/>
  <c r="N108" i="10" s="1"/>
  <c r="AP44" i="10"/>
  <c r="AP108" i="10" s="1"/>
  <c r="R44" i="10"/>
  <c r="R108" i="10" s="1"/>
  <c r="P44" i="10"/>
  <c r="P108" i="10" s="1"/>
  <c r="AL44" i="10"/>
  <c r="AL108" i="10" s="1"/>
  <c r="AG44" i="10"/>
  <c r="AG108" i="10" s="1"/>
  <c r="AQ44" i="10"/>
  <c r="AR44" i="10" s="1"/>
  <c r="U44" i="10"/>
  <c r="U108" i="10" s="1"/>
  <c r="O44" i="10"/>
  <c r="O108" i="10" s="1"/>
  <c r="AO44" i="10"/>
  <c r="AO108" i="10" s="1"/>
  <c r="S44" i="10"/>
  <c r="S108" i="10" s="1"/>
  <c r="I44" i="10"/>
  <c r="I108" i="10" s="1"/>
  <c r="AB44" i="10"/>
  <c r="AB108" i="10" s="1"/>
  <c r="T44" i="10"/>
  <c r="T108" i="10" s="1"/>
  <c r="AJ44" i="10"/>
  <c r="AJ108" i="10" s="1"/>
  <c r="AC44" i="10"/>
  <c r="AC108" i="10" s="1"/>
  <c r="K44" i="10"/>
  <c r="K108" i="10" s="1"/>
  <c r="V44" i="10"/>
  <c r="V108" i="10" s="1"/>
  <c r="AH44" i="10"/>
  <c r="AH108" i="10" s="1"/>
  <c r="O43" i="10"/>
  <c r="O107" i="10" s="1"/>
  <c r="Y43" i="10"/>
  <c r="Y107" i="10" s="1"/>
  <c r="AC43" i="10"/>
  <c r="AC107" i="10" s="1"/>
  <c r="AK43" i="10"/>
  <c r="AK107" i="10" s="1"/>
  <c r="X43" i="10"/>
  <c r="X107" i="10" s="1"/>
  <c r="AB43" i="10"/>
  <c r="AB107" i="10" s="1"/>
  <c r="AQ43" i="10"/>
  <c r="AR43" i="10" s="1"/>
  <c r="K43" i="10"/>
  <c r="K107" i="10" s="1"/>
  <c r="P43" i="10"/>
  <c r="P107" i="10" s="1"/>
  <c r="L43" i="10"/>
  <c r="L107" i="10" s="1"/>
  <c r="AE43" i="10"/>
  <c r="AE107" i="10" s="1"/>
  <c r="AM43" i="10"/>
  <c r="AM107" i="10" s="1"/>
  <c r="AP43" i="10"/>
  <c r="AP107" i="10" s="1"/>
  <c r="AG43" i="10"/>
  <c r="AG107" i="10" s="1"/>
  <c r="AA43" i="10"/>
  <c r="AA107" i="10" s="1"/>
  <c r="H43" i="10"/>
  <c r="H107" i="10" s="1"/>
  <c r="Q43" i="10"/>
  <c r="Q107" i="10" s="1"/>
  <c r="U43" i="10"/>
  <c r="U107" i="10" s="1"/>
  <c r="V43" i="10"/>
  <c r="V107" i="10" s="1"/>
  <c r="T43" i="10"/>
  <c r="T107" i="10" s="1"/>
  <c r="AI43" i="10"/>
  <c r="AI107" i="10" s="1"/>
  <c r="AO43" i="10"/>
  <c r="AO107" i="10" s="1"/>
  <c r="I43" i="10"/>
  <c r="I107" i="10" s="1"/>
  <c r="S43" i="10"/>
  <c r="S107" i="10" s="1"/>
  <c r="N43" i="10"/>
  <c r="N107" i="10" s="1"/>
  <c r="W43" i="10"/>
  <c r="W107" i="10" s="1"/>
  <c r="M43" i="10"/>
  <c r="M107" i="10" s="1"/>
  <c r="AH43" i="10"/>
  <c r="AH107" i="10" s="1"/>
  <c r="Z43" i="10"/>
  <c r="Z107" i="10" s="1"/>
  <c r="AD43" i="10"/>
  <c r="AD107" i="10" s="1"/>
  <c r="AL43" i="10"/>
  <c r="AL107" i="10" s="1"/>
  <c r="AF43" i="10"/>
  <c r="AF107" i="10" s="1"/>
  <c r="R43" i="10"/>
  <c r="R107" i="10" s="1"/>
  <c r="AJ43" i="10"/>
  <c r="AJ107" i="10" s="1"/>
  <c r="AN43" i="10"/>
  <c r="AN107" i="10" s="1"/>
  <c r="S57" i="7"/>
  <c r="AK57" i="7"/>
  <c r="Q57" i="7"/>
  <c r="AN57" i="7"/>
  <c r="V57" i="7"/>
  <c r="Y57" i="7"/>
  <c r="X57" i="7"/>
  <c r="Z57" i="7"/>
  <c r="J57" i="7"/>
  <c r="AP57" i="7"/>
  <c r="AQ57" i="7" s="1"/>
  <c r="AM57" i="7"/>
  <c r="AG57" i="7"/>
  <c r="AO57" i="7"/>
  <c r="AH57" i="7"/>
  <c r="I57" i="7" s="1"/>
  <c r="AJ57" i="7"/>
  <c r="AA57" i="7"/>
  <c r="AB57" i="7"/>
  <c r="AD57" i="7"/>
  <c r="K57" i="7"/>
  <c r="AC57" i="7"/>
  <c r="AL57" i="7"/>
  <c r="T57" i="7"/>
  <c r="AF57" i="7"/>
  <c r="AE57" i="7"/>
  <c r="AH41" i="10"/>
  <c r="AH105" i="10" s="1"/>
  <c r="H41" i="10"/>
  <c r="H105" i="10" s="1"/>
  <c r="AF41" i="10"/>
  <c r="AF105" i="10" s="1"/>
  <c r="W41" i="10"/>
  <c r="W105" i="10" s="1"/>
  <c r="K41" i="10"/>
  <c r="K105" i="10" s="1"/>
  <c r="AI41" i="10"/>
  <c r="J41" i="10" s="1"/>
  <c r="J105" i="10" s="1"/>
  <c r="AP41" i="10"/>
  <c r="AP105" i="10" s="1"/>
  <c r="M41" i="10"/>
  <c r="M105" i="10" s="1"/>
  <c r="AL41" i="10"/>
  <c r="AL105" i="10" s="1"/>
  <c r="AE41" i="10"/>
  <c r="AE105" i="10" s="1"/>
  <c r="AA41" i="10"/>
  <c r="AA105" i="10" s="1"/>
  <c r="AJ41" i="10"/>
  <c r="AJ105" i="10" s="1"/>
  <c r="Z41" i="10"/>
  <c r="Z105" i="10" s="1"/>
  <c r="AK41" i="10"/>
  <c r="AK105" i="10" s="1"/>
  <c r="R41" i="10"/>
  <c r="R105" i="10" s="1"/>
  <c r="Q41" i="10"/>
  <c r="Q105" i="10" s="1"/>
  <c r="X41" i="10"/>
  <c r="X105" i="10" s="1"/>
  <c r="AO41" i="10"/>
  <c r="AO105" i="10" s="1"/>
  <c r="T41" i="10"/>
  <c r="T105" i="10" s="1"/>
  <c r="AN41" i="10"/>
  <c r="AN105" i="10" s="1"/>
  <c r="Y41" i="10"/>
  <c r="Y105" i="10" s="1"/>
  <c r="AM41" i="10"/>
  <c r="AM105" i="10" s="1"/>
  <c r="AC41" i="10"/>
  <c r="AC105" i="10" s="1"/>
  <c r="C39" i="13"/>
  <c r="AG41" i="10"/>
  <c r="AG105" i="10" s="1"/>
  <c r="O41" i="10"/>
  <c r="O105" i="10" s="1"/>
  <c r="V41" i="10"/>
  <c r="V105" i="10" s="1"/>
  <c r="AD41" i="10"/>
  <c r="AD105" i="10" s="1"/>
  <c r="P41" i="10"/>
  <c r="P105" i="10" s="1"/>
  <c r="AB41" i="10"/>
  <c r="AB105" i="10" s="1"/>
  <c r="L41" i="10"/>
  <c r="L105" i="10" s="1"/>
  <c r="I41" i="10"/>
  <c r="I105" i="10" s="1"/>
  <c r="U41" i="10"/>
  <c r="U105" i="10" s="1"/>
  <c r="AQ41" i="10"/>
  <c r="AQ105" i="10" s="1"/>
  <c r="AR105" i="10" s="1"/>
  <c r="S41" i="10"/>
  <c r="S105" i="10" s="1"/>
  <c r="N41" i="10"/>
  <c r="N105" i="10" s="1"/>
  <c r="AI42" i="10"/>
  <c r="AI106" i="10" s="1"/>
  <c r="I42" i="10"/>
  <c r="I106" i="10" s="1"/>
  <c r="AD42" i="10"/>
  <c r="AD106" i="10" s="1"/>
  <c r="Y42" i="10"/>
  <c r="Y106" i="10" s="1"/>
  <c r="W42" i="10"/>
  <c r="W106" i="10" s="1"/>
  <c r="O42" i="10"/>
  <c r="O106" i="10" s="1"/>
  <c r="X42" i="10"/>
  <c r="X106" i="10" s="1"/>
  <c r="AN42" i="10"/>
  <c r="AN106" i="10" s="1"/>
  <c r="P42" i="10"/>
  <c r="P106" i="10" s="1"/>
  <c r="S42" i="10"/>
  <c r="S106" i="10" s="1"/>
  <c r="AA42" i="10"/>
  <c r="AA106" i="10" s="1"/>
  <c r="AM42" i="10"/>
  <c r="AM106" i="10" s="1"/>
  <c r="AJ42" i="10"/>
  <c r="AJ106" i="10" s="1"/>
  <c r="Q42" i="10"/>
  <c r="Q106" i="10" s="1"/>
  <c r="T42" i="10"/>
  <c r="T106" i="10" s="1"/>
  <c r="AE42" i="10"/>
  <c r="AE106" i="10" s="1"/>
  <c r="AB42" i="10"/>
  <c r="AB106" i="10" s="1"/>
  <c r="AP42" i="10"/>
  <c r="AP106" i="10" s="1"/>
  <c r="AL42" i="10"/>
  <c r="AL106" i="10" s="1"/>
  <c r="AK42" i="10"/>
  <c r="AK106" i="10" s="1"/>
  <c r="AC42" i="10"/>
  <c r="AC106" i="10" s="1"/>
  <c r="AH42" i="10"/>
  <c r="AH106" i="10" s="1"/>
  <c r="R42" i="10"/>
  <c r="R106" i="10" s="1"/>
  <c r="AF42" i="10"/>
  <c r="AF106" i="10" s="1"/>
  <c r="AQ42" i="10"/>
  <c r="AQ106" i="10" s="1"/>
  <c r="AR106" i="10" s="1"/>
  <c r="U42" i="10"/>
  <c r="U106" i="10" s="1"/>
  <c r="AG42" i="10"/>
  <c r="AG106" i="10" s="1"/>
  <c r="L42" i="10"/>
  <c r="L106" i="10" s="1"/>
  <c r="V42" i="10"/>
  <c r="V106" i="10" s="1"/>
  <c r="AO42" i="10"/>
  <c r="AO106" i="10" s="1"/>
  <c r="M42" i="10"/>
  <c r="M106" i="10" s="1"/>
  <c r="Z42" i="10"/>
  <c r="Z106" i="10" s="1"/>
  <c r="N42" i="10"/>
  <c r="N106" i="10" s="1"/>
  <c r="H42" i="10"/>
  <c r="H106" i="10" s="1"/>
  <c r="K42" i="10"/>
  <c r="K106" i="10" s="1"/>
  <c r="AF56" i="7"/>
  <c r="J56" i="7"/>
  <c r="P56" i="7"/>
  <c r="AG56" i="7"/>
  <c r="X56" i="7"/>
  <c r="AN56" i="7"/>
  <c r="AP56" i="7"/>
  <c r="AQ56" i="7" s="1"/>
  <c r="H56" i="7"/>
  <c r="AO56" i="7"/>
  <c r="Y56" i="7"/>
  <c r="U56" i="7"/>
  <c r="AH56" i="7"/>
  <c r="I56" i="7" s="1"/>
  <c r="G56" i="7"/>
  <c r="K56" i="7"/>
  <c r="N56" i="7"/>
  <c r="AA56" i="7"/>
  <c r="AC56" i="7"/>
  <c r="O56" i="7"/>
  <c r="AD56" i="7"/>
  <c r="L56" i="7"/>
  <c r="M56" i="7"/>
  <c r="S56" i="7"/>
  <c r="AB56" i="7"/>
  <c r="AL56" i="7"/>
  <c r="AK56" i="7"/>
  <c r="AM56" i="7"/>
  <c r="AE56" i="7"/>
  <c r="S55" i="7"/>
  <c r="X55" i="7"/>
  <c r="AG55" i="7"/>
  <c r="AM55" i="7"/>
  <c r="AF55" i="7"/>
  <c r="Y55" i="7"/>
  <c r="AO55" i="7"/>
  <c r="Q55" i="7"/>
  <c r="AN55" i="7"/>
  <c r="AP55" i="7"/>
  <c r="AQ55" i="7" s="1"/>
  <c r="AH55" i="7"/>
  <c r="I55" i="7" s="1"/>
  <c r="M55" i="7"/>
  <c r="AJ55" i="7"/>
  <c r="AE55" i="7"/>
  <c r="AB55" i="7"/>
  <c r="AA55" i="7"/>
  <c r="L55" i="7"/>
  <c r="N55" i="7"/>
  <c r="AC55" i="7"/>
  <c r="AL55" i="7"/>
  <c r="AI55" i="7"/>
  <c r="T55" i="7"/>
  <c r="AK55" i="7"/>
  <c r="P55" i="7"/>
  <c r="AC97" i="10"/>
  <c r="Z40" i="10"/>
  <c r="Z148" i="10" s="1"/>
  <c r="Z157" i="10" s="1"/>
  <c r="AC40" i="10"/>
  <c r="AC148" i="10" s="1"/>
  <c r="AC157" i="10" s="1"/>
  <c r="M40" i="10"/>
  <c r="M148" i="10" s="1"/>
  <c r="M157" i="10" s="1"/>
  <c r="AD40" i="10"/>
  <c r="AD104" i="10" s="1"/>
  <c r="L40" i="10"/>
  <c r="L104" i="10" s="1"/>
  <c r="AK40" i="10"/>
  <c r="AK104" i="10" s="1"/>
  <c r="N40" i="10"/>
  <c r="N148" i="10" s="1"/>
  <c r="N157" i="10" s="1"/>
  <c r="AB40" i="10"/>
  <c r="AB104" i="10" s="1"/>
  <c r="AA40" i="10"/>
  <c r="AP40" i="10"/>
  <c r="AP148" i="10" s="1"/>
  <c r="AP157" i="10" s="1"/>
  <c r="R40" i="10"/>
  <c r="R104" i="10" s="1"/>
  <c r="B38" i="13"/>
  <c r="P40" i="10"/>
  <c r="P104" i="10" s="1"/>
  <c r="AE40" i="10"/>
  <c r="AE148" i="10" s="1"/>
  <c r="AE157" i="10" s="1"/>
  <c r="X40" i="10"/>
  <c r="X148" i="10" s="1"/>
  <c r="X157" i="10" s="1"/>
  <c r="I40" i="10"/>
  <c r="I148" i="10" s="1"/>
  <c r="I157" i="10" s="1"/>
  <c r="W40" i="10"/>
  <c r="W104" i="10" s="1"/>
  <c r="AF40" i="10"/>
  <c r="AF148" i="10" s="1"/>
  <c r="AF157" i="10" s="1"/>
  <c r="V40" i="10"/>
  <c r="V104" i="10" s="1"/>
  <c r="O40" i="10"/>
  <c r="O148" i="10" s="1"/>
  <c r="O157" i="10" s="1"/>
  <c r="S40" i="10"/>
  <c r="S104" i="10" s="1"/>
  <c r="AQ40" i="10"/>
  <c r="AJ40" i="10"/>
  <c r="AJ148" i="10" s="1"/>
  <c r="AJ157" i="10" s="1"/>
  <c r="AM40" i="10"/>
  <c r="AM104" i="10" s="1"/>
  <c r="AI40" i="10"/>
  <c r="J40" i="10" s="1"/>
  <c r="AG40" i="10"/>
  <c r="AG104" i="10" s="1"/>
  <c r="AO40" i="10"/>
  <c r="AO104" i="10" s="1"/>
  <c r="H40" i="10"/>
  <c r="H148" i="10" s="1"/>
  <c r="H157" i="10" s="1"/>
  <c r="Q40" i="10"/>
  <c r="Q104" i="10" s="1"/>
  <c r="AL40" i="10"/>
  <c r="AL148" i="10" s="1"/>
  <c r="AL157" i="10" s="1"/>
  <c r="AN40" i="10"/>
  <c r="AN104" i="10" s="1"/>
  <c r="Y40" i="10"/>
  <c r="T40" i="10"/>
  <c r="AH40" i="10"/>
  <c r="AH148" i="10" s="1"/>
  <c r="AH157" i="10" s="1"/>
  <c r="U40" i="10"/>
  <c r="U104" i="10" s="1"/>
  <c r="K40" i="10"/>
  <c r="K104" i="10" s="1"/>
  <c r="U147" i="10"/>
  <c r="U156" i="10" s="1"/>
  <c r="AH94" i="7"/>
  <c r="I94" i="7" s="1"/>
  <c r="G94" i="7"/>
  <c r="AM94" i="7"/>
  <c r="P94" i="7"/>
  <c r="U94" i="7"/>
  <c r="V94" i="7"/>
  <c r="AA94" i="7"/>
  <c r="N94" i="7"/>
  <c r="X94" i="7"/>
  <c r="AO94" i="7"/>
  <c r="AK94" i="7"/>
  <c r="W94" i="7"/>
  <c r="Y94" i="7"/>
  <c r="AG94" i="7"/>
  <c r="AI94" i="7"/>
  <c r="O94" i="7"/>
  <c r="AN94" i="7"/>
  <c r="T94" i="7"/>
  <c r="AF94" i="7"/>
  <c r="M94" i="7"/>
  <c r="AC94" i="7"/>
  <c r="R94" i="7"/>
  <c r="AD94" i="7"/>
  <c r="J94" i="7"/>
  <c r="Z94" i="7"/>
  <c r="AE94" i="7"/>
  <c r="S94" i="7"/>
  <c r="AJ94" i="7"/>
  <c r="L94" i="7"/>
  <c r="AP94" i="7"/>
  <c r="AQ94" i="7" s="1"/>
  <c r="AL94" i="7"/>
  <c r="AB94" i="7"/>
  <c r="K94" i="7"/>
  <c r="Q94" i="7"/>
  <c r="H94" i="7"/>
  <c r="AJ62" i="7"/>
  <c r="AA62" i="7"/>
  <c r="U62" i="7"/>
  <c r="AN62" i="7"/>
  <c r="AM62" i="7"/>
  <c r="R62" i="7"/>
  <c r="AL62" i="7"/>
  <c r="J62" i="7"/>
  <c r="L62" i="7"/>
  <c r="T62" i="7"/>
  <c r="S62" i="7"/>
  <c r="Q62" i="7"/>
  <c r="O62" i="7"/>
  <c r="AK62" i="7"/>
  <c r="Z62" i="7"/>
  <c r="V62" i="7"/>
  <c r="K62" i="7"/>
  <c r="Y62" i="7"/>
  <c r="W62" i="7"/>
  <c r="AP62" i="7"/>
  <c r="AQ62" i="7" s="1"/>
  <c r="AO62" i="7"/>
  <c r="P62" i="7"/>
  <c r="X62" i="7"/>
  <c r="H62" i="7"/>
  <c r="M85" i="7"/>
  <c r="AO85" i="7"/>
  <c r="W85" i="7"/>
  <c r="AH85" i="7"/>
  <c r="I85" i="7" s="1"/>
  <c r="J85" i="7"/>
  <c r="T85" i="7"/>
  <c r="R85" i="7"/>
  <c r="K85" i="7"/>
  <c r="AB85" i="7"/>
  <c r="AF85" i="7"/>
  <c r="AA85" i="7"/>
  <c r="Q85" i="7"/>
  <c r="AJ85" i="7"/>
  <c r="O85" i="7"/>
  <c r="P85" i="7"/>
  <c r="X85" i="7"/>
  <c r="AK85" i="7"/>
  <c r="H85" i="7"/>
  <c r="AP85" i="7"/>
  <c r="AQ85" i="7" s="1"/>
  <c r="AL85" i="7"/>
  <c r="AI85" i="7"/>
  <c r="Z85" i="7"/>
  <c r="U85" i="7"/>
  <c r="G85" i="7"/>
  <c r="AN85" i="7"/>
  <c r="S85" i="7"/>
  <c r="AM85" i="7"/>
  <c r="V85" i="7"/>
  <c r="AC85" i="7"/>
  <c r="AE85" i="7"/>
  <c r="N85" i="7"/>
  <c r="L85" i="7"/>
  <c r="AD85" i="7"/>
  <c r="AG85" i="7"/>
  <c r="Y85" i="7"/>
  <c r="J61" i="7"/>
  <c r="AM61" i="7"/>
  <c r="U61" i="7"/>
  <c r="AL61" i="7"/>
  <c r="AG61" i="7"/>
  <c r="S61" i="7"/>
  <c r="L61" i="7"/>
  <c r="R61" i="7"/>
  <c r="AJ61" i="7"/>
  <c r="T61" i="7"/>
  <c r="AN61" i="7"/>
  <c r="Q61" i="7"/>
  <c r="Y61" i="7"/>
  <c r="Z61" i="7"/>
  <c r="V61" i="7"/>
  <c r="AO61" i="7"/>
  <c r="W61" i="7"/>
  <c r="AP61" i="7"/>
  <c r="AQ61" i="7" s="1"/>
  <c r="H61" i="7"/>
  <c r="P61" i="7"/>
  <c r="X61" i="7"/>
  <c r="O61" i="7"/>
  <c r="Y60" i="7"/>
  <c r="S60" i="7"/>
  <c r="Z60" i="7"/>
  <c r="Q60" i="7"/>
  <c r="AN60" i="7"/>
  <c r="R60" i="7"/>
  <c r="AL60" i="7"/>
  <c r="AG60" i="7"/>
  <c r="U60" i="7"/>
  <c r="T60" i="7"/>
  <c r="G60" i="7"/>
  <c r="AM60" i="7"/>
  <c r="H60" i="7"/>
  <c r="AP60" i="7"/>
  <c r="AQ60" i="7" s="1"/>
  <c r="AO60" i="7"/>
  <c r="W60" i="7"/>
  <c r="N60" i="7"/>
  <c r="K60" i="7"/>
  <c r="X60" i="7"/>
  <c r="J60" i="7"/>
  <c r="V60" i="7"/>
  <c r="AM59" i="7"/>
  <c r="S59" i="7"/>
  <c r="G59" i="7"/>
  <c r="L59" i="7"/>
  <c r="AN59" i="7"/>
  <c r="AK59" i="7"/>
  <c r="R59" i="7"/>
  <c r="Z59" i="7"/>
  <c r="T59" i="7"/>
  <c r="AL59" i="7"/>
  <c r="P59" i="7"/>
  <c r="Q59" i="7"/>
  <c r="U59" i="7"/>
  <c r="AJ59" i="7"/>
  <c r="J59" i="7"/>
  <c r="AP59" i="7"/>
  <c r="AQ59" i="7" s="1"/>
  <c r="Y59" i="7"/>
  <c r="H59" i="7"/>
  <c r="AO59" i="7"/>
  <c r="X59" i="7"/>
  <c r="K59" i="7"/>
  <c r="V59" i="7"/>
  <c r="W59" i="7"/>
  <c r="AL47" i="10"/>
  <c r="AL111" i="10" s="1"/>
  <c r="AI47" i="10"/>
  <c r="AI149" i="10" s="1"/>
  <c r="AI158" i="10" s="1"/>
  <c r="L47" i="10"/>
  <c r="L111" i="10" s="1"/>
  <c r="AK47" i="10"/>
  <c r="AK149" i="10" s="1"/>
  <c r="AK158" i="10" s="1"/>
  <c r="AC47" i="10"/>
  <c r="AC111" i="10" s="1"/>
  <c r="AB47" i="10"/>
  <c r="AB149" i="10" s="1"/>
  <c r="AB158" i="10" s="1"/>
  <c r="AP47" i="10"/>
  <c r="AP149" i="10" s="1"/>
  <c r="AP158" i="10" s="1"/>
  <c r="Y47" i="10"/>
  <c r="Y111" i="10" s="1"/>
  <c r="U47" i="10"/>
  <c r="U149" i="10" s="1"/>
  <c r="U158" i="10" s="1"/>
  <c r="AE47" i="10"/>
  <c r="AE149" i="10" s="1"/>
  <c r="AE158" i="10" s="1"/>
  <c r="AF47" i="10"/>
  <c r="K47" i="10"/>
  <c r="K111" i="10" s="1"/>
  <c r="Z47" i="10"/>
  <c r="Z149" i="10" s="1"/>
  <c r="Z158" i="10" s="1"/>
  <c r="AQ47" i="10"/>
  <c r="AR47" i="10" s="1"/>
  <c r="AA47" i="10"/>
  <c r="AA111" i="10" s="1"/>
  <c r="I47" i="10"/>
  <c r="I111" i="10" s="1"/>
  <c r="S47" i="10"/>
  <c r="S149" i="10" s="1"/>
  <c r="S158" i="10" s="1"/>
  <c r="AN47" i="10"/>
  <c r="AN111" i="10" s="1"/>
  <c r="T47" i="10"/>
  <c r="T111" i="10" s="1"/>
  <c r="B39" i="13"/>
  <c r="H47" i="10"/>
  <c r="H149" i="10" s="1"/>
  <c r="H158" i="10" s="1"/>
  <c r="AH47" i="10"/>
  <c r="AH149" i="10" s="1"/>
  <c r="AH158" i="10" s="1"/>
  <c r="W47" i="10"/>
  <c r="W111" i="10" s="1"/>
  <c r="AM47" i="10"/>
  <c r="AM111" i="10" s="1"/>
  <c r="N47" i="10"/>
  <c r="N111" i="10" s="1"/>
  <c r="Q47" i="10"/>
  <c r="Q149" i="10" s="1"/>
  <c r="Q158" i="10" s="1"/>
  <c r="P47" i="10"/>
  <c r="P111" i="10" s="1"/>
  <c r="AD47" i="10"/>
  <c r="AD149" i="10" s="1"/>
  <c r="AD158" i="10" s="1"/>
  <c r="O47" i="10"/>
  <c r="O111" i="10" s="1"/>
  <c r="AJ47" i="10"/>
  <c r="AJ149" i="10" s="1"/>
  <c r="AJ158" i="10" s="1"/>
  <c r="M47" i="10"/>
  <c r="M149" i="10" s="1"/>
  <c r="M158" i="10" s="1"/>
  <c r="AO47" i="10"/>
  <c r="AO149" i="10" s="1"/>
  <c r="AO158" i="10" s="1"/>
  <c r="AG47" i="10"/>
  <c r="AG149" i="10" s="1"/>
  <c r="AG158" i="10" s="1"/>
  <c r="R47" i="10"/>
  <c r="R111" i="10" s="1"/>
  <c r="X47" i="10"/>
  <c r="X149" i="10" s="1"/>
  <c r="X158" i="10" s="1"/>
  <c r="V47" i="10"/>
  <c r="V111" i="10" s="1"/>
  <c r="V46" i="10"/>
  <c r="V110" i="10" s="1"/>
  <c r="AQ46" i="10"/>
  <c r="AQ110" i="10" s="1"/>
  <c r="AR110" i="10" s="1"/>
  <c r="AC46" i="10"/>
  <c r="AC110" i="10" s="1"/>
  <c r="AJ46" i="10"/>
  <c r="AJ110" i="10" s="1"/>
  <c r="AH46" i="10"/>
  <c r="AH110" i="10" s="1"/>
  <c r="AF46" i="10"/>
  <c r="AF110" i="10" s="1"/>
  <c r="L46" i="10"/>
  <c r="L110" i="10" s="1"/>
  <c r="Q46" i="10"/>
  <c r="Q110" i="10" s="1"/>
  <c r="N46" i="10"/>
  <c r="N110" i="10" s="1"/>
  <c r="AK46" i="10"/>
  <c r="AK110" i="10" s="1"/>
  <c r="P46" i="10"/>
  <c r="P110" i="10" s="1"/>
  <c r="X46" i="10"/>
  <c r="X110" i="10" s="1"/>
  <c r="Z46" i="10"/>
  <c r="Z110" i="10" s="1"/>
  <c r="AL46" i="10"/>
  <c r="AL110" i="10" s="1"/>
  <c r="AG46" i="10"/>
  <c r="AG110" i="10" s="1"/>
  <c r="T46" i="10"/>
  <c r="T110" i="10" s="1"/>
  <c r="AE46" i="10"/>
  <c r="AE110" i="10" s="1"/>
  <c r="R46" i="10"/>
  <c r="R110" i="10" s="1"/>
  <c r="AM46" i="10"/>
  <c r="AM110" i="10" s="1"/>
  <c r="U46" i="10"/>
  <c r="U110" i="10" s="1"/>
  <c r="S46" i="10"/>
  <c r="S110" i="10" s="1"/>
  <c r="AB46" i="10"/>
  <c r="AB110" i="10" s="1"/>
  <c r="M46" i="10"/>
  <c r="M110" i="10" s="1"/>
  <c r="AN46" i="10"/>
  <c r="AN110" i="10" s="1"/>
  <c r="H46" i="10"/>
  <c r="H110" i="10" s="1"/>
  <c r="K46" i="10"/>
  <c r="K110" i="10" s="1"/>
  <c r="W46" i="10"/>
  <c r="W110" i="10" s="1"/>
  <c r="AD46" i="10"/>
  <c r="AD110" i="10" s="1"/>
  <c r="Y46" i="10"/>
  <c r="Y110" i="10" s="1"/>
  <c r="AP46" i="10"/>
  <c r="AP110" i="10" s="1"/>
  <c r="O46" i="10"/>
  <c r="O110" i="10" s="1"/>
  <c r="I46" i="10"/>
  <c r="I110" i="10" s="1"/>
  <c r="AI46" i="10"/>
  <c r="AI110" i="10" s="1"/>
  <c r="AA46" i="10"/>
  <c r="AA110" i="10" s="1"/>
  <c r="AO46" i="10"/>
  <c r="AO110" i="10" s="1"/>
  <c r="AB45" i="10"/>
  <c r="AB109" i="10" s="1"/>
  <c r="AI45" i="10"/>
  <c r="J45" i="10" s="1"/>
  <c r="J109" i="10" s="1"/>
  <c r="AN45" i="10"/>
  <c r="AN109" i="10" s="1"/>
  <c r="H45" i="10"/>
  <c r="H109" i="10" s="1"/>
  <c r="AQ45" i="10"/>
  <c r="AQ109" i="10" s="1"/>
  <c r="AR109" i="10" s="1"/>
  <c r="AC45" i="10"/>
  <c r="AC109" i="10" s="1"/>
  <c r="AL45" i="10"/>
  <c r="AL109" i="10" s="1"/>
  <c r="O45" i="10"/>
  <c r="O109" i="10" s="1"/>
  <c r="AD45" i="10"/>
  <c r="AD109" i="10" s="1"/>
  <c r="L45" i="10"/>
  <c r="L109" i="10" s="1"/>
  <c r="Z45" i="10"/>
  <c r="Z109" i="10" s="1"/>
  <c r="AG45" i="10"/>
  <c r="AG109" i="10" s="1"/>
  <c r="X45" i="10"/>
  <c r="X109" i="10" s="1"/>
  <c r="Y45" i="10"/>
  <c r="Y109" i="10" s="1"/>
  <c r="V45" i="10"/>
  <c r="V109" i="10" s="1"/>
  <c r="R45" i="10"/>
  <c r="R109" i="10" s="1"/>
  <c r="AJ45" i="10"/>
  <c r="AJ109" i="10" s="1"/>
  <c r="AK45" i="10"/>
  <c r="AK109" i="10" s="1"/>
  <c r="M45" i="10"/>
  <c r="M109" i="10" s="1"/>
  <c r="I45" i="10"/>
  <c r="I109" i="10" s="1"/>
  <c r="AF45" i="10"/>
  <c r="AF109" i="10" s="1"/>
  <c r="S45" i="10"/>
  <c r="S109" i="10" s="1"/>
  <c r="K45" i="10"/>
  <c r="K109" i="10" s="1"/>
  <c r="Q45" i="10"/>
  <c r="Q109" i="10" s="1"/>
  <c r="AO45" i="10"/>
  <c r="AO109" i="10" s="1"/>
  <c r="P45" i="10"/>
  <c r="P109" i="10" s="1"/>
  <c r="AH45" i="10"/>
  <c r="AH109" i="10" s="1"/>
  <c r="W45" i="10"/>
  <c r="W109" i="10" s="1"/>
  <c r="AE45" i="10"/>
  <c r="AE109" i="10" s="1"/>
  <c r="AM45" i="10"/>
  <c r="AM109" i="10" s="1"/>
  <c r="N45" i="10"/>
  <c r="N109" i="10" s="1"/>
  <c r="T45" i="10"/>
  <c r="T109" i="10" s="1"/>
  <c r="AP45" i="10"/>
  <c r="AP109" i="10" s="1"/>
  <c r="U45" i="10"/>
  <c r="U109" i="10" s="1"/>
  <c r="AA45" i="10"/>
  <c r="AA109" i="10" s="1"/>
  <c r="AE49" i="10"/>
  <c r="AE113" i="10" s="1"/>
  <c r="AD49" i="10"/>
  <c r="AD113" i="10" s="1"/>
  <c r="W49" i="10"/>
  <c r="W113" i="10" s="1"/>
  <c r="K49" i="10"/>
  <c r="K113" i="10" s="1"/>
  <c r="AJ49" i="10"/>
  <c r="AJ113" i="10" s="1"/>
  <c r="AM49" i="10"/>
  <c r="AM113" i="10" s="1"/>
  <c r="N49" i="10"/>
  <c r="N113" i="10" s="1"/>
  <c r="M49" i="10"/>
  <c r="M113" i="10" s="1"/>
  <c r="S49" i="10"/>
  <c r="S113" i="10" s="1"/>
  <c r="AP49" i="10"/>
  <c r="AP113" i="10" s="1"/>
  <c r="AO49" i="10"/>
  <c r="AO113" i="10" s="1"/>
  <c r="U49" i="10"/>
  <c r="U113" i="10" s="1"/>
  <c r="AQ49" i="10"/>
  <c r="AR49" i="10" s="1"/>
  <c r="Y49" i="10"/>
  <c r="Y113" i="10" s="1"/>
  <c r="Z49" i="10"/>
  <c r="Z113" i="10" s="1"/>
  <c r="AA49" i="10"/>
  <c r="AA113" i="10" s="1"/>
  <c r="AC49" i="10"/>
  <c r="AC113" i="10" s="1"/>
  <c r="AF49" i="10"/>
  <c r="AF113" i="10" s="1"/>
  <c r="AL49" i="10"/>
  <c r="AL113" i="10" s="1"/>
  <c r="AG49" i="10"/>
  <c r="AG113" i="10" s="1"/>
  <c r="T49" i="10"/>
  <c r="T113" i="10" s="1"/>
  <c r="O49" i="10"/>
  <c r="O113" i="10" s="1"/>
  <c r="AH49" i="10"/>
  <c r="AH113" i="10" s="1"/>
  <c r="L49" i="10"/>
  <c r="L113" i="10" s="1"/>
  <c r="Q49" i="10"/>
  <c r="Q113" i="10" s="1"/>
  <c r="AI49" i="10"/>
  <c r="J49" i="10" s="1"/>
  <c r="J113" i="10" s="1"/>
  <c r="AB49" i="10"/>
  <c r="AB113" i="10" s="1"/>
  <c r="I49" i="10"/>
  <c r="I113" i="10" s="1"/>
  <c r="R49" i="10"/>
  <c r="R113" i="10" s="1"/>
  <c r="H49" i="10"/>
  <c r="H113" i="10" s="1"/>
  <c r="X49" i="10"/>
  <c r="X113" i="10" s="1"/>
  <c r="V49" i="10"/>
  <c r="V113" i="10" s="1"/>
  <c r="P49" i="10"/>
  <c r="P113" i="10" s="1"/>
  <c r="AN49" i="10"/>
  <c r="AN113" i="10" s="1"/>
  <c r="AK49" i="10"/>
  <c r="AK113" i="10" s="1"/>
  <c r="T63" i="7"/>
  <c r="AL63" i="7"/>
  <c r="Q63" i="7"/>
  <c r="H63" i="7"/>
  <c r="J63" i="7"/>
  <c r="Y63" i="7"/>
  <c r="AM63" i="7"/>
  <c r="AH63" i="7"/>
  <c r="I63" i="7" s="1"/>
  <c r="AO63" i="7"/>
  <c r="Z63" i="7"/>
  <c r="S63" i="7"/>
  <c r="X63" i="7"/>
  <c r="AG63" i="7"/>
  <c r="AF63" i="7"/>
  <c r="AP63" i="7"/>
  <c r="AQ63" i="7" s="1"/>
  <c r="AN63" i="7"/>
  <c r="AB63" i="7"/>
  <c r="L63" i="7"/>
  <c r="AC63" i="7"/>
  <c r="AA63" i="7"/>
  <c r="AJ63" i="7"/>
  <c r="AD63" i="7"/>
  <c r="M63" i="7"/>
  <c r="K63" i="7"/>
  <c r="AK63" i="7"/>
  <c r="AE63" i="7"/>
  <c r="AH64" i="7"/>
  <c r="I64" i="7" s="1"/>
  <c r="AG64" i="7"/>
  <c r="AN64" i="7"/>
  <c r="Y64" i="7"/>
  <c r="G64" i="7"/>
  <c r="AO64" i="7"/>
  <c r="AP64" i="7"/>
  <c r="AQ64" i="7" s="1"/>
  <c r="U64" i="7"/>
  <c r="X64" i="7"/>
  <c r="H64" i="7"/>
  <c r="AF64" i="7"/>
  <c r="AD64" i="7"/>
  <c r="AA64" i="7"/>
  <c r="AB64" i="7"/>
  <c r="AC64" i="7"/>
  <c r="AJ64" i="7"/>
  <c r="L64" i="7"/>
  <c r="N64" i="7"/>
  <c r="K64" i="7"/>
  <c r="AM64" i="7"/>
  <c r="AL64" i="7"/>
  <c r="AK64" i="7"/>
  <c r="M64" i="7"/>
  <c r="AE64" i="7"/>
  <c r="T64" i="7"/>
  <c r="U50" i="10"/>
  <c r="U114" i="10" s="1"/>
  <c r="H50" i="10"/>
  <c r="H114" i="10" s="1"/>
  <c r="AF50" i="10"/>
  <c r="AF114" i="10" s="1"/>
  <c r="N50" i="10"/>
  <c r="N114" i="10" s="1"/>
  <c r="AG50" i="10"/>
  <c r="AG114" i="10" s="1"/>
  <c r="P50" i="10"/>
  <c r="P114" i="10" s="1"/>
  <c r="V50" i="10"/>
  <c r="V114" i="10" s="1"/>
  <c r="AQ50" i="10"/>
  <c r="AQ114" i="10" s="1"/>
  <c r="AR114" i="10" s="1"/>
  <c r="AP50" i="10"/>
  <c r="AP114" i="10" s="1"/>
  <c r="O50" i="10"/>
  <c r="O114" i="10" s="1"/>
  <c r="AL50" i="10"/>
  <c r="AL114" i="10" s="1"/>
  <c r="M50" i="10"/>
  <c r="M114" i="10" s="1"/>
  <c r="AI50" i="10"/>
  <c r="J50" i="10" s="1"/>
  <c r="J114" i="10" s="1"/>
  <c r="S50" i="10"/>
  <c r="S114" i="10" s="1"/>
  <c r="R50" i="10"/>
  <c r="R114" i="10" s="1"/>
  <c r="K50" i="10"/>
  <c r="K114" i="10" s="1"/>
  <c r="L50" i="10"/>
  <c r="L114" i="10" s="1"/>
  <c r="AB50" i="10"/>
  <c r="AB114" i="10" s="1"/>
  <c r="I50" i="10"/>
  <c r="I114" i="10"/>
  <c r="Z50" i="10"/>
  <c r="Z114" i="10" s="1"/>
  <c r="AA50" i="10"/>
  <c r="AA114" i="10" s="1"/>
  <c r="T50" i="10"/>
  <c r="T114" i="10" s="1"/>
  <c r="AE50" i="10"/>
  <c r="AE114" i="10" s="1"/>
  <c r="Q50" i="10"/>
  <c r="Q114" i="10" s="1"/>
  <c r="AJ50" i="10"/>
  <c r="AJ114" i="10" s="1"/>
  <c r="X50" i="10"/>
  <c r="X114" i="10" s="1"/>
  <c r="AO50" i="10"/>
  <c r="AO114" i="10" s="1"/>
  <c r="AC50" i="10"/>
  <c r="AC114" i="10" s="1"/>
  <c r="Y50" i="10"/>
  <c r="Y114" i="10" s="1"/>
  <c r="AD50" i="10"/>
  <c r="AD114" i="10" s="1"/>
  <c r="AK50" i="10"/>
  <c r="AK114" i="10" s="1"/>
  <c r="AM50" i="10"/>
  <c r="AM114" i="10" s="1"/>
  <c r="W50" i="10"/>
  <c r="W114" i="10" s="1"/>
  <c r="AH50" i="10"/>
  <c r="AH114" i="10" s="1"/>
  <c r="AN50" i="10"/>
  <c r="AN114" i="10" s="1"/>
  <c r="P65" i="7"/>
  <c r="AN65" i="7"/>
  <c r="AO65" i="7"/>
  <c r="X65" i="7"/>
  <c r="Z65" i="7"/>
  <c r="AG65" i="7"/>
  <c r="T65" i="7"/>
  <c r="AH65" i="7"/>
  <c r="I65" i="7" s="1"/>
  <c r="AP65" i="7"/>
  <c r="AQ65" i="7" s="1"/>
  <c r="AB65" i="7"/>
  <c r="AA65" i="7"/>
  <c r="AK65" i="7"/>
  <c r="AC65" i="7"/>
  <c r="AD65" i="7"/>
  <c r="K65" i="7"/>
  <c r="AJ65" i="7"/>
  <c r="L65" i="7"/>
  <c r="M65" i="7"/>
  <c r="AL65" i="7"/>
  <c r="U65" i="7"/>
  <c r="AE65" i="7"/>
  <c r="AM65" i="7"/>
  <c r="AF65" i="7"/>
  <c r="S65" i="7"/>
  <c r="Z66" i="7"/>
  <c r="G66" i="7"/>
  <c r="Y66" i="7"/>
  <c r="AP66" i="7"/>
  <c r="AQ66" i="7" s="1"/>
  <c r="AN66" i="7"/>
  <c r="AO66" i="7"/>
  <c r="AH66" i="7"/>
  <c r="I66" i="7" s="1"/>
  <c r="U66" i="7"/>
  <c r="H66" i="7"/>
  <c r="T66" i="7"/>
  <c r="AG66" i="7"/>
  <c r="AM66" i="7"/>
  <c r="AA66" i="7"/>
  <c r="N66" i="7"/>
  <c r="AD66" i="7"/>
  <c r="AE66" i="7"/>
  <c r="AB66" i="7"/>
  <c r="AF66" i="7"/>
  <c r="AC66" i="7"/>
  <c r="AJ66" i="7"/>
  <c r="O66" i="7"/>
  <c r="AI66" i="7"/>
  <c r="AL66" i="7"/>
  <c r="AK66" i="7"/>
  <c r="P66" i="7"/>
  <c r="S66" i="7"/>
  <c r="J71" i="7"/>
  <c r="Z71" i="7"/>
  <c r="AG71" i="7"/>
  <c r="T71" i="7"/>
  <c r="AK71" i="7"/>
  <c r="AL71" i="7"/>
  <c r="AM71" i="7"/>
  <c r="AJ71" i="7"/>
  <c r="L71" i="7"/>
  <c r="P71" i="7"/>
  <c r="S71" i="7"/>
  <c r="Q71" i="7"/>
  <c r="R71" i="7"/>
  <c r="U71" i="7"/>
  <c r="G71" i="7"/>
  <c r="AN71" i="7"/>
  <c r="H71" i="7"/>
  <c r="AA71" i="7"/>
  <c r="AO71" i="7"/>
  <c r="V71" i="7"/>
  <c r="AP71" i="7"/>
  <c r="AQ71" i="7" s="1"/>
  <c r="W71" i="7"/>
  <c r="X71" i="7"/>
  <c r="AE51" i="10"/>
  <c r="AE115" i="10" s="1"/>
  <c r="AK51" i="10"/>
  <c r="AK115" i="10" s="1"/>
  <c r="S51" i="10"/>
  <c r="S115" i="10" s="1"/>
  <c r="H51" i="10"/>
  <c r="H115" i="10" s="1"/>
  <c r="AM51" i="10"/>
  <c r="AM115" i="10" s="1"/>
  <c r="AA51" i="10"/>
  <c r="AA115" i="10" s="1"/>
  <c r="Q51" i="10"/>
  <c r="Q115" i="10" s="1"/>
  <c r="I51" i="10"/>
  <c r="I115" i="10" s="1"/>
  <c r="AC51" i="10"/>
  <c r="AC115" i="10" s="1"/>
  <c r="W51" i="10"/>
  <c r="W115" i="10" s="1"/>
  <c r="L51" i="10"/>
  <c r="L115" i="10" s="1"/>
  <c r="R51" i="10"/>
  <c r="R115" i="10" s="1"/>
  <c r="O51" i="10"/>
  <c r="O115" i="10" s="1"/>
  <c r="P51" i="10"/>
  <c r="P115" i="10" s="1"/>
  <c r="AI51" i="10"/>
  <c r="AI115" i="10" s="1"/>
  <c r="AG51" i="10"/>
  <c r="AG115" i="10" s="1"/>
  <c r="AO51" i="10"/>
  <c r="AO115" i="10" s="1"/>
  <c r="AN51" i="10"/>
  <c r="AN115" i="10" s="1"/>
  <c r="AB51" i="10"/>
  <c r="AB115" i="10" s="1"/>
  <c r="Z51" i="10"/>
  <c r="Z115" i="10" s="1"/>
  <c r="V51" i="10"/>
  <c r="V115" i="10" s="1"/>
  <c r="AH51" i="10"/>
  <c r="AH115" i="10" s="1"/>
  <c r="AL51" i="10"/>
  <c r="AL115" i="10" s="1"/>
  <c r="Y51" i="10"/>
  <c r="Y115" i="10" s="1"/>
  <c r="N51" i="10"/>
  <c r="N115" i="10" s="1"/>
  <c r="U51" i="10"/>
  <c r="U115" i="10" s="1"/>
  <c r="AD51" i="10"/>
  <c r="AD115" i="10" s="1"/>
  <c r="K51" i="10"/>
  <c r="K115" i="10" s="1"/>
  <c r="T51" i="10"/>
  <c r="T115" i="10" s="1"/>
  <c r="M51" i="10"/>
  <c r="M115" i="10" s="1"/>
  <c r="X51" i="10"/>
  <c r="X115" i="10" s="1"/>
  <c r="AP51" i="10"/>
  <c r="AP115" i="10" s="1"/>
  <c r="AQ51" i="10"/>
  <c r="AQ115" i="10" s="1"/>
  <c r="AR115" i="10" s="1"/>
  <c r="AF51" i="10"/>
  <c r="AF115" i="10" s="1"/>
  <c r="AJ51" i="10"/>
  <c r="AJ115" i="10" s="1"/>
  <c r="X69" i="7"/>
  <c r="S69" i="7"/>
  <c r="AN69" i="7"/>
  <c r="AJ69" i="7"/>
  <c r="AM69" i="7"/>
  <c r="L69" i="7"/>
  <c r="R69" i="7"/>
  <c r="U69" i="7"/>
  <c r="P69" i="7"/>
  <c r="AG69" i="7"/>
  <c r="T69" i="7"/>
  <c r="AK69" i="7"/>
  <c r="Q69" i="7"/>
  <c r="AL69" i="7"/>
  <c r="H69" i="7"/>
  <c r="AO69" i="7"/>
  <c r="W69" i="7"/>
  <c r="O69" i="7"/>
  <c r="AP69" i="7"/>
  <c r="AQ69" i="7" s="1"/>
  <c r="V69" i="7"/>
  <c r="J69" i="7"/>
  <c r="Z69" i="7"/>
  <c r="Y69" i="7"/>
  <c r="L48" i="10"/>
  <c r="L112" i="10" s="1"/>
  <c r="AI48" i="10"/>
  <c r="AI112" i="10" s="1"/>
  <c r="O48" i="10"/>
  <c r="O112" i="10" s="1"/>
  <c r="AG48" i="10"/>
  <c r="AG112" i="10" s="1"/>
  <c r="U48" i="10"/>
  <c r="U112" i="10" s="1"/>
  <c r="AK48" i="10"/>
  <c r="AK112" i="10" s="1"/>
  <c r="AP48" i="10"/>
  <c r="AP112" i="10" s="1"/>
  <c r="S48" i="10"/>
  <c r="S112" i="10" s="1"/>
  <c r="I48" i="10"/>
  <c r="I112" i="10" s="1"/>
  <c r="N48" i="10"/>
  <c r="N112" i="10" s="1"/>
  <c r="AM48" i="10"/>
  <c r="AM112" i="10" s="1"/>
  <c r="AF48" i="10"/>
  <c r="AF112" i="10" s="1"/>
  <c r="AN48" i="10"/>
  <c r="AN112" i="10" s="1"/>
  <c r="W48" i="10"/>
  <c r="W112" i="10" s="1"/>
  <c r="AL48" i="10"/>
  <c r="AL112" i="10" s="1"/>
  <c r="R48" i="10"/>
  <c r="R112" i="10" s="1"/>
  <c r="X48" i="10"/>
  <c r="X112" i="10" s="1"/>
  <c r="V48" i="10"/>
  <c r="V112" i="10" s="1"/>
  <c r="AC48" i="10"/>
  <c r="AC112" i="10" s="1"/>
  <c r="AO48" i="10"/>
  <c r="AO112" i="10" s="1"/>
  <c r="Q48" i="10"/>
  <c r="Q112" i="10" s="1"/>
  <c r="Z48" i="10"/>
  <c r="Z112" i="10" s="1"/>
  <c r="Y48" i="10"/>
  <c r="Y112" i="10" s="1"/>
  <c r="C40" i="13"/>
  <c r="P48" i="10"/>
  <c r="P112" i="10" s="1"/>
  <c r="AJ48" i="10"/>
  <c r="AJ112" i="10" s="1"/>
  <c r="K48" i="10"/>
  <c r="K112" i="10" s="1"/>
  <c r="AD48" i="10"/>
  <c r="AD112" i="10" s="1"/>
  <c r="AA48" i="10"/>
  <c r="AA112" i="10" s="1"/>
  <c r="T48" i="10"/>
  <c r="T112" i="10" s="1"/>
  <c r="H48" i="10"/>
  <c r="H112" i="10" s="1"/>
  <c r="AQ48" i="10"/>
  <c r="AR48" i="10" s="1"/>
  <c r="AH48" i="10"/>
  <c r="AH112" i="10" s="1"/>
  <c r="AE48" i="10"/>
  <c r="AE112" i="10" s="1"/>
  <c r="AB48" i="10"/>
  <c r="AB112" i="10" s="1"/>
  <c r="M48" i="10"/>
  <c r="M112" i="10" s="1"/>
  <c r="P70" i="7"/>
  <c r="AK70" i="7"/>
  <c r="L70" i="7"/>
  <c r="AN70" i="7"/>
  <c r="AA70" i="7"/>
  <c r="AM70" i="7"/>
  <c r="R70" i="7"/>
  <c r="AL70" i="7"/>
  <c r="S70" i="7"/>
  <c r="G70" i="7"/>
  <c r="T70" i="7"/>
  <c r="J70" i="7"/>
  <c r="U70" i="7"/>
  <c r="K70" i="7"/>
  <c r="X70" i="7"/>
  <c r="AP70" i="7"/>
  <c r="AQ70" i="7" s="1"/>
  <c r="AO70" i="7"/>
  <c r="W70" i="7"/>
  <c r="Y70" i="7"/>
  <c r="Z70" i="7"/>
  <c r="O70" i="7"/>
  <c r="V70" i="7"/>
  <c r="H70" i="7"/>
  <c r="Q68" i="7"/>
  <c r="AJ68" i="7"/>
  <c r="S68" i="7"/>
  <c r="AN68" i="7"/>
  <c r="T68" i="7"/>
  <c r="J68" i="7"/>
  <c r="R68" i="7"/>
  <c r="AK68" i="7"/>
  <c r="P68" i="7"/>
  <c r="U68" i="7"/>
  <c r="AL68" i="7"/>
  <c r="AM68" i="7"/>
  <c r="L68" i="7"/>
  <c r="W68" i="7"/>
  <c r="X68" i="7"/>
  <c r="H68" i="7"/>
  <c r="AA68" i="7"/>
  <c r="AO68" i="7"/>
  <c r="AP68" i="7"/>
  <c r="AQ68" i="7" s="1"/>
  <c r="V68" i="7"/>
  <c r="K68" i="7"/>
  <c r="Y68" i="7"/>
  <c r="Z68" i="7"/>
  <c r="M56" i="10"/>
  <c r="M120" i="10" s="1"/>
  <c r="H56" i="10"/>
  <c r="H120" i="10" s="1"/>
  <c r="AF56" i="10"/>
  <c r="AF120" i="10" s="1"/>
  <c r="AC56" i="10"/>
  <c r="AC120" i="10" s="1"/>
  <c r="AQ56" i="10"/>
  <c r="AR56" i="10" s="1"/>
  <c r="AP56" i="10"/>
  <c r="AP120" i="10" s="1"/>
  <c r="AE56" i="10"/>
  <c r="AE120" i="10" s="1"/>
  <c r="N56" i="10"/>
  <c r="N120" i="10" s="1"/>
  <c r="R56" i="10"/>
  <c r="R120" i="10" s="1"/>
  <c r="S56" i="10"/>
  <c r="S120" i="10" s="1"/>
  <c r="W56" i="10"/>
  <c r="W120" i="10" s="1"/>
  <c r="P56" i="10"/>
  <c r="P120" i="10" s="1"/>
  <c r="I56" i="10"/>
  <c r="I120" i="10" s="1"/>
  <c r="U56" i="10"/>
  <c r="U120" i="10" s="1"/>
  <c r="K56" i="10"/>
  <c r="K120" i="10" s="1"/>
  <c r="AO56" i="10"/>
  <c r="AO120" i="10" s="1"/>
  <c r="X56" i="10"/>
  <c r="X120" i="10" s="1"/>
  <c r="AI56" i="10"/>
  <c r="J56" i="10" s="1"/>
  <c r="J120" i="10" s="1"/>
  <c r="V56" i="10"/>
  <c r="V120" i="10" s="1"/>
  <c r="Y56" i="10"/>
  <c r="Y120" i="10" s="1"/>
  <c r="AA56" i="10"/>
  <c r="AA120" i="10" s="1"/>
  <c r="T56" i="10"/>
  <c r="T120" i="10" s="1"/>
  <c r="L56" i="10"/>
  <c r="L120" i="10" s="1"/>
  <c r="AH56" i="10"/>
  <c r="AH120" i="10" s="1"/>
  <c r="O56" i="10"/>
  <c r="O120" i="10" s="1"/>
  <c r="AN56" i="10"/>
  <c r="AN120" i="10" s="1"/>
  <c r="AL56" i="10"/>
  <c r="AL120" i="10" s="1"/>
  <c r="Z56" i="10"/>
  <c r="Z120" i="10" s="1"/>
  <c r="AD56" i="10"/>
  <c r="AD120" i="10" s="1"/>
  <c r="Q56" i="10"/>
  <c r="Q120" i="10" s="1"/>
  <c r="AG56" i="10"/>
  <c r="AG120" i="10" s="1"/>
  <c r="AB56" i="10"/>
  <c r="AB120" i="10" s="1"/>
  <c r="AM56" i="10"/>
  <c r="AM120" i="10" s="1"/>
  <c r="AJ56" i="10"/>
  <c r="AJ120" i="10" s="1"/>
  <c r="AK56" i="10"/>
  <c r="AK120" i="10" s="1"/>
  <c r="AJ58" i="10"/>
  <c r="AJ122" i="10" s="1"/>
  <c r="AM58" i="10"/>
  <c r="AM122" i="10" s="1"/>
  <c r="Z58" i="10"/>
  <c r="Z122" i="10" s="1"/>
  <c r="H58" i="10"/>
  <c r="H122" i="10" s="1"/>
  <c r="W58" i="10"/>
  <c r="W122" i="10" s="1"/>
  <c r="T58" i="10"/>
  <c r="T122" i="10" s="1"/>
  <c r="U58" i="10"/>
  <c r="U122" i="10" s="1"/>
  <c r="AB58" i="10"/>
  <c r="AB122" i="10" s="1"/>
  <c r="AN58" i="10"/>
  <c r="AN122" i="10" s="1"/>
  <c r="AC58" i="10"/>
  <c r="AC122" i="10" s="1"/>
  <c r="K58" i="10"/>
  <c r="K122" i="10" s="1"/>
  <c r="I58" i="10"/>
  <c r="I122" i="10" s="1"/>
  <c r="V58" i="10"/>
  <c r="V122" i="10" s="1"/>
  <c r="AL58" i="10"/>
  <c r="AL122" i="10" s="1"/>
  <c r="S58" i="10"/>
  <c r="S122" i="10" s="1"/>
  <c r="AO58" i="10"/>
  <c r="AO122" i="10" s="1"/>
  <c r="O58" i="10"/>
  <c r="O122" i="10" s="1"/>
  <c r="M58" i="10"/>
  <c r="M122" i="10" s="1"/>
  <c r="AQ58" i="10"/>
  <c r="AR58" i="10" s="1"/>
  <c r="Q58" i="10"/>
  <c r="Q122" i="10" s="1"/>
  <c r="AA58" i="10"/>
  <c r="AA122" i="10" s="1"/>
  <c r="Y58" i="10"/>
  <c r="Y122" i="10" s="1"/>
  <c r="X58" i="10"/>
  <c r="X122" i="10" s="1"/>
  <c r="AK58" i="10"/>
  <c r="AK122" i="10" s="1"/>
  <c r="P58" i="10"/>
  <c r="P122" i="10" s="1"/>
  <c r="N58" i="10"/>
  <c r="N122" i="10" s="1"/>
  <c r="AD58" i="10"/>
  <c r="AD122" i="10" s="1"/>
  <c r="AI58" i="10"/>
  <c r="J58" i="10" s="1"/>
  <c r="J122" i="10" s="1"/>
  <c r="R58" i="10"/>
  <c r="R122" i="10" s="1"/>
  <c r="AP58" i="10"/>
  <c r="AP122" i="10" s="1"/>
  <c r="AE58" i="10"/>
  <c r="AE122" i="10" s="1"/>
  <c r="AG58" i="10"/>
  <c r="AG122" i="10" s="1"/>
  <c r="AH58" i="10"/>
  <c r="AH122" i="10" s="1"/>
  <c r="AF58" i="10"/>
  <c r="AF122" i="10" s="1"/>
  <c r="L58" i="10"/>
  <c r="L122" i="10" s="1"/>
  <c r="G75" i="7"/>
  <c r="AG75" i="7"/>
  <c r="AP75" i="7"/>
  <c r="AQ75" i="7" s="1"/>
  <c r="J75" i="7"/>
  <c r="AH75" i="7"/>
  <c r="I75" i="7" s="1"/>
  <c r="Q75" i="7"/>
  <c r="W75" i="7"/>
  <c r="AN75" i="7"/>
  <c r="Z75" i="7"/>
  <c r="X75" i="7"/>
  <c r="AM75" i="7"/>
  <c r="Y75" i="7"/>
  <c r="H75" i="7"/>
  <c r="AO75" i="7"/>
  <c r="AB75" i="7"/>
  <c r="M75" i="7"/>
  <c r="AI75" i="7"/>
  <c r="O75" i="7"/>
  <c r="AC75" i="7"/>
  <c r="AA75" i="7"/>
  <c r="AF75" i="7"/>
  <c r="AE75" i="7"/>
  <c r="P75" i="7"/>
  <c r="S75" i="7"/>
  <c r="AJ75" i="7"/>
  <c r="AK75" i="7"/>
  <c r="AL75" i="7"/>
  <c r="AK73" i="7"/>
  <c r="AN73" i="7"/>
  <c r="Z73" i="7"/>
  <c r="N73" i="7"/>
  <c r="AB73" i="7"/>
  <c r="H73" i="7"/>
  <c r="AH73" i="7"/>
  <c r="I73" i="7" s="1"/>
  <c r="AO73" i="7"/>
  <c r="AP73" i="7"/>
  <c r="AQ73" i="7" s="1"/>
  <c r="G73" i="7"/>
  <c r="S73" i="7"/>
  <c r="AM73" i="7"/>
  <c r="AG73" i="7"/>
  <c r="U73" i="7"/>
  <c r="J73" i="7"/>
  <c r="M73" i="7"/>
  <c r="Y73" i="7"/>
  <c r="Q73" i="7"/>
  <c r="AJ73" i="7"/>
  <c r="X73" i="7"/>
  <c r="AA73" i="7"/>
  <c r="AC73" i="7"/>
  <c r="AD73" i="7"/>
  <c r="K73" i="7"/>
  <c r="AL73" i="7"/>
  <c r="O73" i="7"/>
  <c r="T73" i="7"/>
  <c r="AE73" i="7"/>
  <c r="AF73" i="7"/>
  <c r="X74" i="7"/>
  <c r="T74" i="7"/>
  <c r="AE74" i="7"/>
  <c r="AP74" i="7"/>
  <c r="AQ74" i="7" s="1"/>
  <c r="AN74" i="7"/>
  <c r="U74" i="7"/>
  <c r="AO74" i="7"/>
  <c r="AL74" i="7"/>
  <c r="AG74" i="7"/>
  <c r="Q74" i="7"/>
  <c r="H74" i="7"/>
  <c r="AH74" i="7"/>
  <c r="I74" i="7" s="1"/>
  <c r="J74" i="7"/>
  <c r="G74" i="7"/>
  <c r="Z74" i="7"/>
  <c r="Y74" i="7"/>
  <c r="AD74" i="7"/>
  <c r="AF74" i="7"/>
  <c r="AC74" i="7"/>
  <c r="AJ74" i="7"/>
  <c r="N74" i="7"/>
  <c r="L74" i="7"/>
  <c r="AA74" i="7"/>
  <c r="AB74" i="7"/>
  <c r="K74" i="7"/>
  <c r="M74" i="7"/>
  <c r="S74" i="7"/>
  <c r="O74" i="7"/>
  <c r="AK74" i="7"/>
  <c r="AM74" i="7"/>
  <c r="S79" i="7"/>
  <c r="AN79" i="7"/>
  <c r="AJ79" i="7"/>
  <c r="AL79" i="7"/>
  <c r="Q79" i="7"/>
  <c r="P79" i="7"/>
  <c r="O79" i="7"/>
  <c r="R79" i="7"/>
  <c r="G79" i="7"/>
  <c r="U79" i="7"/>
  <c r="AM79" i="7"/>
  <c r="T79" i="7"/>
  <c r="AK79" i="7"/>
  <c r="Z79" i="7"/>
  <c r="K79" i="7"/>
  <c r="AP79" i="7"/>
  <c r="AQ79" i="7" s="1"/>
  <c r="X79" i="7"/>
  <c r="AO79" i="7"/>
  <c r="H79" i="7"/>
  <c r="W79" i="7"/>
  <c r="Y79" i="7"/>
  <c r="J79" i="7"/>
  <c r="V79" i="7"/>
  <c r="O72" i="7"/>
  <c r="AN72" i="7"/>
  <c r="AF72" i="7"/>
  <c r="AO72" i="7"/>
  <c r="J72" i="7"/>
  <c r="AG72" i="7"/>
  <c r="G72" i="7"/>
  <c r="AP72" i="7"/>
  <c r="AQ72" i="7" s="1"/>
  <c r="AH72" i="7"/>
  <c r="I72" i="7" s="1"/>
  <c r="T72" i="7"/>
  <c r="AL72" i="7"/>
  <c r="X72" i="7"/>
  <c r="Q72" i="7"/>
  <c r="U72" i="7"/>
  <c r="AA72" i="7"/>
  <c r="N72" i="7"/>
  <c r="AB72" i="7"/>
  <c r="L72" i="7"/>
  <c r="K72" i="7"/>
  <c r="M72" i="7"/>
  <c r="AJ72" i="7"/>
  <c r="AD72" i="7"/>
  <c r="AC72" i="7"/>
  <c r="AK72" i="7"/>
  <c r="AE72" i="7"/>
  <c r="AM72" i="7"/>
  <c r="Y55" i="10"/>
  <c r="Y119" i="10" s="1"/>
  <c r="N55" i="10"/>
  <c r="N119" i="10" s="1"/>
  <c r="AM55" i="10"/>
  <c r="AM119" i="10" s="1"/>
  <c r="H55" i="10"/>
  <c r="H119" i="10" s="1"/>
  <c r="AQ55" i="10"/>
  <c r="AQ119" i="10" s="1"/>
  <c r="AR119" i="10" s="1"/>
  <c r="AI55" i="10"/>
  <c r="P55" i="10"/>
  <c r="P119" i="10" s="1"/>
  <c r="R55" i="10"/>
  <c r="R119" i="10" s="1"/>
  <c r="I55" i="10"/>
  <c r="I119" i="10" s="1"/>
  <c r="K55" i="10"/>
  <c r="K119" i="10" s="1"/>
  <c r="C41" i="13"/>
  <c r="Z55" i="10"/>
  <c r="Z119" i="10" s="1"/>
  <c r="AE55" i="10"/>
  <c r="AE119" i="10" s="1"/>
  <c r="S55" i="10"/>
  <c r="S119" i="10" s="1"/>
  <c r="AH55" i="10"/>
  <c r="AH119" i="10" s="1"/>
  <c r="AJ55" i="10"/>
  <c r="AJ119" i="10" s="1"/>
  <c r="AO55" i="10"/>
  <c r="AO119" i="10" s="1"/>
  <c r="AA55" i="10"/>
  <c r="AA119" i="10" s="1"/>
  <c r="AG55" i="10"/>
  <c r="AG119" i="10" s="1"/>
  <c r="Q55" i="10"/>
  <c r="Q119" i="10" s="1"/>
  <c r="W55" i="10"/>
  <c r="W119" i="10" s="1"/>
  <c r="AC55" i="10"/>
  <c r="AC119" i="10" s="1"/>
  <c r="V55" i="10"/>
  <c r="V119" i="10" s="1"/>
  <c r="L55" i="10"/>
  <c r="L119" i="10" s="1"/>
  <c r="AP55" i="10"/>
  <c r="AP119" i="10" s="1"/>
  <c r="O55" i="10"/>
  <c r="O119" i="10" s="1"/>
  <c r="M55" i="10"/>
  <c r="M119" i="10" s="1"/>
  <c r="AL55" i="10"/>
  <c r="AL119" i="10" s="1"/>
  <c r="T55" i="10"/>
  <c r="T119" i="10" s="1"/>
  <c r="X55" i="10"/>
  <c r="X119" i="10" s="1"/>
  <c r="AN55" i="10"/>
  <c r="AN119" i="10" s="1"/>
  <c r="AB55" i="10"/>
  <c r="AB119" i="10" s="1"/>
  <c r="AD55" i="10"/>
  <c r="AD119" i="10" s="1"/>
  <c r="AK55" i="10"/>
  <c r="AK119" i="10" s="1"/>
  <c r="AF55" i="10"/>
  <c r="AF119" i="10" s="1"/>
  <c r="U55" i="10"/>
  <c r="U119" i="10" s="1"/>
  <c r="W57" i="10"/>
  <c r="W121" i="10" s="1"/>
  <c r="P57" i="10"/>
  <c r="P121" i="10" s="1"/>
  <c r="T57" i="10"/>
  <c r="T121" i="10" s="1"/>
  <c r="AD57" i="10"/>
  <c r="AD121" i="10" s="1"/>
  <c r="M57" i="10"/>
  <c r="M121" i="10" s="1"/>
  <c r="AO57" i="10"/>
  <c r="AO121" i="10" s="1"/>
  <c r="AP57" i="10"/>
  <c r="AP121" i="10" s="1"/>
  <c r="N57" i="10"/>
  <c r="N121" i="10" s="1"/>
  <c r="AH57" i="10"/>
  <c r="AH121" i="10" s="1"/>
  <c r="AM57" i="10"/>
  <c r="AM121" i="10" s="1"/>
  <c r="AC57" i="10"/>
  <c r="AC121" i="10" s="1"/>
  <c r="Z57" i="10"/>
  <c r="Z121" i="10" s="1"/>
  <c r="AJ57" i="10"/>
  <c r="AJ121" i="10" s="1"/>
  <c r="AA57" i="10"/>
  <c r="AA121" i="10" s="1"/>
  <c r="AQ57" i="10"/>
  <c r="AQ121" i="10" s="1"/>
  <c r="AR121" i="10" s="1"/>
  <c r="H57" i="10"/>
  <c r="H121" i="10" s="1"/>
  <c r="O57" i="10"/>
  <c r="O121" i="10" s="1"/>
  <c r="Q57" i="10"/>
  <c r="Q121" i="10" s="1"/>
  <c r="R57" i="10"/>
  <c r="R121" i="10" s="1"/>
  <c r="AG57" i="10"/>
  <c r="AG121" i="10" s="1"/>
  <c r="AN57" i="10"/>
  <c r="AN121" i="10" s="1"/>
  <c r="L57" i="10"/>
  <c r="L121" i="10" s="1"/>
  <c r="V57" i="10"/>
  <c r="V121" i="10" s="1"/>
  <c r="AF57" i="10"/>
  <c r="AF121" i="10" s="1"/>
  <c r="AL57" i="10"/>
  <c r="AL121" i="10" s="1"/>
  <c r="U57" i="10"/>
  <c r="U121" i="10" s="1"/>
  <c r="AE57" i="10"/>
  <c r="AE121" i="10" s="1"/>
  <c r="X57" i="10"/>
  <c r="X121" i="10" s="1"/>
  <c r="S57" i="10"/>
  <c r="S121" i="10" s="1"/>
  <c r="AK57" i="10"/>
  <c r="AK121" i="10" s="1"/>
  <c r="I57" i="10"/>
  <c r="I121" i="10" s="1"/>
  <c r="AB57" i="10"/>
  <c r="AB121" i="10" s="1"/>
  <c r="AI57" i="10"/>
  <c r="AI121" i="10" s="1"/>
  <c r="K57" i="10"/>
  <c r="K121" i="10" s="1"/>
  <c r="Y57" i="10"/>
  <c r="Y121" i="10" s="1"/>
  <c r="T149" i="10"/>
  <c r="T158" i="10" s="1"/>
  <c r="S111" i="10"/>
  <c r="AK77" i="7"/>
  <c r="AJ77" i="7"/>
  <c r="Q77" i="7"/>
  <c r="R77" i="7"/>
  <c r="AL77" i="7"/>
  <c r="T77" i="7"/>
  <c r="S77" i="7"/>
  <c r="U77" i="7"/>
  <c r="AN77" i="7"/>
  <c r="AM77" i="7"/>
  <c r="L77" i="7"/>
  <c r="G77" i="7"/>
  <c r="V77" i="7"/>
  <c r="AP77" i="7"/>
  <c r="AQ77" i="7" s="1"/>
  <c r="H77" i="7"/>
  <c r="Z77" i="7"/>
  <c r="W77" i="7"/>
  <c r="AO77" i="7"/>
  <c r="O77" i="7"/>
  <c r="P77" i="7"/>
  <c r="Y77" i="7"/>
  <c r="X77" i="7"/>
  <c r="J77" i="7"/>
  <c r="AA77" i="7"/>
  <c r="K77" i="7"/>
  <c r="AK80" i="7"/>
  <c r="AJ80" i="7"/>
  <c r="Q80" i="7"/>
  <c r="AM80" i="7"/>
  <c r="R80" i="7"/>
  <c r="L80" i="7"/>
  <c r="G80" i="7"/>
  <c r="O80" i="7"/>
  <c r="AN80" i="7"/>
  <c r="AL80" i="7"/>
  <c r="T80" i="7"/>
  <c r="S80" i="7"/>
  <c r="U80" i="7"/>
  <c r="V80" i="7"/>
  <c r="AP80" i="7"/>
  <c r="AQ80" i="7" s="1"/>
  <c r="H80" i="7"/>
  <c r="Y80" i="7"/>
  <c r="W80" i="7"/>
  <c r="AO80" i="7"/>
  <c r="J80" i="7"/>
  <c r="X80" i="7"/>
  <c r="AA80" i="7"/>
  <c r="Z80" i="7"/>
  <c r="P80" i="7"/>
  <c r="AF52" i="10"/>
  <c r="AF116" i="10" s="1"/>
  <c r="AJ52" i="10"/>
  <c r="AJ116" i="10" s="1"/>
  <c r="AD52" i="10"/>
  <c r="AD116" i="10" s="1"/>
  <c r="P52" i="10"/>
  <c r="P116" i="10" s="1"/>
  <c r="AH52" i="10"/>
  <c r="AH116" i="10" s="1"/>
  <c r="AN52" i="10"/>
  <c r="AN116" i="10" s="1"/>
  <c r="S52" i="10"/>
  <c r="S116" i="10" s="1"/>
  <c r="AG52" i="10"/>
  <c r="AG116" i="10" s="1"/>
  <c r="Q52" i="10"/>
  <c r="Q116" i="10" s="1"/>
  <c r="T52" i="10"/>
  <c r="T116" i="10" s="1"/>
  <c r="AC52" i="10"/>
  <c r="AC116" i="10" s="1"/>
  <c r="K52" i="10"/>
  <c r="K116" i="10" s="1"/>
  <c r="AA52" i="10"/>
  <c r="AA116" i="10" s="1"/>
  <c r="U52" i="10"/>
  <c r="U116" i="10" s="1"/>
  <c r="AQ52" i="10"/>
  <c r="AR52" i="10" s="1"/>
  <c r="N52" i="10"/>
  <c r="N116" i="10" s="1"/>
  <c r="AI52" i="10"/>
  <c r="J52" i="10" s="1"/>
  <c r="J116" i="10" s="1"/>
  <c r="Z52" i="10"/>
  <c r="Z116" i="10" s="1"/>
  <c r="W52" i="10"/>
  <c r="W116" i="10" s="1"/>
  <c r="AO52" i="10"/>
  <c r="AO116" i="10" s="1"/>
  <c r="R52" i="10"/>
  <c r="R116" i="10" s="1"/>
  <c r="Y52" i="10"/>
  <c r="Y116" i="10" s="1"/>
  <c r="O52" i="10"/>
  <c r="O116" i="10" s="1"/>
  <c r="AB52" i="10"/>
  <c r="AB116" i="10" s="1"/>
  <c r="AL52" i="10"/>
  <c r="AL116" i="10" s="1"/>
  <c r="H52" i="10"/>
  <c r="H116" i="10" s="1"/>
  <c r="AE52" i="10"/>
  <c r="AE116" i="10" s="1"/>
  <c r="AM52" i="10"/>
  <c r="AM116" i="10" s="1"/>
  <c r="AP52" i="10"/>
  <c r="AP116" i="10" s="1"/>
  <c r="V52" i="10"/>
  <c r="V116" i="10" s="1"/>
  <c r="L52" i="10"/>
  <c r="L116" i="10" s="1"/>
  <c r="M52" i="10"/>
  <c r="M116" i="10" s="1"/>
  <c r="I52" i="10"/>
  <c r="I116" i="10" s="1"/>
  <c r="X52" i="10"/>
  <c r="X116" i="10" s="1"/>
  <c r="AK52" i="10"/>
  <c r="AK116" i="10" s="1"/>
  <c r="AM78" i="7"/>
  <c r="T78" i="7"/>
  <c r="S78" i="7"/>
  <c r="U78" i="7"/>
  <c r="R78" i="7"/>
  <c r="AN78" i="7"/>
  <c r="AL78" i="7"/>
  <c r="Q78" i="7"/>
  <c r="AK78" i="7"/>
  <c r="L78" i="7"/>
  <c r="Z78" i="7"/>
  <c r="X78" i="7"/>
  <c r="V78" i="7"/>
  <c r="AP78" i="7"/>
  <c r="AQ78" i="7" s="1"/>
  <c r="W78" i="7"/>
  <c r="K78" i="7"/>
  <c r="P78" i="7"/>
  <c r="O78" i="7"/>
  <c r="AO78" i="7"/>
  <c r="AA78" i="7"/>
  <c r="H78" i="7"/>
  <c r="Y78" i="7"/>
  <c r="I53" i="10"/>
  <c r="I117" i="10" s="1"/>
  <c r="V53" i="10"/>
  <c r="V117" i="10" s="1"/>
  <c r="Z53" i="10"/>
  <c r="Z117" i="10" s="1"/>
  <c r="AQ53" i="10"/>
  <c r="AR53" i="10" s="1"/>
  <c r="AA53" i="10"/>
  <c r="AA117" i="10" s="1"/>
  <c r="AO53" i="10"/>
  <c r="AO117" i="10" s="1"/>
  <c r="AM53" i="10"/>
  <c r="AM117" i="10" s="1"/>
  <c r="Q53" i="10"/>
  <c r="Q117" i="10" s="1"/>
  <c r="AH53" i="10"/>
  <c r="AH117" i="10" s="1"/>
  <c r="AI53" i="10"/>
  <c r="J53" i="10" s="1"/>
  <c r="J117" i="10" s="1"/>
  <c r="AK53" i="10"/>
  <c r="AK117" i="10" s="1"/>
  <c r="U53" i="10"/>
  <c r="U117" i="10" s="1"/>
  <c r="T53" i="10"/>
  <c r="T117" i="10" s="1"/>
  <c r="W53" i="10"/>
  <c r="W117" i="10" s="1"/>
  <c r="O53" i="10"/>
  <c r="O117" i="10" s="1"/>
  <c r="R53" i="10"/>
  <c r="R117" i="10" s="1"/>
  <c r="AL53" i="10"/>
  <c r="AL117" i="10" s="1"/>
  <c r="H53" i="10"/>
  <c r="H117" i="10" s="1"/>
  <c r="AF53" i="10"/>
  <c r="AF117" i="10" s="1"/>
  <c r="AB53" i="10"/>
  <c r="AB117" i="10" s="1"/>
  <c r="K53" i="10"/>
  <c r="K117" i="10" s="1"/>
  <c r="X53" i="10"/>
  <c r="X117" i="10" s="1"/>
  <c r="AG53" i="10"/>
  <c r="AG117" i="10" s="1"/>
  <c r="M53" i="10"/>
  <c r="M117" i="10" s="1"/>
  <c r="AJ53" i="10"/>
  <c r="AJ117" i="10" s="1"/>
  <c r="L53" i="10"/>
  <c r="L117" i="10" s="1"/>
  <c r="P53" i="10"/>
  <c r="P117" i="10" s="1"/>
  <c r="AC53" i="10"/>
  <c r="AC117" i="10" s="1"/>
  <c r="AN53" i="10"/>
  <c r="AN117" i="10" s="1"/>
  <c r="AP53" i="10"/>
  <c r="AP117" i="10" s="1"/>
  <c r="N53" i="10"/>
  <c r="N117" i="10" s="1"/>
  <c r="Y53" i="10"/>
  <c r="Y117" i="10" s="1"/>
  <c r="AD53" i="10"/>
  <c r="AD117" i="10" s="1"/>
  <c r="AE53" i="10"/>
  <c r="AE117" i="10" s="1"/>
  <c r="S53" i="10"/>
  <c r="S117" i="10" s="1"/>
  <c r="AI113" i="10"/>
  <c r="AH54" i="10"/>
  <c r="AH150" i="10" s="1"/>
  <c r="AH159" i="10" s="1"/>
  <c r="AF54" i="10"/>
  <c r="AF150" i="10" s="1"/>
  <c r="AF159" i="10" s="1"/>
  <c r="M54" i="10"/>
  <c r="M118" i="10" s="1"/>
  <c r="N54" i="10"/>
  <c r="N150" i="10" s="1"/>
  <c r="N159" i="10" s="1"/>
  <c r="AD54" i="10"/>
  <c r="AD150" i="10" s="1"/>
  <c r="AD159" i="10" s="1"/>
  <c r="U54" i="10"/>
  <c r="U118" i="10" s="1"/>
  <c r="W54" i="10"/>
  <c r="W150" i="10" s="1"/>
  <c r="W159" i="10" s="1"/>
  <c r="Q54" i="10"/>
  <c r="Q150" i="10" s="1"/>
  <c r="Q159" i="10" s="1"/>
  <c r="O54" i="10"/>
  <c r="O118" i="10" s="1"/>
  <c r="P54" i="10"/>
  <c r="P150" i="10" s="1"/>
  <c r="P159" i="10" s="1"/>
  <c r="AG54" i="10"/>
  <c r="AG150" i="10" s="1"/>
  <c r="AG159" i="10" s="1"/>
  <c r="H54" i="10"/>
  <c r="AL54" i="10"/>
  <c r="AN54" i="10"/>
  <c r="AN118" i="10" s="1"/>
  <c r="AJ54" i="10"/>
  <c r="Z54" i="10"/>
  <c r="Z150" i="10" s="1"/>
  <c r="Z159" i="10" s="1"/>
  <c r="B40" i="13"/>
  <c r="AB54" i="10"/>
  <c r="AB118" i="10" s="1"/>
  <c r="X54" i="10"/>
  <c r="X118" i="10" s="1"/>
  <c r="AC54" i="10"/>
  <c r="AC150" i="10" s="1"/>
  <c r="AC159" i="10" s="1"/>
  <c r="AM54" i="10"/>
  <c r="AM118" i="10" s="1"/>
  <c r="AA54" i="10"/>
  <c r="AA150" i="10" s="1"/>
  <c r="AA159" i="10" s="1"/>
  <c r="Y54" i="10"/>
  <c r="V54" i="10"/>
  <c r="V118" i="10" s="1"/>
  <c r="S54" i="10"/>
  <c r="S118" i="10" s="1"/>
  <c r="L54" i="10"/>
  <c r="L118" i="10" s="1"/>
  <c r="AP54" i="10"/>
  <c r="AP150" i="10" s="1"/>
  <c r="AP159" i="10" s="1"/>
  <c r="AE54" i="10"/>
  <c r="AE118" i="10" s="1"/>
  <c r="K54" i="10"/>
  <c r="K118" i="10" s="1"/>
  <c r="AQ54" i="10"/>
  <c r="R54" i="10"/>
  <c r="R118" i="10" s="1"/>
  <c r="AI54" i="10"/>
  <c r="AI118" i="10" s="1"/>
  <c r="I54" i="10"/>
  <c r="I118" i="10" s="1"/>
  <c r="T54" i="10"/>
  <c r="T118" i="10" s="1"/>
  <c r="AK54" i="10"/>
  <c r="AK118" i="10" s="1"/>
  <c r="AO54" i="10"/>
  <c r="AO118" i="10" s="1"/>
  <c r="L89" i="7"/>
  <c r="U89" i="7"/>
  <c r="S89" i="7"/>
  <c r="AL89" i="7"/>
  <c r="AK89" i="7"/>
  <c r="T89" i="7"/>
  <c r="AN89" i="7"/>
  <c r="O89" i="7"/>
  <c r="Q89" i="7"/>
  <c r="R89" i="7"/>
  <c r="AM89" i="7"/>
  <c r="AJ89" i="7"/>
  <c r="AP89" i="7"/>
  <c r="AQ89" i="7" s="1"/>
  <c r="K89" i="7"/>
  <c r="AO89" i="7"/>
  <c r="W89" i="7"/>
  <c r="P89" i="7"/>
  <c r="J89" i="7"/>
  <c r="X89" i="7"/>
  <c r="Z89" i="7"/>
  <c r="Y89" i="7"/>
  <c r="AA89" i="7"/>
  <c r="V89" i="7"/>
  <c r="L87" i="7"/>
  <c r="Q87" i="7"/>
  <c r="AN87" i="7"/>
  <c r="P87" i="7"/>
  <c r="AL87" i="7"/>
  <c r="G87" i="7"/>
  <c r="AK87" i="7"/>
  <c r="AM87" i="7"/>
  <c r="AJ87" i="7"/>
  <c r="AG87" i="7"/>
  <c r="S87" i="7"/>
  <c r="T87" i="7"/>
  <c r="R87" i="7"/>
  <c r="U87" i="7"/>
  <c r="Z87" i="7"/>
  <c r="AO87" i="7"/>
  <c r="AP87" i="7"/>
  <c r="AQ87" i="7" s="1"/>
  <c r="Y87" i="7"/>
  <c r="W87" i="7"/>
  <c r="H87" i="7"/>
  <c r="K87" i="7"/>
  <c r="AA87" i="7"/>
  <c r="V87" i="7"/>
  <c r="X87" i="7"/>
  <c r="O87" i="7"/>
  <c r="J87" i="7"/>
  <c r="AM86" i="7"/>
  <c r="AN86" i="7"/>
  <c r="G86" i="7"/>
  <c r="AA86" i="7"/>
  <c r="U86" i="7"/>
  <c r="Z86" i="7"/>
  <c r="T86" i="7"/>
  <c r="Q86" i="7"/>
  <c r="L86" i="7"/>
  <c r="R86" i="7"/>
  <c r="S86" i="7"/>
  <c r="AL86" i="7"/>
  <c r="AJ86" i="7"/>
  <c r="P86" i="7"/>
  <c r="Y86" i="7"/>
  <c r="K86" i="7"/>
  <c r="AK86" i="7"/>
  <c r="X86" i="7"/>
  <c r="W86" i="7"/>
  <c r="AP86" i="7"/>
  <c r="AQ86" i="7" s="1"/>
  <c r="AO86" i="7"/>
  <c r="V86" i="7"/>
  <c r="J86" i="7"/>
  <c r="H86" i="7"/>
  <c r="O86" i="7"/>
  <c r="T88" i="7"/>
  <c r="S88" i="7"/>
  <c r="AN88" i="7"/>
  <c r="AK88" i="7"/>
  <c r="P88" i="7"/>
  <c r="Q88" i="7"/>
  <c r="AJ88" i="7"/>
  <c r="AL88" i="7"/>
  <c r="U88" i="7"/>
  <c r="K88" i="7"/>
  <c r="R88" i="7"/>
  <c r="G88" i="7"/>
  <c r="AM88" i="7"/>
  <c r="X88" i="7"/>
  <c r="V88" i="7"/>
  <c r="AA88" i="7"/>
  <c r="AP88" i="7"/>
  <c r="AQ88" i="7" s="1"/>
  <c r="Z88" i="7"/>
  <c r="W88" i="7"/>
  <c r="H88" i="7"/>
  <c r="AO88" i="7"/>
  <c r="Y88" i="7"/>
  <c r="J88" i="7"/>
  <c r="M84" i="7"/>
  <c r="AE84" i="7"/>
  <c r="AG84" i="7"/>
  <c r="AP84" i="7"/>
  <c r="AQ84" i="7" s="1"/>
  <c r="J84" i="7"/>
  <c r="AF84" i="7"/>
  <c r="AO84" i="7"/>
  <c r="AJ84" i="7"/>
  <c r="Q84" i="7"/>
  <c r="AM84" i="7"/>
  <c r="K84" i="7"/>
  <c r="O84" i="7"/>
  <c r="N84" i="7"/>
  <c r="AB84" i="7"/>
  <c r="AC84" i="7"/>
  <c r="L84" i="7"/>
  <c r="AN84" i="7"/>
  <c r="Z84" i="7"/>
  <c r="AD84" i="7"/>
  <c r="H84" i="7"/>
  <c r="T84" i="7"/>
  <c r="AL84" i="7"/>
  <c r="AA84" i="7"/>
  <c r="AH84" i="7"/>
  <c r="I84" i="7" s="1"/>
  <c r="AK84" i="7"/>
  <c r="R61" i="10"/>
  <c r="R125" i="10" s="1"/>
  <c r="H61" i="10"/>
  <c r="H151" i="10" s="1"/>
  <c r="H160" i="10" s="1"/>
  <c r="S61" i="10"/>
  <c r="S125" i="10" s="1"/>
  <c r="L61" i="10"/>
  <c r="L151" i="10" s="1"/>
  <c r="L160" i="10" s="1"/>
  <c r="B41" i="13"/>
  <c r="U61" i="10"/>
  <c r="U125" i="10" s="1"/>
  <c r="V61" i="10"/>
  <c r="V125" i="10" s="1"/>
  <c r="AD61" i="10"/>
  <c r="AD125" i="10" s="1"/>
  <c r="AB61" i="10"/>
  <c r="AB151" i="10" s="1"/>
  <c r="AB160" i="10" s="1"/>
  <c r="Q61" i="10"/>
  <c r="Q151" i="10" s="1"/>
  <c r="Q160" i="10" s="1"/>
  <c r="M61" i="10"/>
  <c r="M125" i="10" s="1"/>
  <c r="AC61" i="10"/>
  <c r="AC125" i="10" s="1"/>
  <c r="AA61" i="10"/>
  <c r="AA125" i="10" s="1"/>
  <c r="P61" i="10"/>
  <c r="P151" i="10" s="1"/>
  <c r="P160" i="10" s="1"/>
  <c r="O61" i="10"/>
  <c r="O125" i="10" s="1"/>
  <c r="T61" i="10"/>
  <c r="T125" i="10" s="1"/>
  <c r="AM61" i="10"/>
  <c r="AM125" i="10" s="1"/>
  <c r="AH61" i="10"/>
  <c r="Y61" i="10"/>
  <c r="AF61" i="10"/>
  <c r="AF125" i="10" s="1"/>
  <c r="AQ61" i="10"/>
  <c r="AQ125" i="10" s="1"/>
  <c r="AR125" i="10" s="1"/>
  <c r="AK61" i="10"/>
  <c r="AK125" i="10" s="1"/>
  <c r="AL61" i="10"/>
  <c r="AL125" i="10" s="1"/>
  <c r="AG61" i="10"/>
  <c r="AG151" i="10" s="1"/>
  <c r="AG160" i="10" s="1"/>
  <c r="AO61" i="10"/>
  <c r="AO125" i="10" s="1"/>
  <c r="N61" i="10"/>
  <c r="N151" i="10" s="1"/>
  <c r="N160" i="10" s="1"/>
  <c r="X61" i="10"/>
  <c r="AE61" i="10"/>
  <c r="AE125" i="10" s="1"/>
  <c r="AP61" i="10"/>
  <c r="AP151" i="10" s="1"/>
  <c r="AP160" i="10" s="1"/>
  <c r="AI61" i="10"/>
  <c r="AI125" i="10" s="1"/>
  <c r="K61" i="10"/>
  <c r="K125" i="10" s="1"/>
  <c r="I61" i="10"/>
  <c r="I151" i="10" s="1"/>
  <c r="I160" i="10" s="1"/>
  <c r="AN61" i="10"/>
  <c r="AN125" i="10" s="1"/>
  <c r="W61" i="10"/>
  <c r="W151" i="10" s="1"/>
  <c r="W160" i="10" s="1"/>
  <c r="Z61" i="10"/>
  <c r="Z125" i="10" s="1"/>
  <c r="AJ61" i="10"/>
  <c r="AJ151" i="10" s="1"/>
  <c r="AJ160" i="10" s="1"/>
  <c r="Z62" i="10"/>
  <c r="Z126" i="10" s="1"/>
  <c r="S62" i="10"/>
  <c r="S126" i="10" s="1"/>
  <c r="W62" i="10"/>
  <c r="W126" i="10" s="1"/>
  <c r="C42" i="13"/>
  <c r="Y62" i="10"/>
  <c r="Y126" i="10" s="1"/>
  <c r="AL62" i="10"/>
  <c r="AL126" i="10" s="1"/>
  <c r="O62" i="10"/>
  <c r="O126" i="10" s="1"/>
  <c r="P62" i="10"/>
  <c r="P126" i="10" s="1"/>
  <c r="L62" i="10"/>
  <c r="L126" i="10" s="1"/>
  <c r="AA62" i="10"/>
  <c r="AA126" i="10" s="1"/>
  <c r="M62" i="10"/>
  <c r="M126" i="10" s="1"/>
  <c r="AO62" i="10"/>
  <c r="AO126" i="10" s="1"/>
  <c r="AD62" i="10"/>
  <c r="AD126" i="10" s="1"/>
  <c r="AQ62" i="10"/>
  <c r="AH62" i="10"/>
  <c r="AH126" i="10" s="1"/>
  <c r="V62" i="10"/>
  <c r="V126" i="10" s="1"/>
  <c r="AE62" i="10"/>
  <c r="AE126" i="10" s="1"/>
  <c r="AK62" i="10"/>
  <c r="AK126" i="10" s="1"/>
  <c r="T62" i="10"/>
  <c r="T126" i="10" s="1"/>
  <c r="N62" i="10"/>
  <c r="N126" i="10" s="1"/>
  <c r="AM62" i="10"/>
  <c r="AM126" i="10" s="1"/>
  <c r="U62" i="10"/>
  <c r="U126" i="10" s="1"/>
  <c r="AJ62" i="10"/>
  <c r="AJ126" i="10" s="1"/>
  <c r="H62" i="10"/>
  <c r="H126" i="10" s="1"/>
  <c r="AP62" i="10"/>
  <c r="AP126" i="10" s="1"/>
  <c r="AG62" i="10"/>
  <c r="AG126" i="10" s="1"/>
  <c r="R62" i="10"/>
  <c r="R126" i="10" s="1"/>
  <c r="I62" i="10"/>
  <c r="I126" i="10" s="1"/>
  <c r="Q62" i="10"/>
  <c r="Q126" i="10" s="1"/>
  <c r="X62" i="10"/>
  <c r="X126" i="10" s="1"/>
  <c r="AC62" i="10"/>
  <c r="AC126" i="10" s="1"/>
  <c r="AB62" i="10"/>
  <c r="AB126" i="10" s="1"/>
  <c r="AI62" i="10"/>
  <c r="J62" i="10" s="1"/>
  <c r="J126" i="10" s="1"/>
  <c r="K62" i="10"/>
  <c r="K126" i="10" s="1"/>
  <c r="AN62" i="10"/>
  <c r="AN126" i="10" s="1"/>
  <c r="AF62" i="10"/>
  <c r="AF126" i="10" s="1"/>
  <c r="AH64" i="10"/>
  <c r="AH128" i="10" s="1"/>
  <c r="AF64" i="10"/>
  <c r="AF128" i="10" s="1"/>
  <c r="Y64" i="10"/>
  <c r="Y128" i="10" s="1"/>
  <c r="AG64" i="10"/>
  <c r="AG128" i="10" s="1"/>
  <c r="L64" i="10"/>
  <c r="L128" i="10" s="1"/>
  <c r="AN64" i="10"/>
  <c r="AN128" i="10" s="1"/>
  <c r="AE64" i="10"/>
  <c r="AE128" i="10" s="1"/>
  <c r="AK64" i="10"/>
  <c r="AK128" i="10" s="1"/>
  <c r="AC64" i="10"/>
  <c r="AC128" i="10" s="1"/>
  <c r="W64" i="10"/>
  <c r="W128" i="10" s="1"/>
  <c r="AO64" i="10"/>
  <c r="AO128" i="10" s="1"/>
  <c r="T64" i="10"/>
  <c r="T128" i="10" s="1"/>
  <c r="AM64" i="10"/>
  <c r="AM128" i="10" s="1"/>
  <c r="I64" i="10"/>
  <c r="I128" i="10" s="1"/>
  <c r="H64" i="10"/>
  <c r="H128" i="10" s="1"/>
  <c r="O64" i="10"/>
  <c r="O128" i="10" s="1"/>
  <c r="K64" i="10"/>
  <c r="K128" i="10" s="1"/>
  <c r="N64" i="10"/>
  <c r="N128" i="10" s="1"/>
  <c r="S64" i="10"/>
  <c r="S128" i="10" s="1"/>
  <c r="AB64" i="10"/>
  <c r="AB128" i="10" s="1"/>
  <c r="M64" i="10"/>
  <c r="M128" i="10" s="1"/>
  <c r="R64" i="10"/>
  <c r="R128" i="10" s="1"/>
  <c r="X64" i="10"/>
  <c r="X128" i="10" s="1"/>
  <c r="U64" i="10"/>
  <c r="U128" i="10" s="1"/>
  <c r="Q64" i="10"/>
  <c r="Q128" i="10" s="1"/>
  <c r="AQ64" i="10"/>
  <c r="AD64" i="10"/>
  <c r="AD128" i="10" s="1"/>
  <c r="AL64" i="10"/>
  <c r="AL128" i="10" s="1"/>
  <c r="AI64" i="10"/>
  <c r="J64" i="10" s="1"/>
  <c r="J128" i="10" s="1"/>
  <c r="Z64" i="10"/>
  <c r="Z128" i="10" s="1"/>
  <c r="AP64" i="10"/>
  <c r="AP128" i="10" s="1"/>
  <c r="P64" i="10"/>
  <c r="P128" i="10" s="1"/>
  <c r="V64" i="10"/>
  <c r="V128" i="10" s="1"/>
  <c r="AJ64" i="10"/>
  <c r="AJ128" i="10" s="1"/>
  <c r="AA64" i="10"/>
  <c r="AA128" i="10" s="1"/>
  <c r="AD59" i="10"/>
  <c r="AD123" i="10" s="1"/>
  <c r="N59" i="10"/>
  <c r="N123" i="10" s="1"/>
  <c r="K59" i="10"/>
  <c r="K123" i="10" s="1"/>
  <c r="T59" i="10"/>
  <c r="T123" i="10" s="1"/>
  <c r="AM59" i="10"/>
  <c r="AM123" i="10" s="1"/>
  <c r="W59" i="10"/>
  <c r="W123" i="10" s="1"/>
  <c r="S59" i="10"/>
  <c r="S123" i="10" s="1"/>
  <c r="AG59" i="10"/>
  <c r="AG123" i="10" s="1"/>
  <c r="L59" i="10"/>
  <c r="L123" i="10" s="1"/>
  <c r="O59" i="10"/>
  <c r="O123" i="10" s="1"/>
  <c r="Q59" i="10"/>
  <c r="Q123" i="10" s="1"/>
  <c r="AO59" i="10"/>
  <c r="AO123" i="10" s="1"/>
  <c r="P59" i="10"/>
  <c r="P123" i="10" s="1"/>
  <c r="AQ59" i="10"/>
  <c r="AR59" i="10" s="1"/>
  <c r="R59" i="10"/>
  <c r="R123" i="10" s="1"/>
  <c r="X59" i="10"/>
  <c r="X123" i="10" s="1"/>
  <c r="AH59" i="10"/>
  <c r="AH123" i="10" s="1"/>
  <c r="AN59" i="10"/>
  <c r="AN123" i="10" s="1"/>
  <c r="AP59" i="10"/>
  <c r="AP123" i="10" s="1"/>
  <c r="Y59" i="10"/>
  <c r="Y123" i="10" s="1"/>
  <c r="AK59" i="10"/>
  <c r="AK123" i="10" s="1"/>
  <c r="AJ59" i="10"/>
  <c r="AJ123" i="10" s="1"/>
  <c r="AI59" i="10"/>
  <c r="J59" i="10" s="1"/>
  <c r="J123" i="10" s="1"/>
  <c r="U59" i="10"/>
  <c r="U123" i="10" s="1"/>
  <c r="M59" i="10"/>
  <c r="M123" i="10" s="1"/>
  <c r="AL59" i="10"/>
  <c r="AL123" i="10" s="1"/>
  <c r="I59" i="10"/>
  <c r="I123" i="10" s="1"/>
  <c r="H59" i="10"/>
  <c r="H123" i="10" s="1"/>
  <c r="Z59" i="10"/>
  <c r="Z123" i="10" s="1"/>
  <c r="AB59" i="10"/>
  <c r="AB123" i="10" s="1"/>
  <c r="AA59" i="10"/>
  <c r="AA123" i="10" s="1"/>
  <c r="V59" i="10"/>
  <c r="V123" i="10" s="1"/>
  <c r="AC59" i="10"/>
  <c r="AC123" i="10" s="1"/>
  <c r="AE59" i="10"/>
  <c r="AE123" i="10" s="1"/>
  <c r="AF59" i="10"/>
  <c r="AF123" i="10" s="1"/>
  <c r="AP118" i="10"/>
  <c r="AM60" i="10"/>
  <c r="AM124" i="10" s="1"/>
  <c r="N60" i="10"/>
  <c r="N124" i="10" s="1"/>
  <c r="M60" i="10"/>
  <c r="M124" i="10" s="1"/>
  <c r="AP60" i="10"/>
  <c r="AP124" i="10" s="1"/>
  <c r="AQ60" i="10"/>
  <c r="AR60" i="10" s="1"/>
  <c r="K60" i="10"/>
  <c r="K124" i="10" s="1"/>
  <c r="V60" i="10"/>
  <c r="V124" i="10" s="1"/>
  <c r="AI60" i="10"/>
  <c r="J60" i="10" s="1"/>
  <c r="J124" i="10" s="1"/>
  <c r="W60" i="10"/>
  <c r="W124" i="10" s="1"/>
  <c r="AK60" i="10"/>
  <c r="AK124" i="10" s="1"/>
  <c r="U60" i="10"/>
  <c r="U124" i="10" s="1"/>
  <c r="P60" i="10"/>
  <c r="P124" i="10" s="1"/>
  <c r="T60" i="10"/>
  <c r="T124" i="10" s="1"/>
  <c r="AH60" i="10"/>
  <c r="AH124" i="10" s="1"/>
  <c r="X60" i="10"/>
  <c r="X124" i="10" s="1"/>
  <c r="AG60" i="10"/>
  <c r="AG124" i="10" s="1"/>
  <c r="AN60" i="10"/>
  <c r="AN124" i="10" s="1"/>
  <c r="O60" i="10"/>
  <c r="O124" i="10" s="1"/>
  <c r="AJ60" i="10"/>
  <c r="AJ124" i="10" s="1"/>
  <c r="AA60" i="10"/>
  <c r="AA124" i="10" s="1"/>
  <c r="Z60" i="10"/>
  <c r="Z124" i="10" s="1"/>
  <c r="H60" i="10"/>
  <c r="H124" i="10" s="1"/>
  <c r="AE60" i="10"/>
  <c r="AE124" i="10" s="1"/>
  <c r="AO60" i="10"/>
  <c r="AO124" i="10" s="1"/>
  <c r="Q60" i="10"/>
  <c r="Q124" i="10" s="1"/>
  <c r="L60" i="10"/>
  <c r="L124" i="10" s="1"/>
  <c r="AD60" i="10"/>
  <c r="AD124" i="10" s="1"/>
  <c r="AB60" i="10"/>
  <c r="AB124" i="10" s="1"/>
  <c r="S60" i="10"/>
  <c r="S124" i="10" s="1"/>
  <c r="I60" i="10"/>
  <c r="I124" i="10" s="1"/>
  <c r="AF60" i="10"/>
  <c r="AF124" i="10" s="1"/>
  <c r="R60" i="10"/>
  <c r="R124" i="10" s="1"/>
  <c r="AC60" i="10"/>
  <c r="AC124" i="10" s="1"/>
  <c r="AL60" i="10"/>
  <c r="AL124" i="10" s="1"/>
  <c r="Y60" i="10"/>
  <c r="Y124" i="10" s="1"/>
  <c r="L81" i="7"/>
  <c r="K81" i="7"/>
  <c r="H81" i="7"/>
  <c r="O81" i="7"/>
  <c r="Y81" i="7"/>
  <c r="X81" i="7"/>
  <c r="AO81" i="7"/>
  <c r="U81" i="7"/>
  <c r="Q81" i="7"/>
  <c r="AD81" i="7"/>
  <c r="AM81" i="7"/>
  <c r="AP81" i="7"/>
  <c r="AQ81" i="7" s="1"/>
  <c r="AG81" i="7"/>
  <c r="AC81" i="7"/>
  <c r="AH81" i="7"/>
  <c r="I81" i="7" s="1"/>
  <c r="AJ81" i="7"/>
  <c r="J81" i="7"/>
  <c r="M81" i="7"/>
  <c r="AA81" i="7"/>
  <c r="AE81" i="7"/>
  <c r="T81" i="7"/>
  <c r="AN81" i="7"/>
  <c r="S81" i="7"/>
  <c r="AB81" i="7"/>
  <c r="N81" i="7"/>
  <c r="P81" i="7"/>
  <c r="AK81" i="7"/>
  <c r="AL81" i="7"/>
  <c r="AF81" i="7"/>
  <c r="AP83" i="7"/>
  <c r="AQ83" i="7" s="1"/>
  <c r="X83" i="7"/>
  <c r="Y83" i="7"/>
  <c r="AG83" i="7"/>
  <c r="Q83" i="7"/>
  <c r="AB83" i="7"/>
  <c r="AL83" i="7"/>
  <c r="G83" i="7"/>
  <c r="AO83" i="7"/>
  <c r="J83" i="7"/>
  <c r="AN83" i="7"/>
  <c r="AJ83" i="7"/>
  <c r="AD83" i="7"/>
  <c r="L83" i="7"/>
  <c r="AF83" i="7"/>
  <c r="Z83" i="7"/>
  <c r="AK83" i="7"/>
  <c r="AH83" i="7"/>
  <c r="I83" i="7" s="1"/>
  <c r="U83" i="7"/>
  <c r="AM83" i="7"/>
  <c r="M83" i="7"/>
  <c r="N83" i="7"/>
  <c r="AC83" i="7"/>
  <c r="K83" i="7"/>
  <c r="S83" i="7"/>
  <c r="AE83" i="7"/>
  <c r="AA83" i="7"/>
  <c r="P83" i="7"/>
  <c r="O83" i="7"/>
  <c r="Z65" i="10"/>
  <c r="Z129" i="10" s="1"/>
  <c r="R65" i="10"/>
  <c r="R129" i="10" s="1"/>
  <c r="AL65" i="10"/>
  <c r="AL129" i="10" s="1"/>
  <c r="AE65" i="10"/>
  <c r="AE129" i="10" s="1"/>
  <c r="AF65" i="10"/>
  <c r="AF129" i="10" s="1"/>
  <c r="L65" i="10"/>
  <c r="L129" i="10" s="1"/>
  <c r="U65" i="10"/>
  <c r="U129" i="10" s="1"/>
  <c r="S65" i="10"/>
  <c r="S129" i="10" s="1"/>
  <c r="T65" i="10"/>
  <c r="T129" i="10" s="1"/>
  <c r="I65" i="10"/>
  <c r="I129" i="10" s="1"/>
  <c r="AD65" i="10"/>
  <c r="AD129" i="10" s="1"/>
  <c r="X65" i="10"/>
  <c r="X129" i="10" s="1"/>
  <c r="AK65" i="10"/>
  <c r="AK129" i="10" s="1"/>
  <c r="P65" i="10"/>
  <c r="P129" i="10" s="1"/>
  <c r="AC65" i="10"/>
  <c r="AC129" i="10" s="1"/>
  <c r="AJ65" i="10"/>
  <c r="AJ129" i="10" s="1"/>
  <c r="V65" i="10"/>
  <c r="V129" i="10" s="1"/>
  <c r="AI65" i="10"/>
  <c r="AI129" i="10" s="1"/>
  <c r="N65" i="10"/>
  <c r="N129" i="10" s="1"/>
  <c r="M65" i="10"/>
  <c r="M129" i="10" s="1"/>
  <c r="Y65" i="10"/>
  <c r="Y129" i="10" s="1"/>
  <c r="O65" i="10"/>
  <c r="O129" i="10" s="1"/>
  <c r="AN65" i="10"/>
  <c r="AN129" i="10" s="1"/>
  <c r="AH65" i="10"/>
  <c r="AH129" i="10" s="1"/>
  <c r="AM65" i="10"/>
  <c r="AM129" i="10" s="1"/>
  <c r="K65" i="10"/>
  <c r="K129" i="10" s="1"/>
  <c r="W65" i="10"/>
  <c r="W129" i="10" s="1"/>
  <c r="AB65" i="10"/>
  <c r="AB129" i="10" s="1"/>
  <c r="AP65" i="10"/>
  <c r="AP129" i="10" s="1"/>
  <c r="AQ65" i="10"/>
  <c r="AR65" i="10" s="1"/>
  <c r="Q65" i="10"/>
  <c r="Q129" i="10" s="1"/>
  <c r="AO65" i="10"/>
  <c r="AO129" i="10" s="1"/>
  <c r="H65" i="10"/>
  <c r="H129" i="10" s="1"/>
  <c r="AA65" i="10"/>
  <c r="AA129" i="10" s="1"/>
  <c r="AG65" i="10"/>
  <c r="AG129" i="10" s="1"/>
  <c r="AA82" i="7"/>
  <c r="AD82" i="7"/>
  <c r="S82" i="7"/>
  <c r="Y82" i="7"/>
  <c r="AE82" i="7"/>
  <c r="Z82" i="7"/>
  <c r="Q82" i="7"/>
  <c r="AO82" i="7"/>
  <c r="P82" i="7"/>
  <c r="H82" i="7"/>
  <c r="J82" i="7"/>
  <c r="AH82" i="7"/>
  <c r="I82" i="7" s="1"/>
  <c r="K82" i="7"/>
  <c r="AJ82" i="7"/>
  <c r="X82" i="7"/>
  <c r="M82" i="7"/>
  <c r="AM82" i="7"/>
  <c r="O82" i="7"/>
  <c r="AP82" i="7"/>
  <c r="AQ82" i="7" s="1"/>
  <c r="AG82" i="7"/>
  <c r="AF82" i="7"/>
  <c r="AN82" i="7"/>
  <c r="N82" i="7"/>
  <c r="AL82" i="7"/>
  <c r="L82" i="7"/>
  <c r="G82" i="7"/>
  <c r="T82" i="7"/>
  <c r="AC82" i="7"/>
  <c r="AK82" i="7"/>
  <c r="P63" i="10"/>
  <c r="P127" i="10" s="1"/>
  <c r="AJ63" i="10"/>
  <c r="AJ127" i="10" s="1"/>
  <c r="H63" i="10"/>
  <c r="H127" i="10" s="1"/>
  <c r="AK63" i="10"/>
  <c r="AK127" i="10" s="1"/>
  <c r="N63" i="10"/>
  <c r="N127" i="10" s="1"/>
  <c r="I63" i="10"/>
  <c r="I127" i="10" s="1"/>
  <c r="S63" i="10"/>
  <c r="S127" i="10" s="1"/>
  <c r="AI63" i="10"/>
  <c r="J63" i="10" s="1"/>
  <c r="J127" i="10" s="1"/>
  <c r="K63" i="10"/>
  <c r="K127" i="10" s="1"/>
  <c r="AH63" i="10"/>
  <c r="AH127" i="10" s="1"/>
  <c r="O63" i="10"/>
  <c r="O127" i="10" s="1"/>
  <c r="AD63" i="10"/>
  <c r="AD127" i="10" s="1"/>
  <c r="AC63" i="10"/>
  <c r="AC127" i="10" s="1"/>
  <c r="V63" i="10"/>
  <c r="V127" i="10" s="1"/>
  <c r="AB63" i="10"/>
  <c r="AB127" i="10" s="1"/>
  <c r="AE63" i="10"/>
  <c r="AE127" i="10" s="1"/>
  <c r="Z63" i="10"/>
  <c r="Z127" i="10" s="1"/>
  <c r="AP63" i="10"/>
  <c r="AP127" i="10" s="1"/>
  <c r="R63" i="10"/>
  <c r="R127" i="10" s="1"/>
  <c r="Y63" i="10"/>
  <c r="Y127" i="10" s="1"/>
  <c r="AL63" i="10"/>
  <c r="AL127" i="10" s="1"/>
  <c r="Q63" i="10"/>
  <c r="Q127" i="10" s="1"/>
  <c r="AQ63" i="10"/>
  <c r="AQ127" i="10" s="1"/>
  <c r="AR127" i="10" s="1"/>
  <c r="AN63" i="10"/>
  <c r="AN127" i="10" s="1"/>
  <c r="U63" i="10"/>
  <c r="U127" i="10" s="1"/>
  <c r="AO63" i="10"/>
  <c r="AO127" i="10" s="1"/>
  <c r="AF63" i="10"/>
  <c r="AF127" i="10" s="1"/>
  <c r="T63" i="10"/>
  <c r="T127" i="10" s="1"/>
  <c r="M63" i="10"/>
  <c r="M127" i="10" s="1"/>
  <c r="X63" i="10"/>
  <c r="X127" i="10" s="1"/>
  <c r="AG63" i="10"/>
  <c r="AG127" i="10" s="1"/>
  <c r="AM63" i="10"/>
  <c r="AM127" i="10" s="1"/>
  <c r="AA63" i="10"/>
  <c r="AA127" i="10" s="1"/>
  <c r="L63" i="10"/>
  <c r="L127" i="10" s="1"/>
  <c r="W63" i="10"/>
  <c r="W127" i="10" s="1"/>
  <c r="AB66" i="10"/>
  <c r="AB130" i="10" s="1"/>
  <c r="O66" i="10"/>
  <c r="O130" i="10" s="1"/>
  <c r="AH66" i="10"/>
  <c r="AH130" i="10" s="1"/>
  <c r="AI66" i="10"/>
  <c r="AI130" i="10" s="1"/>
  <c r="X66" i="10"/>
  <c r="X130" i="10" s="1"/>
  <c r="AP66" i="10"/>
  <c r="AP130" i="10" s="1"/>
  <c r="T66" i="10"/>
  <c r="T130" i="10" s="1"/>
  <c r="AN66" i="10"/>
  <c r="AN130" i="10" s="1"/>
  <c r="AK66" i="10"/>
  <c r="AK130" i="10" s="1"/>
  <c r="AJ66" i="10"/>
  <c r="AJ130" i="10" s="1"/>
  <c r="AD66" i="10"/>
  <c r="AD130" i="10" s="1"/>
  <c r="H66" i="10"/>
  <c r="H130" i="10" s="1"/>
  <c r="M66" i="10"/>
  <c r="M130" i="10" s="1"/>
  <c r="P66" i="10"/>
  <c r="P130" i="10" s="1"/>
  <c r="K66" i="10"/>
  <c r="K130" i="10" s="1"/>
  <c r="U66" i="10"/>
  <c r="U130" i="10" s="1"/>
  <c r="AC66" i="10"/>
  <c r="AC130" i="10" s="1"/>
  <c r="Z66" i="10"/>
  <c r="Z130" i="10" s="1"/>
  <c r="L66" i="10"/>
  <c r="L130" i="10" s="1"/>
  <c r="Q66" i="10"/>
  <c r="Q130" i="10" s="1"/>
  <c r="AE66" i="10"/>
  <c r="AE130" i="10" s="1"/>
  <c r="I66" i="10"/>
  <c r="I130" i="10" s="1"/>
  <c r="N66" i="10"/>
  <c r="N130" i="10" s="1"/>
  <c r="AA66" i="10"/>
  <c r="AA130" i="10" s="1"/>
  <c r="AO66" i="10"/>
  <c r="AO130" i="10" s="1"/>
  <c r="Y66" i="10"/>
  <c r="Y130" i="10" s="1"/>
  <c r="V66" i="10"/>
  <c r="V130" i="10" s="1"/>
  <c r="S66" i="10"/>
  <c r="S130" i="10" s="1"/>
  <c r="R66" i="10"/>
  <c r="R130" i="10" s="1"/>
  <c r="AL66" i="10"/>
  <c r="AL130" i="10" s="1"/>
  <c r="W66" i="10"/>
  <c r="W130" i="10" s="1"/>
  <c r="AM66" i="10"/>
  <c r="AM130" i="10" s="1"/>
  <c r="AF66" i="10"/>
  <c r="AF130" i="10" s="1"/>
  <c r="AG66" i="10"/>
  <c r="AG130" i="10" s="1"/>
  <c r="AQ66" i="10"/>
  <c r="AQ130" i="10" s="1"/>
  <c r="AR130" i="10" s="1"/>
  <c r="AB125" i="10"/>
  <c r="AC67" i="10"/>
  <c r="AC131" i="10" s="1"/>
  <c r="L67" i="10"/>
  <c r="L131" i="10" s="1"/>
  <c r="AM67" i="10"/>
  <c r="AM131" i="10" s="1"/>
  <c r="M67" i="10"/>
  <c r="M131" i="10" s="1"/>
  <c r="AI67" i="10"/>
  <c r="J67" i="10" s="1"/>
  <c r="J131" i="10" s="1"/>
  <c r="Q67" i="10"/>
  <c r="Q131" i="10" s="1"/>
  <c r="S67" i="10"/>
  <c r="S131" i="10" s="1"/>
  <c r="W67" i="10"/>
  <c r="W131" i="10" s="1"/>
  <c r="AG67" i="10"/>
  <c r="AG131" i="10" s="1"/>
  <c r="V67" i="10"/>
  <c r="V131" i="10" s="1"/>
  <c r="AA67" i="10"/>
  <c r="AA131" i="10" s="1"/>
  <c r="X67" i="10"/>
  <c r="X131" i="10" s="1"/>
  <c r="AN67" i="10"/>
  <c r="AN131" i="10" s="1"/>
  <c r="AE67" i="10"/>
  <c r="AE131" i="10" s="1"/>
  <c r="AD67" i="10"/>
  <c r="AD131" i="10" s="1"/>
  <c r="AJ67" i="10"/>
  <c r="AJ131" i="10" s="1"/>
  <c r="T67" i="10"/>
  <c r="T131" i="10" s="1"/>
  <c r="AO67" i="10"/>
  <c r="AO131" i="10" s="1"/>
  <c r="AK67" i="10"/>
  <c r="AK131" i="10" s="1"/>
  <c r="N67" i="10"/>
  <c r="N131" i="10" s="1"/>
  <c r="K67" i="10"/>
  <c r="K131" i="10" s="1"/>
  <c r="H67" i="10"/>
  <c r="H131" i="10" s="1"/>
  <c r="Z67" i="10"/>
  <c r="Z131" i="10" s="1"/>
  <c r="AB67" i="10"/>
  <c r="AB131" i="10" s="1"/>
  <c r="AF67" i="10"/>
  <c r="AF131" i="10" s="1"/>
  <c r="U67" i="10"/>
  <c r="U131" i="10" s="1"/>
  <c r="AH67" i="10"/>
  <c r="AH131" i="10" s="1"/>
  <c r="I67" i="10"/>
  <c r="I131" i="10" s="1"/>
  <c r="AP67" i="10"/>
  <c r="AP131" i="10" s="1"/>
  <c r="Y67" i="10"/>
  <c r="Y131" i="10" s="1"/>
  <c r="AL67" i="10"/>
  <c r="AL131" i="10" s="1"/>
  <c r="AQ67" i="10"/>
  <c r="AQ131" i="10" s="1"/>
  <c r="AR131" i="10" s="1"/>
  <c r="P67" i="10"/>
  <c r="P131" i="10" s="1"/>
  <c r="R67" i="10"/>
  <c r="R131" i="10" s="1"/>
  <c r="O67" i="10"/>
  <c r="O131" i="10" s="1"/>
  <c r="V151" i="10"/>
  <c r="V160" i="10" s="1"/>
  <c r="S151" i="10"/>
  <c r="S160" i="10" s="1"/>
  <c r="AI127" i="10"/>
  <c r="I125" i="10"/>
  <c r="AF151" i="10"/>
  <c r="AF160" i="10" s="1"/>
  <c r="Y75" i="10"/>
  <c r="Y139" i="10" s="1"/>
  <c r="M75" i="10"/>
  <c r="M139" i="10" s="1"/>
  <c r="AM75" i="10"/>
  <c r="AM139" i="10" s="1"/>
  <c r="X75" i="10"/>
  <c r="X153" i="10" s="1"/>
  <c r="X162" i="10" s="1"/>
  <c r="AE75" i="10"/>
  <c r="AE153" i="10" s="1"/>
  <c r="AE162" i="10" s="1"/>
  <c r="AA75" i="10"/>
  <c r="AA139" i="10" s="1"/>
  <c r="AF75" i="10"/>
  <c r="AF153" i="10" s="1"/>
  <c r="AF162" i="10" s="1"/>
  <c r="W75" i="10"/>
  <c r="W139" i="10" s="1"/>
  <c r="AD75" i="10"/>
  <c r="AD153" i="10" s="1"/>
  <c r="AD162" i="10" s="1"/>
  <c r="AH75" i="10"/>
  <c r="AH139" i="10" s="1"/>
  <c r="AK75" i="10"/>
  <c r="AK153" i="10" s="1"/>
  <c r="AK162" i="10" s="1"/>
  <c r="P75" i="10"/>
  <c r="P153" i="10" s="1"/>
  <c r="P162" i="10" s="1"/>
  <c r="AN75" i="10"/>
  <c r="AN139" i="10" s="1"/>
  <c r="B43" i="13"/>
  <c r="N75" i="10"/>
  <c r="N153" i="10" s="1"/>
  <c r="N162" i="10" s="1"/>
  <c r="K75" i="10"/>
  <c r="K153" i="10" s="1"/>
  <c r="K162" i="10" s="1"/>
  <c r="I75" i="10"/>
  <c r="I153" i="10" s="1"/>
  <c r="I162" i="10" s="1"/>
  <c r="AI75" i="10"/>
  <c r="AI139" i="10" s="1"/>
  <c r="R75" i="10"/>
  <c r="R153" i="10" s="1"/>
  <c r="R162" i="10" s="1"/>
  <c r="U75" i="10"/>
  <c r="U153" i="10" s="1"/>
  <c r="U162" i="10" s="1"/>
  <c r="O75" i="10"/>
  <c r="O139" i="10" s="1"/>
  <c r="H75" i="10"/>
  <c r="H139" i="10" s="1"/>
  <c r="Q75" i="10"/>
  <c r="Q139" i="10" s="1"/>
  <c r="AO75" i="10"/>
  <c r="AO153" i="10" s="1"/>
  <c r="AO162" i="10" s="1"/>
  <c r="AB75" i="10"/>
  <c r="AB153" i="10" s="1"/>
  <c r="AB162" i="10" s="1"/>
  <c r="Z75" i="10"/>
  <c r="Z139" i="10" s="1"/>
  <c r="L75" i="10"/>
  <c r="L139" i="10" s="1"/>
  <c r="S75" i="10"/>
  <c r="S139" i="10" s="1"/>
  <c r="T75" i="10"/>
  <c r="T153" i="10" s="1"/>
  <c r="T162" i="10" s="1"/>
  <c r="V75" i="10"/>
  <c r="V153" i="10" s="1"/>
  <c r="V162" i="10" s="1"/>
  <c r="AL75" i="10"/>
  <c r="AL153" i="10" s="1"/>
  <c r="AL162" i="10" s="1"/>
  <c r="AG75" i="10"/>
  <c r="AG153" i="10" s="1"/>
  <c r="AG162" i="10" s="1"/>
  <c r="AC75" i="10"/>
  <c r="AC139" i="10" s="1"/>
  <c r="AP75" i="10"/>
  <c r="AP139" i="10" s="1"/>
  <c r="AQ75" i="10"/>
  <c r="AQ139" i="10" s="1"/>
  <c r="AR139" i="10" s="1"/>
  <c r="AJ75" i="10"/>
  <c r="AJ153" i="10" s="1"/>
  <c r="AJ162" i="10" s="1"/>
  <c r="AP91" i="7"/>
  <c r="AQ91" i="7" s="1"/>
  <c r="AM91" i="7"/>
  <c r="Z91" i="7"/>
  <c r="AD91" i="7"/>
  <c r="AK91" i="7"/>
  <c r="AJ91" i="7"/>
  <c r="M91" i="7"/>
  <c r="U91" i="7"/>
  <c r="AN91" i="7"/>
  <c r="Q91" i="7"/>
  <c r="AL91" i="7"/>
  <c r="AG91" i="7"/>
  <c r="AB91" i="7"/>
  <c r="L91" i="7"/>
  <c r="AC91" i="7"/>
  <c r="H91" i="7"/>
  <c r="AH91" i="7"/>
  <c r="I91" i="7" s="1"/>
  <c r="AO91" i="7"/>
  <c r="G91" i="7"/>
  <c r="AE91" i="7"/>
  <c r="AA91" i="7"/>
  <c r="K91" i="7"/>
  <c r="N91" i="7"/>
  <c r="O91" i="7"/>
  <c r="X91" i="7"/>
  <c r="P91" i="7"/>
  <c r="AF91" i="7"/>
  <c r="AL68" i="10"/>
  <c r="AL152" i="10" s="1"/>
  <c r="AL161" i="10" s="1"/>
  <c r="AE68" i="10"/>
  <c r="AE152" i="10" s="1"/>
  <c r="AE161" i="10" s="1"/>
  <c r="L68" i="10"/>
  <c r="L152" i="10" s="1"/>
  <c r="L161" i="10" s="1"/>
  <c r="T68" i="10"/>
  <c r="T152" i="10" s="1"/>
  <c r="T161" i="10" s="1"/>
  <c r="I68" i="10"/>
  <c r="I132" i="10" s="1"/>
  <c r="V68" i="10"/>
  <c r="V132" i="10" s="1"/>
  <c r="R68" i="10"/>
  <c r="R132" i="10" s="1"/>
  <c r="AM68" i="10"/>
  <c r="AM132" i="10" s="1"/>
  <c r="O68" i="10"/>
  <c r="O132" i="10" s="1"/>
  <c r="AD68" i="10"/>
  <c r="AD132" i="10" s="1"/>
  <c r="Q68" i="10"/>
  <c r="Q132" i="10" s="1"/>
  <c r="U68" i="10"/>
  <c r="U152" i="10" s="1"/>
  <c r="U161" i="10" s="1"/>
  <c r="AC68" i="10"/>
  <c r="AC132" i="10" s="1"/>
  <c r="H68" i="10"/>
  <c r="H132" i="10" s="1"/>
  <c r="AF68" i="10"/>
  <c r="AF132" i="10" s="1"/>
  <c r="AQ68" i="10"/>
  <c r="AR68" i="10" s="1"/>
  <c r="AG68" i="10"/>
  <c r="AG132" i="10" s="1"/>
  <c r="AN68" i="10"/>
  <c r="AN132" i="10" s="1"/>
  <c r="AJ68" i="10"/>
  <c r="AJ152" i="10" s="1"/>
  <c r="AJ161" i="10" s="1"/>
  <c r="AH68" i="10"/>
  <c r="AH132" i="10" s="1"/>
  <c r="AO68" i="10"/>
  <c r="AO152" i="10" s="1"/>
  <c r="AO161" i="10" s="1"/>
  <c r="W68" i="10"/>
  <c r="W132" i="10" s="1"/>
  <c r="N68" i="10"/>
  <c r="N132" i="10" s="1"/>
  <c r="AB68" i="10"/>
  <c r="AB152" i="10" s="1"/>
  <c r="AB161" i="10" s="1"/>
  <c r="AK68" i="10"/>
  <c r="AK132" i="10" s="1"/>
  <c r="Z68" i="10"/>
  <c r="Z152" i="10" s="1"/>
  <c r="Z161" i="10" s="1"/>
  <c r="K68" i="10"/>
  <c r="K132" i="10" s="1"/>
  <c r="AP68" i="10"/>
  <c r="AP132" i="10" s="1"/>
  <c r="Y68" i="10"/>
  <c r="Y132" i="10" s="1"/>
  <c r="S68" i="10"/>
  <c r="S132" i="10" s="1"/>
  <c r="M68" i="10"/>
  <c r="M152" i="10" s="1"/>
  <c r="M161" i="10" s="1"/>
  <c r="AI68" i="10"/>
  <c r="AI152" i="10" s="1"/>
  <c r="AI161" i="10" s="1"/>
  <c r="X68" i="10"/>
  <c r="X152" i="10" s="1"/>
  <c r="X161" i="10" s="1"/>
  <c r="AA68" i="10"/>
  <c r="AA132" i="10" s="1"/>
  <c r="B42" i="13"/>
  <c r="P68" i="10"/>
  <c r="P132" i="10" s="1"/>
  <c r="AO69" i="10"/>
  <c r="AO133" i="10" s="1"/>
  <c r="X69" i="10"/>
  <c r="X133" i="10" s="1"/>
  <c r="AP69" i="10"/>
  <c r="AP133" i="10" s="1"/>
  <c r="I69" i="10"/>
  <c r="I133" i="10" s="1"/>
  <c r="K69" i="10"/>
  <c r="K133" i="10" s="1"/>
  <c r="Y69" i="10"/>
  <c r="Y133" i="10" s="1"/>
  <c r="AH69" i="10"/>
  <c r="AH133" i="10" s="1"/>
  <c r="AG69" i="10"/>
  <c r="AG133" i="10" s="1"/>
  <c r="AE69" i="10"/>
  <c r="AE133" i="10" s="1"/>
  <c r="O69" i="10"/>
  <c r="O133" i="10" s="1"/>
  <c r="AQ69" i="10"/>
  <c r="AR69" i="10" s="1"/>
  <c r="Z69" i="10"/>
  <c r="Z133" i="10" s="1"/>
  <c r="AC69" i="10"/>
  <c r="AC133" i="10" s="1"/>
  <c r="AB69" i="10"/>
  <c r="AB133" i="10" s="1"/>
  <c r="V69" i="10"/>
  <c r="V133" i="10" s="1"/>
  <c r="R69" i="10"/>
  <c r="R133" i="10" s="1"/>
  <c r="AL69" i="10"/>
  <c r="AL133" i="10" s="1"/>
  <c r="Q69" i="10"/>
  <c r="Q133" i="10" s="1"/>
  <c r="AI69" i="10"/>
  <c r="J69" i="10" s="1"/>
  <c r="J133" i="10" s="1"/>
  <c r="P69" i="10"/>
  <c r="P133" i="10" s="1"/>
  <c r="AF69" i="10"/>
  <c r="AF133" i="10" s="1"/>
  <c r="H69" i="10"/>
  <c r="H133" i="10" s="1"/>
  <c r="AK69" i="10"/>
  <c r="AK133" i="10" s="1"/>
  <c r="T69" i="10"/>
  <c r="T133" i="10" s="1"/>
  <c r="S69" i="10"/>
  <c r="S133" i="10" s="1"/>
  <c r="AM69" i="10"/>
  <c r="AM133" i="10" s="1"/>
  <c r="M69" i="10"/>
  <c r="M133" i="10" s="1"/>
  <c r="AN69" i="10"/>
  <c r="AN133" i="10" s="1"/>
  <c r="W69" i="10"/>
  <c r="W133" i="10" s="1"/>
  <c r="AJ69" i="10"/>
  <c r="AJ133" i="10" s="1"/>
  <c r="U69" i="10"/>
  <c r="U133" i="10" s="1"/>
  <c r="C43" i="13"/>
  <c r="AD69" i="10"/>
  <c r="AD133" i="10" s="1"/>
  <c r="N69" i="10"/>
  <c r="N133" i="10" s="1"/>
  <c r="AA69" i="10"/>
  <c r="AA133" i="10" s="1"/>
  <c r="L69" i="10"/>
  <c r="L133" i="10" s="1"/>
  <c r="AM93" i="7"/>
  <c r="AC93" i="7"/>
  <c r="AP93" i="7"/>
  <c r="AQ93" i="7" s="1"/>
  <c r="Y93" i="7"/>
  <c r="Z93" i="7"/>
  <c r="M93" i="7"/>
  <c r="AN93" i="7"/>
  <c r="H93" i="7"/>
  <c r="AG93" i="7"/>
  <c r="O93" i="7"/>
  <c r="AO93" i="7"/>
  <c r="AI93" i="7"/>
  <c r="X93" i="7"/>
  <c r="J93" i="7"/>
  <c r="U93" i="7"/>
  <c r="AJ93" i="7"/>
  <c r="N93" i="7"/>
  <c r="AL93" i="7"/>
  <c r="AH93" i="7"/>
  <c r="I93" i="7" s="1"/>
  <c r="AB93" i="7"/>
  <c r="AD93" i="7"/>
  <c r="Q93" i="7"/>
  <c r="P93" i="7"/>
  <c r="AF93" i="7"/>
  <c r="T93" i="7"/>
  <c r="S93" i="7"/>
  <c r="AK93" i="7"/>
  <c r="AE93" i="7"/>
  <c r="AE90" i="7"/>
  <c r="J90" i="7"/>
  <c r="X90" i="7"/>
  <c r="AM90" i="7"/>
  <c r="AJ90" i="7"/>
  <c r="L90" i="7"/>
  <c r="N90" i="7"/>
  <c r="H90" i="7"/>
  <c r="AN90" i="7"/>
  <c r="AP90" i="7"/>
  <c r="AQ90" i="7" s="1"/>
  <c r="U90" i="7"/>
  <c r="P90" i="7"/>
  <c r="M90" i="7"/>
  <c r="Q90" i="7"/>
  <c r="T90" i="7"/>
  <c r="Y90" i="7"/>
  <c r="AG90" i="7"/>
  <c r="AO90" i="7"/>
  <c r="O90" i="7"/>
  <c r="Z90" i="7"/>
  <c r="AH90" i="7"/>
  <c r="I90" i="7" s="1"/>
  <c r="K90" i="7"/>
  <c r="AD90" i="7"/>
  <c r="AC90" i="7"/>
  <c r="AF90" i="7"/>
  <c r="AB90" i="7"/>
  <c r="AK90" i="7"/>
  <c r="AA90" i="7"/>
  <c r="AL90" i="7"/>
  <c r="AO70" i="10"/>
  <c r="AO134" i="10" s="1"/>
  <c r="AJ70" i="10"/>
  <c r="AJ134" i="10" s="1"/>
  <c r="I70" i="10"/>
  <c r="I134" i="10" s="1"/>
  <c r="L70" i="10"/>
  <c r="L134" i="10" s="1"/>
  <c r="AK70" i="10"/>
  <c r="AK134" i="10" s="1"/>
  <c r="AB70" i="10"/>
  <c r="AB134" i="10" s="1"/>
  <c r="N70" i="10"/>
  <c r="N134" i="10" s="1"/>
  <c r="O70" i="10"/>
  <c r="O134" i="10" s="1"/>
  <c r="AF70" i="10"/>
  <c r="AF134" i="10" s="1"/>
  <c r="H70" i="10"/>
  <c r="H134" i="10" s="1"/>
  <c r="AC70" i="10"/>
  <c r="AC134" i="10" s="1"/>
  <c r="AM70" i="10"/>
  <c r="AM134" i="10" s="1"/>
  <c r="Z70" i="10"/>
  <c r="Z134" i="10" s="1"/>
  <c r="V70" i="10"/>
  <c r="V134" i="10" s="1"/>
  <c r="X70" i="10"/>
  <c r="X134" i="10" s="1"/>
  <c r="AD70" i="10"/>
  <c r="AD134" i="10" s="1"/>
  <c r="AN70" i="10"/>
  <c r="AN134" i="10" s="1"/>
  <c r="AP70" i="10"/>
  <c r="AP134" i="10" s="1"/>
  <c r="AG70" i="10"/>
  <c r="AG134" i="10" s="1"/>
  <c r="P70" i="10"/>
  <c r="P134" i="10" s="1"/>
  <c r="Y70" i="10"/>
  <c r="Y134" i="10" s="1"/>
  <c r="K70" i="10"/>
  <c r="K134" i="10" s="1"/>
  <c r="T70" i="10"/>
  <c r="T134" i="10" s="1"/>
  <c r="W70" i="10"/>
  <c r="W134" i="10" s="1"/>
  <c r="U70" i="10"/>
  <c r="U134" i="10" s="1"/>
  <c r="Q70" i="10"/>
  <c r="Q134" i="10" s="1"/>
  <c r="AL70" i="10"/>
  <c r="AL134" i="10" s="1"/>
  <c r="S70" i="10"/>
  <c r="S134" i="10" s="1"/>
  <c r="AE70" i="10"/>
  <c r="AE134" i="10" s="1"/>
  <c r="R70" i="10"/>
  <c r="R134" i="10" s="1"/>
  <c r="AH70" i="10"/>
  <c r="AH134" i="10" s="1"/>
  <c r="AQ70" i="10"/>
  <c r="AQ134" i="10" s="1"/>
  <c r="AR134" i="10" s="1"/>
  <c r="M70" i="10"/>
  <c r="M134" i="10" s="1"/>
  <c r="AA70" i="10"/>
  <c r="AA134" i="10" s="1"/>
  <c r="AI70" i="10"/>
  <c r="AI134" i="10" s="1"/>
  <c r="AQ72" i="10"/>
  <c r="AQ136" i="10" s="1"/>
  <c r="AR136" i="10" s="1"/>
  <c r="Y72" i="10"/>
  <c r="Y136" i="10" s="1"/>
  <c r="W72" i="10"/>
  <c r="W136" i="10" s="1"/>
  <c r="L72" i="10"/>
  <c r="L136" i="10" s="1"/>
  <c r="AJ72" i="10"/>
  <c r="AJ136" i="10" s="1"/>
  <c r="AO72" i="10"/>
  <c r="AO136" i="10" s="1"/>
  <c r="AC72" i="10"/>
  <c r="AC136" i="10" s="1"/>
  <c r="AN72" i="10"/>
  <c r="AN136" i="10" s="1"/>
  <c r="N72" i="10"/>
  <c r="N136" i="10" s="1"/>
  <c r="P72" i="10"/>
  <c r="P136" i="10" s="1"/>
  <c r="AF72" i="10"/>
  <c r="AF136" i="10" s="1"/>
  <c r="X72" i="10"/>
  <c r="X136" i="10" s="1"/>
  <c r="S72" i="10"/>
  <c r="S136" i="10" s="1"/>
  <c r="AM72" i="10"/>
  <c r="AM136" i="10" s="1"/>
  <c r="O72" i="10"/>
  <c r="O136" i="10"/>
  <c r="R72" i="10"/>
  <c r="R136" i="10" s="1"/>
  <c r="T72" i="10"/>
  <c r="T136" i="10" s="1"/>
  <c r="Q72" i="10"/>
  <c r="Q136" i="10" s="1"/>
  <c r="Z72" i="10"/>
  <c r="Z136" i="10" s="1"/>
  <c r="V72" i="10"/>
  <c r="V136" i="10" s="1"/>
  <c r="AL72" i="10"/>
  <c r="AL136" i="10" s="1"/>
  <c r="AE72" i="10"/>
  <c r="AE136" i="10" s="1"/>
  <c r="AG72" i="10"/>
  <c r="AG136" i="10" s="1"/>
  <c r="AI72" i="10"/>
  <c r="AI136" i="10" s="1"/>
  <c r="AD72" i="10"/>
  <c r="AD136" i="10" s="1"/>
  <c r="M72" i="10"/>
  <c r="M136" i="10" s="1"/>
  <c r="AH72" i="10"/>
  <c r="AH136" i="10" s="1"/>
  <c r="U72" i="10"/>
  <c r="U136" i="10" s="1"/>
  <c r="AP72" i="10"/>
  <c r="AP136" i="10" s="1"/>
  <c r="AK72" i="10"/>
  <c r="AK136" i="10" s="1"/>
  <c r="I72" i="10"/>
  <c r="I136" i="10" s="1"/>
  <c r="K72" i="10"/>
  <c r="K136" i="10" s="1"/>
  <c r="AA72" i="10"/>
  <c r="AA136" i="10" s="1"/>
  <c r="AB72" i="10"/>
  <c r="AB136" i="10" s="1"/>
  <c r="H72" i="10"/>
  <c r="H136" i="10" s="1"/>
  <c r="AO92" i="7"/>
  <c r="O92" i="7"/>
  <c r="AG92" i="7"/>
  <c r="AM92" i="7"/>
  <c r="P92" i="7"/>
  <c r="AL92" i="7"/>
  <c r="AE92" i="7"/>
  <c r="AH92" i="7"/>
  <c r="I92" i="7" s="1"/>
  <c r="AD92" i="7"/>
  <c r="Z92" i="7"/>
  <c r="Y92" i="7"/>
  <c r="X92" i="7"/>
  <c r="U92" i="7"/>
  <c r="T92" i="7"/>
  <c r="AJ92" i="7"/>
  <c r="AB92" i="7"/>
  <c r="N92" i="7"/>
  <c r="L92" i="7"/>
  <c r="AC92" i="7"/>
  <c r="AK92" i="7"/>
  <c r="AN92" i="7"/>
  <c r="J92" i="7"/>
  <c r="H92" i="7"/>
  <c r="K92" i="7"/>
  <c r="AA92" i="7"/>
  <c r="AP92" i="7"/>
  <c r="AQ92" i="7" s="1"/>
  <c r="Q71" i="10"/>
  <c r="Q135" i="10" s="1"/>
  <c r="S71" i="10"/>
  <c r="S135" i="10" s="1"/>
  <c r="V71" i="10"/>
  <c r="V135" i="10" s="1"/>
  <c r="AL71" i="10"/>
  <c r="AL135" i="10" s="1"/>
  <c r="AM71" i="10"/>
  <c r="AM135" i="10" s="1"/>
  <c r="K71" i="10"/>
  <c r="K135" i="10" s="1"/>
  <c r="AK71" i="10"/>
  <c r="AK135" i="10" s="1"/>
  <c r="M71" i="10"/>
  <c r="M135" i="10" s="1"/>
  <c r="R71" i="10"/>
  <c r="R135" i="10" s="1"/>
  <c r="AB71" i="10"/>
  <c r="AB135" i="10" s="1"/>
  <c r="AP71" i="10"/>
  <c r="AP135" i="10" s="1"/>
  <c r="N71" i="10"/>
  <c r="N135" i="10" s="1"/>
  <c r="AA71" i="10"/>
  <c r="AA135" i="10" s="1"/>
  <c r="AE71" i="10"/>
  <c r="AE135" i="10" s="1"/>
  <c r="H71" i="10"/>
  <c r="H135" i="10" s="1"/>
  <c r="AI71" i="10"/>
  <c r="AI135" i="10" s="1"/>
  <c r="L71" i="10"/>
  <c r="L135" i="10" s="1"/>
  <c r="P71" i="10"/>
  <c r="P135" i="10" s="1"/>
  <c r="AJ71" i="10"/>
  <c r="AJ135" i="10" s="1"/>
  <c r="U71" i="10"/>
  <c r="U135" i="10" s="1"/>
  <c r="AO71" i="10"/>
  <c r="AO135" i="10" s="1"/>
  <c r="Y71" i="10"/>
  <c r="Y135" i="10" s="1"/>
  <c r="AN71" i="10"/>
  <c r="AN135" i="10" s="1"/>
  <c r="O71" i="10"/>
  <c r="O135" i="10" s="1"/>
  <c r="AQ71" i="10"/>
  <c r="AR71" i="10" s="1"/>
  <c r="AG71" i="10"/>
  <c r="AG135" i="10" s="1"/>
  <c r="W71" i="10"/>
  <c r="W135" i="10" s="1"/>
  <c r="T71" i="10"/>
  <c r="T135" i="10" s="1"/>
  <c r="Z71" i="10"/>
  <c r="Z135" i="10" s="1"/>
  <c r="AD71" i="10"/>
  <c r="AD135" i="10" s="1"/>
  <c r="AC71" i="10"/>
  <c r="AC135" i="10" s="1"/>
  <c r="X71" i="10"/>
  <c r="X135" i="10" s="1"/>
  <c r="AF71" i="10"/>
  <c r="AF135" i="10" s="1"/>
  <c r="I71" i="10"/>
  <c r="I135" i="10" s="1"/>
  <c r="AH71" i="10"/>
  <c r="AH135" i="10" s="1"/>
  <c r="AE139" i="10"/>
  <c r="U74" i="10"/>
  <c r="U138" i="10" s="1"/>
  <c r="Y74" i="10"/>
  <c r="Y138" i="10" s="1"/>
  <c r="AK74" i="10"/>
  <c r="AK138" i="10" s="1"/>
  <c r="AA74" i="10"/>
  <c r="AA138" i="10" s="1"/>
  <c r="H74" i="10"/>
  <c r="H138" i="10" s="1"/>
  <c r="AM74" i="10"/>
  <c r="AM138" i="10" s="1"/>
  <c r="AI74" i="10"/>
  <c r="AI138" i="10" s="1"/>
  <c r="Z74" i="10"/>
  <c r="Z138" i="10" s="1"/>
  <c r="AF74" i="10"/>
  <c r="AF138" i="10" s="1"/>
  <c r="AJ74" i="10"/>
  <c r="AJ138" i="10" s="1"/>
  <c r="P74" i="10"/>
  <c r="P138" i="10" s="1"/>
  <c r="AO74" i="10"/>
  <c r="AO138" i="10" s="1"/>
  <c r="AP74" i="10"/>
  <c r="AP138" i="10" s="1"/>
  <c r="Q74" i="10"/>
  <c r="Q138" i="10" s="1"/>
  <c r="S74" i="10"/>
  <c r="S138" i="10" s="1"/>
  <c r="AC74" i="10"/>
  <c r="AC138" i="10" s="1"/>
  <c r="AN74" i="10"/>
  <c r="AN138" i="10" s="1"/>
  <c r="AD74" i="10"/>
  <c r="AD138" i="10" s="1"/>
  <c r="X74" i="10"/>
  <c r="X138" i="10" s="1"/>
  <c r="AB74" i="10"/>
  <c r="AB138" i="10" s="1"/>
  <c r="V74" i="10"/>
  <c r="V138" i="10" s="1"/>
  <c r="AG74" i="10"/>
  <c r="AG138" i="10" s="1"/>
  <c r="AQ74" i="10"/>
  <c r="AQ138" i="10" s="1"/>
  <c r="AR138" i="10" s="1"/>
  <c r="I74" i="10"/>
  <c r="I138" i="10" s="1"/>
  <c r="K74" i="10"/>
  <c r="K138" i="10" s="1"/>
  <c r="L74" i="10"/>
  <c r="L138" i="10" s="1"/>
  <c r="AE74" i="10"/>
  <c r="AE138" i="10" s="1"/>
  <c r="R74" i="10"/>
  <c r="R138" i="10" s="1"/>
  <c r="M74" i="10"/>
  <c r="M138" i="10" s="1"/>
  <c r="W74" i="10"/>
  <c r="W138" i="10" s="1"/>
  <c r="N74" i="10"/>
  <c r="N138" i="10" s="1"/>
  <c r="T74" i="10"/>
  <c r="T138" i="10" s="1"/>
  <c r="AH74" i="10"/>
  <c r="AH138" i="10" s="1"/>
  <c r="AL74" i="10"/>
  <c r="AL138" i="10" s="1"/>
  <c r="O74" i="10"/>
  <c r="O138" i="10" s="1"/>
  <c r="AP73" i="10"/>
  <c r="AP137" i="10" s="1"/>
  <c r="AK73" i="10"/>
  <c r="AK137" i="10" s="1"/>
  <c r="U73" i="10"/>
  <c r="U137" i="10" s="1"/>
  <c r="X73" i="10"/>
  <c r="X137" i="10" s="1"/>
  <c r="M73" i="10"/>
  <c r="M137" i="10" s="1"/>
  <c r="AI73" i="10"/>
  <c r="J73" i="10" s="1"/>
  <c r="J137" i="10" s="1"/>
  <c r="P73" i="10"/>
  <c r="P137" i="10" s="1"/>
  <c r="Z73" i="10"/>
  <c r="Z137" i="10" s="1"/>
  <c r="Q73" i="10"/>
  <c r="Q137" i="10" s="1"/>
  <c r="AJ73" i="10"/>
  <c r="AJ137" i="10" s="1"/>
  <c r="L73" i="10"/>
  <c r="L137" i="10" s="1"/>
  <c r="AN73" i="10"/>
  <c r="AN137" i="10" s="1"/>
  <c r="AO73" i="10"/>
  <c r="AO137" i="10" s="1"/>
  <c r="K73" i="10"/>
  <c r="K137" i="10" s="1"/>
  <c r="AF73" i="10"/>
  <c r="AF137" i="10" s="1"/>
  <c r="N73" i="10"/>
  <c r="N137" i="10" s="1"/>
  <c r="AD73" i="10"/>
  <c r="AD137" i="10" s="1"/>
  <c r="AB73" i="10"/>
  <c r="AB137" i="10" s="1"/>
  <c r="AE73" i="10"/>
  <c r="AE137" i="10" s="1"/>
  <c r="AG73" i="10"/>
  <c r="AG137" i="10" s="1"/>
  <c r="W73" i="10"/>
  <c r="W137" i="10" s="1"/>
  <c r="I73" i="10"/>
  <c r="I137" i="10" s="1"/>
  <c r="S73" i="10"/>
  <c r="S137" i="10" s="1"/>
  <c r="O73" i="10"/>
  <c r="O137" i="10" s="1"/>
  <c r="H73" i="10"/>
  <c r="H137" i="10" s="1"/>
  <c r="V73" i="10"/>
  <c r="V137" i="10" s="1"/>
  <c r="AA73" i="10"/>
  <c r="AA137" i="10" s="1"/>
  <c r="Y73" i="10"/>
  <c r="Y137" i="10" s="1"/>
  <c r="R73" i="10"/>
  <c r="R137" i="10" s="1"/>
  <c r="AH73" i="10"/>
  <c r="AH137" i="10" s="1"/>
  <c r="AC73" i="10"/>
  <c r="AC137" i="10" s="1"/>
  <c r="AL73" i="10"/>
  <c r="AL137" i="10" s="1"/>
  <c r="T73" i="10"/>
  <c r="T137" i="10" s="1"/>
  <c r="AQ73" i="10"/>
  <c r="AR73" i="10" s="1"/>
  <c r="AM73" i="10"/>
  <c r="AM137" i="10" s="1"/>
  <c r="M80" i="7"/>
  <c r="R37" i="7"/>
  <c r="M15" i="7"/>
  <c r="R29" i="7"/>
  <c r="M71" i="7"/>
  <c r="M25" i="7"/>
  <c r="R81" i="7"/>
  <c r="R57" i="7"/>
  <c r="R21" i="7"/>
  <c r="M24" i="7"/>
  <c r="R54" i="7"/>
  <c r="R84" i="7"/>
  <c r="M86" i="7"/>
  <c r="M44" i="7"/>
  <c r="R39" i="7"/>
  <c r="R30" i="7"/>
  <c r="R82" i="7"/>
  <c r="M41" i="7"/>
  <c r="R73" i="7"/>
  <c r="M59" i="7"/>
  <c r="M62" i="7"/>
  <c r="R75" i="7"/>
  <c r="O14" i="7"/>
  <c r="R83" i="7"/>
  <c r="R72" i="7"/>
  <c r="S29" i="7"/>
  <c r="R27" i="7"/>
  <c r="R93" i="7"/>
  <c r="M23" i="7"/>
  <c r="R92" i="7"/>
  <c r="M78" i="7"/>
  <c r="M33" i="7"/>
  <c r="R47" i="7"/>
  <c r="M32" i="7"/>
  <c r="M60" i="7"/>
  <c r="M42" i="7"/>
  <c r="R18" i="7"/>
  <c r="R65" i="7"/>
  <c r="R46" i="7"/>
  <c r="M26" i="7"/>
  <c r="M88" i="7"/>
  <c r="S20" i="7"/>
  <c r="M17" i="7"/>
  <c r="R91" i="7"/>
  <c r="R28" i="7"/>
  <c r="R74" i="7"/>
  <c r="M68" i="7"/>
  <c r="R66" i="7"/>
  <c r="M79" i="7"/>
  <c r="R63" i="7"/>
  <c r="R56" i="7"/>
  <c r="M16" i="7"/>
  <c r="R38" i="7"/>
  <c r="S19" i="7"/>
  <c r="M52" i="7"/>
  <c r="R55" i="7"/>
  <c r="S37" i="7"/>
  <c r="H133" i="13"/>
  <c r="H162" i="13"/>
  <c r="AI100" i="10"/>
  <c r="J36" i="10"/>
  <c r="J100" i="10" s="1"/>
  <c r="AF146" i="10"/>
  <c r="AF155" i="10" s="1"/>
  <c r="AL104" i="10"/>
  <c r="R152" i="10"/>
  <c r="R161" i="10" s="1"/>
  <c r="S90" i="10"/>
  <c r="R83" i="10"/>
  <c r="AJ90" i="10"/>
  <c r="AE145" i="10"/>
  <c r="AE154" i="10" s="1"/>
  <c r="AI78" i="10"/>
  <c r="AH145" i="10"/>
  <c r="AH154" i="10" s="1"/>
  <c r="W155" i="10"/>
  <c r="N7" i="1"/>
  <c r="M15" i="1" s="1"/>
  <c r="AI82" i="7" l="1"/>
  <c r="AI21" i="7"/>
  <c r="AI56" i="7"/>
  <c r="AI83" i="7"/>
  <c r="AK25" i="7"/>
  <c r="AI37" i="7"/>
  <c r="AI20" i="7"/>
  <c r="AI48" i="7"/>
  <c r="AK34" i="7"/>
  <c r="AI72" i="7"/>
  <c r="AI64" i="7"/>
  <c r="AI46" i="7"/>
  <c r="AK33" i="7"/>
  <c r="AK17" i="7"/>
  <c r="AK44" i="7"/>
  <c r="AK61" i="7"/>
  <c r="AK43" i="7"/>
  <c r="AI29" i="7"/>
  <c r="AI47" i="7"/>
  <c r="AK50" i="7"/>
  <c r="AI92" i="7"/>
  <c r="AI90" i="7"/>
  <c r="AK32" i="7"/>
  <c r="AK14" i="7"/>
  <c r="AI73" i="7"/>
  <c r="AK24" i="7"/>
  <c r="AL14" i="7"/>
  <c r="AI91" i="7"/>
  <c r="AI84" i="7"/>
  <c r="AK60" i="7"/>
  <c r="AI36" i="7"/>
  <c r="AK35" i="7"/>
  <c r="AI18" i="7"/>
  <c r="AI63" i="7"/>
  <c r="AI57" i="7"/>
  <c r="AI54" i="7"/>
  <c r="AJ30" i="7"/>
  <c r="AJ29" i="7"/>
  <c r="AI65" i="7"/>
  <c r="AI39" i="7"/>
  <c r="AI30" i="7"/>
  <c r="AK23" i="7"/>
  <c r="AI81" i="7"/>
  <c r="AK42" i="7"/>
  <c r="AI27" i="7"/>
  <c r="AK41" i="7"/>
  <c r="AK15" i="7"/>
  <c r="AI74" i="7"/>
  <c r="AK53" i="7"/>
  <c r="AK52" i="7"/>
  <c r="H16" i="7"/>
  <c r="AK16" i="7"/>
  <c r="H143" i="13"/>
  <c r="H144" i="13"/>
  <c r="H54" i="13"/>
  <c r="AA145" i="10"/>
  <c r="AA154" i="10" s="1"/>
  <c r="I104" i="10"/>
  <c r="R151" i="10"/>
  <c r="R160" i="10" s="1"/>
  <c r="AI105" i="10"/>
  <c r="AD97" i="10"/>
  <c r="AP146" i="10"/>
  <c r="AP155" i="10" s="1"/>
  <c r="AQ100" i="10"/>
  <c r="AR100" i="10" s="1"/>
  <c r="AR20" i="10"/>
  <c r="V90" i="10"/>
  <c r="X145" i="10"/>
  <c r="X154" i="10" s="1"/>
  <c r="AR66" i="10"/>
  <c r="Z118" i="10"/>
  <c r="AH111" i="10"/>
  <c r="AQ87" i="10"/>
  <c r="AR87" i="10" s="1"/>
  <c r="AP111" i="10"/>
  <c r="AJ23" i="7"/>
  <c r="T45" i="7"/>
  <c r="T48" i="7"/>
  <c r="K41" i="7"/>
  <c r="J39" i="7"/>
  <c r="G65" i="7"/>
  <c r="K47" i="7"/>
  <c r="P36" i="7"/>
  <c r="H33" i="7"/>
  <c r="J24" i="7"/>
  <c r="AD111" i="10"/>
  <c r="AI148" i="10"/>
  <c r="AI157" i="10" s="1"/>
  <c r="AR41" i="10"/>
  <c r="P125" i="10"/>
  <c r="AJ97" i="10"/>
  <c r="J32" i="10"/>
  <c r="J96" i="10" s="1"/>
  <c r="AH104" i="10"/>
  <c r="AG97" i="10"/>
  <c r="K152" i="10"/>
  <c r="K161" i="10" s="1"/>
  <c r="AE69" i="7"/>
  <c r="AE89" i="7"/>
  <c r="AD53" i="7"/>
  <c r="AE53" i="7"/>
  <c r="AG50" i="7"/>
  <c r="AG44" i="7"/>
  <c r="AE88" i="7"/>
  <c r="AE87" i="7"/>
  <c r="AE59" i="7"/>
  <c r="AF42" i="7"/>
  <c r="AD86" i="7"/>
  <c r="AE34" i="7"/>
  <c r="AE79" i="7"/>
  <c r="AE68" i="7"/>
  <c r="AG53" i="7"/>
  <c r="AE42" i="7"/>
  <c r="AG78" i="7"/>
  <c r="AE61" i="7"/>
  <c r="AE71" i="7"/>
  <c r="AE62" i="7"/>
  <c r="L15" i="7"/>
  <c r="AG86" i="7"/>
  <c r="AE77" i="7"/>
  <c r="AG79" i="7"/>
  <c r="AG77" i="7"/>
  <c r="AE44" i="7"/>
  <c r="AE80" i="7"/>
  <c r="AG59" i="7"/>
  <c r="AC149" i="10"/>
  <c r="AC158" i="10" s="1"/>
  <c r="AI126" i="10"/>
  <c r="S145" i="10"/>
  <c r="S154" i="10" s="1"/>
  <c r="I97" i="10"/>
  <c r="V148" i="10"/>
  <c r="V157" i="10" s="1"/>
  <c r="T147" i="10"/>
  <c r="T156" i="10" s="1"/>
  <c r="Y147" i="10"/>
  <c r="Y156" i="10" s="1"/>
  <c r="L90" i="10"/>
  <c r="AI109" i="10"/>
  <c r="AP153" i="10"/>
  <c r="AP162" i="10" s="1"/>
  <c r="T151" i="10"/>
  <c r="T160" i="10" s="1"/>
  <c r="AN149" i="10"/>
  <c r="AN158" i="10" s="1"/>
  <c r="AC152" i="10"/>
  <c r="AC161" i="10" s="1"/>
  <c r="AF152" i="10"/>
  <c r="AF161" i="10" s="1"/>
  <c r="Y153" i="10"/>
  <c r="Y162" i="10" s="1"/>
  <c r="AR50" i="10"/>
  <c r="O151" i="10"/>
  <c r="O160" i="10" s="1"/>
  <c r="AR45" i="10"/>
  <c r="AQ152" i="10"/>
  <c r="AQ161" i="10" s="1"/>
  <c r="AR161" i="10" s="1"/>
  <c r="AQ135" i="10"/>
  <c r="AR135" i="10" s="1"/>
  <c r="H152" i="10"/>
  <c r="H161" i="10" s="1"/>
  <c r="AR70" i="10"/>
  <c r="AR67" i="10"/>
  <c r="Q125" i="10"/>
  <c r="AQ111" i="10"/>
  <c r="AR111" i="10" s="1"/>
  <c r="AM148" i="10"/>
  <c r="AM157" i="10" s="1"/>
  <c r="AN182" i="13"/>
  <c r="AN183" i="13" s="1"/>
  <c r="AN184" i="13" s="1"/>
  <c r="AN185" i="13" s="1"/>
  <c r="AN186" i="13" s="1"/>
  <c r="AN187" i="13" s="1"/>
  <c r="AN188" i="13" s="1"/>
  <c r="AN189" i="13" s="1"/>
  <c r="AN190" i="13" s="1"/>
  <c r="AM182" i="13"/>
  <c r="AJ182" i="13"/>
  <c r="AH182" i="13"/>
  <c r="AH183" i="13" s="1"/>
  <c r="AH184" i="13" s="1"/>
  <c r="AH185" i="13" s="1"/>
  <c r="AH186" i="13" s="1"/>
  <c r="AH187" i="13" s="1"/>
  <c r="AH188" i="13" s="1"/>
  <c r="AH189" i="13" s="1"/>
  <c r="AH190" i="13" s="1"/>
  <c r="AG182" i="13"/>
  <c r="AG183" i="13" s="1"/>
  <c r="AG184" i="13" s="1"/>
  <c r="AG185" i="13" s="1"/>
  <c r="AG186" i="13" s="1"/>
  <c r="AG187" i="13" s="1"/>
  <c r="AG188" i="13" s="1"/>
  <c r="AG189" i="13" s="1"/>
  <c r="AG190" i="13" s="1"/>
  <c r="AF182" i="13"/>
  <c r="X182" i="13"/>
  <c r="V182" i="13"/>
  <c r="T182" i="13"/>
  <c r="T183" i="13" s="1"/>
  <c r="T184" i="13" s="1"/>
  <c r="T185" i="13" s="1"/>
  <c r="T186" i="13" s="1"/>
  <c r="T187" i="13" s="1"/>
  <c r="T188" i="13" s="1"/>
  <c r="T189" i="13" s="1"/>
  <c r="T190" i="13" s="1"/>
  <c r="R182" i="13"/>
  <c r="Q182" i="13"/>
  <c r="P182" i="13"/>
  <c r="M182" i="13"/>
  <c r="AB137" i="13"/>
  <c r="AB138" i="13" s="1"/>
  <c r="AB139" i="13" s="1"/>
  <c r="AB140" i="13" s="1"/>
  <c r="AB141" i="13" s="1"/>
  <c r="AB142" i="13" s="1"/>
  <c r="AB143" i="13" s="1"/>
  <c r="AB144" i="13" s="1"/>
  <c r="AB145" i="13" s="1"/>
  <c r="AN155" i="13"/>
  <c r="AM155" i="13"/>
  <c r="AJ155" i="13"/>
  <c r="AJ156" i="13" s="1"/>
  <c r="AJ157" i="13" s="1"/>
  <c r="AJ158" i="13" s="1"/>
  <c r="AJ159" i="13" s="1"/>
  <c r="AJ160" i="13" s="1"/>
  <c r="AJ161" i="13" s="1"/>
  <c r="AJ162" i="13" s="1"/>
  <c r="AJ163" i="13" s="1"/>
  <c r="AH155" i="13"/>
  <c r="AG155" i="13"/>
  <c r="AF155" i="13"/>
  <c r="X155" i="13"/>
  <c r="W155" i="13"/>
  <c r="V155" i="13"/>
  <c r="V156" i="13" s="1"/>
  <c r="V157" i="13" s="1"/>
  <c r="V158" i="13" s="1"/>
  <c r="V159" i="13" s="1"/>
  <c r="V160" i="13" s="1"/>
  <c r="V161" i="13" s="1"/>
  <c r="V162" i="13" s="1"/>
  <c r="V163" i="13" s="1"/>
  <c r="T155" i="13"/>
  <c r="T156" i="13" s="1"/>
  <c r="T157" i="13" s="1"/>
  <c r="T158" i="13" s="1"/>
  <c r="T159" i="13" s="1"/>
  <c r="T160" i="13" s="1"/>
  <c r="T161" i="13" s="1"/>
  <c r="T162" i="13" s="1"/>
  <c r="T163" i="13" s="1"/>
  <c r="R155" i="13"/>
  <c r="Q155" i="13"/>
  <c r="Q156" i="13" s="1"/>
  <c r="Q157" i="13" s="1"/>
  <c r="Q158" i="13" s="1"/>
  <c r="Q159" i="13" s="1"/>
  <c r="Q160" i="13" s="1"/>
  <c r="Q161" i="13" s="1"/>
  <c r="Q162" i="13" s="1"/>
  <c r="Q163" i="13" s="1"/>
  <c r="P155" i="13"/>
  <c r="M155" i="13"/>
  <c r="M156" i="13" s="1"/>
  <c r="M157" i="13" s="1"/>
  <c r="M158" i="13" s="1"/>
  <c r="M159" i="13" s="1"/>
  <c r="M160" i="13" s="1"/>
  <c r="M161" i="13" s="1"/>
  <c r="M162" i="13" s="1"/>
  <c r="M163" i="13" s="1"/>
  <c r="K155" i="13"/>
  <c r="AU128" i="13"/>
  <c r="AQ128" i="13"/>
  <c r="AO128" i="13"/>
  <c r="AN128" i="13"/>
  <c r="AM128" i="13"/>
  <c r="AJ128" i="13"/>
  <c r="AH128" i="13"/>
  <c r="AH129" i="13" s="1"/>
  <c r="AH130" i="13" s="1"/>
  <c r="AH131" i="13" s="1"/>
  <c r="AH132" i="13" s="1"/>
  <c r="AH133" i="13" s="1"/>
  <c r="AH134" i="13" s="1"/>
  <c r="AH135" i="13" s="1"/>
  <c r="AH136" i="13" s="1"/>
  <c r="AG128" i="13"/>
  <c r="X128" i="13"/>
  <c r="X129" i="13" s="1"/>
  <c r="X130" i="13" s="1"/>
  <c r="X131" i="13" s="1"/>
  <c r="X132" i="13" s="1"/>
  <c r="X133" i="13" s="1"/>
  <c r="X134" i="13" s="1"/>
  <c r="X135" i="13" s="1"/>
  <c r="X136" i="13" s="1"/>
  <c r="AF128" i="13"/>
  <c r="AF129" i="13" s="1"/>
  <c r="AF130" i="13" s="1"/>
  <c r="AF131" i="13" s="1"/>
  <c r="AF132" i="13" s="1"/>
  <c r="AF133" i="13" s="1"/>
  <c r="AF134" i="13" s="1"/>
  <c r="AF135" i="13" s="1"/>
  <c r="AF136" i="13" s="1"/>
  <c r="P128" i="13"/>
  <c r="P129" i="13" s="1"/>
  <c r="P130" i="13" s="1"/>
  <c r="P131" i="13" s="1"/>
  <c r="P132" i="13" s="1"/>
  <c r="P133" i="13" s="1"/>
  <c r="P134" i="13" s="1"/>
  <c r="P135" i="13" s="1"/>
  <c r="P136" i="13" s="1"/>
  <c r="AB128" i="13"/>
  <c r="W128" i="13"/>
  <c r="W129" i="13" s="1"/>
  <c r="W130" i="13" s="1"/>
  <c r="W131" i="13" s="1"/>
  <c r="W132" i="13" s="1"/>
  <c r="W133" i="13" s="1"/>
  <c r="W134" i="13" s="1"/>
  <c r="W135" i="13" s="1"/>
  <c r="W136" i="13" s="1"/>
  <c r="V128" i="13"/>
  <c r="V129" i="13" s="1"/>
  <c r="V130" i="13" s="1"/>
  <c r="V131" i="13" s="1"/>
  <c r="V132" i="13" s="1"/>
  <c r="V133" i="13" s="1"/>
  <c r="V134" i="13" s="1"/>
  <c r="V135" i="13" s="1"/>
  <c r="V136" i="13" s="1"/>
  <c r="T128" i="13"/>
  <c r="T129" i="13" s="1"/>
  <c r="T130" i="13" s="1"/>
  <c r="T131" i="13" s="1"/>
  <c r="T132" i="13" s="1"/>
  <c r="T133" i="13" s="1"/>
  <c r="T134" i="13" s="1"/>
  <c r="T135" i="13" s="1"/>
  <c r="T136" i="13" s="1"/>
  <c r="R128" i="13"/>
  <c r="R129" i="13" s="1"/>
  <c r="R130" i="13" s="1"/>
  <c r="R131" i="13" s="1"/>
  <c r="R132" i="13" s="1"/>
  <c r="R133" i="13" s="1"/>
  <c r="R134" i="13" s="1"/>
  <c r="R135" i="13" s="1"/>
  <c r="R136" i="13" s="1"/>
  <c r="Q128" i="13"/>
  <c r="Q129" i="13" s="1"/>
  <c r="Q130" i="13" s="1"/>
  <c r="Q131" i="13" s="1"/>
  <c r="Q132" i="13" s="1"/>
  <c r="Q133" i="13" s="1"/>
  <c r="Q134" i="13" s="1"/>
  <c r="Q135" i="13" s="1"/>
  <c r="Q136" i="13" s="1"/>
  <c r="K128" i="13"/>
  <c r="K129" i="13" s="1"/>
  <c r="K130" i="13" s="1"/>
  <c r="K131" i="13" s="1"/>
  <c r="K132" i="13" s="1"/>
  <c r="K133" i="13" s="1"/>
  <c r="K134" i="13" s="1"/>
  <c r="K135" i="13" s="1"/>
  <c r="K136" i="13" s="1"/>
  <c r="M128" i="13"/>
  <c r="M129" i="13" s="1"/>
  <c r="M130" i="13" s="1"/>
  <c r="M131" i="13" s="1"/>
  <c r="M132" i="13" s="1"/>
  <c r="M133" i="13" s="1"/>
  <c r="M134" i="13" s="1"/>
  <c r="M135" i="13" s="1"/>
  <c r="M136" i="13" s="1"/>
  <c r="K101" i="13"/>
  <c r="K102" i="13" s="1"/>
  <c r="K103" i="13" s="1"/>
  <c r="K104" i="13" s="1"/>
  <c r="K105" i="13" s="1"/>
  <c r="K106" i="13" s="1"/>
  <c r="K107" i="13" s="1"/>
  <c r="K108" i="13" s="1"/>
  <c r="K109" i="13" s="1"/>
  <c r="AN101" i="13"/>
  <c r="AN102" i="13" s="1"/>
  <c r="AN103" i="13" s="1"/>
  <c r="AN104" i="13" s="1"/>
  <c r="AN105" i="13" s="1"/>
  <c r="AN106" i="13" s="1"/>
  <c r="AN107" i="13" s="1"/>
  <c r="AN108" i="13" s="1"/>
  <c r="AN109" i="13" s="1"/>
  <c r="V101" i="13"/>
  <c r="V102" i="13" s="1"/>
  <c r="V103" i="13" s="1"/>
  <c r="V104" i="13" s="1"/>
  <c r="V105" i="13" s="1"/>
  <c r="V106" i="13" s="1"/>
  <c r="V107" i="13" s="1"/>
  <c r="V108" i="13" s="1"/>
  <c r="V109" i="13" s="1"/>
  <c r="AL101" i="13"/>
  <c r="AL102" i="13" s="1"/>
  <c r="AL103" i="13" s="1"/>
  <c r="AL104" i="13" s="1"/>
  <c r="AL105" i="13" s="1"/>
  <c r="AL106" i="13" s="1"/>
  <c r="AL107" i="13" s="1"/>
  <c r="AL108" i="13" s="1"/>
  <c r="AL109" i="13" s="1"/>
  <c r="AJ101" i="13"/>
  <c r="AJ102" i="13" s="1"/>
  <c r="AJ103" i="13" s="1"/>
  <c r="AJ104" i="13" s="1"/>
  <c r="AJ105" i="13" s="1"/>
  <c r="AJ106" i="13" s="1"/>
  <c r="AJ107" i="13" s="1"/>
  <c r="AJ108" i="13" s="1"/>
  <c r="AJ109" i="13" s="1"/>
  <c r="AH101" i="13"/>
  <c r="AH102" i="13" s="1"/>
  <c r="AH103" i="13" s="1"/>
  <c r="AH104" i="13" s="1"/>
  <c r="AH105" i="13" s="1"/>
  <c r="AH106" i="13" s="1"/>
  <c r="AH107" i="13" s="1"/>
  <c r="AH108" i="13" s="1"/>
  <c r="AH109" i="13" s="1"/>
  <c r="AG101" i="13"/>
  <c r="AF101" i="13"/>
  <c r="X101" i="13"/>
  <c r="X102" i="13" s="1"/>
  <c r="X103" i="13" s="1"/>
  <c r="X104" i="13" s="1"/>
  <c r="X105" i="13" s="1"/>
  <c r="X106" i="13" s="1"/>
  <c r="X107" i="13" s="1"/>
  <c r="X108" i="13" s="1"/>
  <c r="X109" i="13" s="1"/>
  <c r="T101" i="13"/>
  <c r="R101" i="13"/>
  <c r="R102" i="13" s="1"/>
  <c r="R103" i="13" s="1"/>
  <c r="R104" i="13" s="1"/>
  <c r="R105" i="13" s="1"/>
  <c r="R106" i="13" s="1"/>
  <c r="R107" i="13" s="1"/>
  <c r="R108" i="13" s="1"/>
  <c r="R109" i="13" s="1"/>
  <c r="Q101" i="13"/>
  <c r="Q102" i="13" s="1"/>
  <c r="Q103" i="13" s="1"/>
  <c r="Q104" i="13" s="1"/>
  <c r="Q105" i="13" s="1"/>
  <c r="Q106" i="13" s="1"/>
  <c r="Q107" i="13" s="1"/>
  <c r="Q108" i="13" s="1"/>
  <c r="Q109" i="13" s="1"/>
  <c r="P101" i="13"/>
  <c r="H104" i="13"/>
  <c r="H159" i="13"/>
  <c r="H124" i="13"/>
  <c r="H106" i="13"/>
  <c r="H186" i="13"/>
  <c r="H205" i="13"/>
  <c r="H142" i="13"/>
  <c r="H169" i="13"/>
  <c r="H61" i="13"/>
  <c r="H185" i="13"/>
  <c r="H50" i="13"/>
  <c r="H176" i="13"/>
  <c r="H95" i="13"/>
  <c r="H88" i="13"/>
  <c r="AG74" i="13"/>
  <c r="AN74" i="13"/>
  <c r="AN75" i="13" s="1"/>
  <c r="AN76" i="13" s="1"/>
  <c r="AN77" i="13" s="1"/>
  <c r="AN78" i="13" s="1"/>
  <c r="AN79" i="13" s="1"/>
  <c r="AN80" i="13" s="1"/>
  <c r="AN81" i="13" s="1"/>
  <c r="AN82" i="13" s="1"/>
  <c r="AM74" i="13"/>
  <c r="AM75" i="13" s="1"/>
  <c r="AM76" i="13" s="1"/>
  <c r="AM77" i="13" s="1"/>
  <c r="AM78" i="13" s="1"/>
  <c r="AM79" i="13" s="1"/>
  <c r="AM80" i="13" s="1"/>
  <c r="AM81" i="13" s="1"/>
  <c r="AM82" i="13" s="1"/>
  <c r="AJ74" i="13"/>
  <c r="AJ75" i="13" s="1"/>
  <c r="AJ76" i="13" s="1"/>
  <c r="AJ77" i="13" s="1"/>
  <c r="AJ78" i="13" s="1"/>
  <c r="AJ79" i="13" s="1"/>
  <c r="AJ80" i="13" s="1"/>
  <c r="AJ81" i="13" s="1"/>
  <c r="AJ82" i="13" s="1"/>
  <c r="Y74" i="13"/>
  <c r="Y75" i="13" s="1"/>
  <c r="Y76" i="13" s="1"/>
  <c r="Y77" i="13" s="1"/>
  <c r="Y78" i="13" s="1"/>
  <c r="Y79" i="13" s="1"/>
  <c r="Y80" i="13" s="1"/>
  <c r="Y81" i="13" s="1"/>
  <c r="Y82" i="13" s="1"/>
  <c r="V74" i="13"/>
  <c r="V75" i="13" s="1"/>
  <c r="V76" i="13" s="1"/>
  <c r="V77" i="13" s="1"/>
  <c r="V78" i="13" s="1"/>
  <c r="V79" i="13" s="1"/>
  <c r="V80" i="13" s="1"/>
  <c r="V81" i="13" s="1"/>
  <c r="V82" i="13" s="1"/>
  <c r="R74" i="13"/>
  <c r="R75" i="13" s="1"/>
  <c r="R76" i="13" s="1"/>
  <c r="R77" i="13" s="1"/>
  <c r="R78" i="13" s="1"/>
  <c r="R79" i="13" s="1"/>
  <c r="R80" i="13" s="1"/>
  <c r="R81" i="13" s="1"/>
  <c r="R82" i="13" s="1"/>
  <c r="K74" i="13"/>
  <c r="K75" i="13" s="1"/>
  <c r="K76" i="13" s="1"/>
  <c r="K77" i="13" s="1"/>
  <c r="K78" i="13" s="1"/>
  <c r="K79" i="13" s="1"/>
  <c r="K80" i="13" s="1"/>
  <c r="K81" i="13" s="1"/>
  <c r="K82" i="13" s="1"/>
  <c r="P74" i="13"/>
  <c r="P75" i="13" s="1"/>
  <c r="P76" i="13" s="1"/>
  <c r="P77" i="13" s="1"/>
  <c r="P78" i="13" s="1"/>
  <c r="P79" i="13" s="1"/>
  <c r="P80" i="13" s="1"/>
  <c r="P81" i="13" s="1"/>
  <c r="P82" i="13" s="1"/>
  <c r="AK74" i="13"/>
  <c r="AK75" i="13" s="1"/>
  <c r="AK76" i="13" s="1"/>
  <c r="AK77" i="13" s="1"/>
  <c r="AK78" i="13" s="1"/>
  <c r="AK79" i="13" s="1"/>
  <c r="AK80" i="13" s="1"/>
  <c r="AK81" i="13" s="1"/>
  <c r="AK82" i="13" s="1"/>
  <c r="AI74" i="13"/>
  <c r="AI75" i="13" s="1"/>
  <c r="AI76" i="13" s="1"/>
  <c r="AI77" i="13" s="1"/>
  <c r="AI78" i="13" s="1"/>
  <c r="AI79" i="13" s="1"/>
  <c r="AI80" i="13" s="1"/>
  <c r="AI81" i="13" s="1"/>
  <c r="AI82" i="13" s="1"/>
  <c r="X74" i="13"/>
  <c r="X75" i="13" s="1"/>
  <c r="X76" i="13" s="1"/>
  <c r="X77" i="13" s="1"/>
  <c r="X78" i="13" s="1"/>
  <c r="X79" i="13" s="1"/>
  <c r="X80" i="13" s="1"/>
  <c r="X81" i="13" s="1"/>
  <c r="X82" i="13" s="1"/>
  <c r="AH74" i="13"/>
  <c r="W74" i="13"/>
  <c r="W75" i="13" s="1"/>
  <c r="W76" i="13" s="1"/>
  <c r="W77" i="13" s="1"/>
  <c r="W78" i="13" s="1"/>
  <c r="W79" i="13" s="1"/>
  <c r="W80" i="13" s="1"/>
  <c r="W81" i="13" s="1"/>
  <c r="W82" i="13" s="1"/>
  <c r="AF74" i="13"/>
  <c r="AF75" i="13" s="1"/>
  <c r="AF76" i="13" s="1"/>
  <c r="AF77" i="13" s="1"/>
  <c r="AF78" i="13" s="1"/>
  <c r="AF79" i="13" s="1"/>
  <c r="AF80" i="13" s="1"/>
  <c r="AF81" i="13" s="1"/>
  <c r="AF82" i="13" s="1"/>
  <c r="T74" i="13"/>
  <c r="T75" i="13" s="1"/>
  <c r="T76" i="13" s="1"/>
  <c r="T77" i="13" s="1"/>
  <c r="T78" i="13" s="1"/>
  <c r="T79" i="13" s="1"/>
  <c r="T80" i="13" s="1"/>
  <c r="T81" i="13" s="1"/>
  <c r="T82" i="13" s="1"/>
  <c r="Q74" i="13"/>
  <c r="Q75" i="13" s="1"/>
  <c r="Q76" i="13" s="1"/>
  <c r="Q77" i="13" s="1"/>
  <c r="Q78" i="13" s="1"/>
  <c r="Q79" i="13" s="1"/>
  <c r="Q80" i="13" s="1"/>
  <c r="Q81" i="13" s="1"/>
  <c r="Q82" i="13" s="1"/>
  <c r="M74" i="13"/>
  <c r="M75" i="13" s="1"/>
  <c r="M76" i="13" s="1"/>
  <c r="M77" i="13" s="1"/>
  <c r="M78" i="13" s="1"/>
  <c r="M79" i="13" s="1"/>
  <c r="M80" i="13" s="1"/>
  <c r="M81" i="13" s="1"/>
  <c r="M82" i="13" s="1"/>
  <c r="H189" i="13"/>
  <c r="H72" i="13"/>
  <c r="H71" i="13"/>
  <c r="H170" i="13"/>
  <c r="H111" i="13"/>
  <c r="H80" i="13"/>
  <c r="H53" i="13"/>
  <c r="H116" i="13"/>
  <c r="H161" i="13"/>
  <c r="H125" i="13"/>
  <c r="H152" i="13"/>
  <c r="H84" i="13"/>
  <c r="H66" i="13"/>
  <c r="H188" i="13"/>
  <c r="H94" i="13"/>
  <c r="H48" i="13"/>
  <c r="H74" i="13"/>
  <c r="H103" i="13"/>
  <c r="H49" i="13"/>
  <c r="H141" i="13"/>
  <c r="H151" i="13"/>
  <c r="H177" i="13"/>
  <c r="H114" i="13"/>
  <c r="H70" i="13"/>
  <c r="H150" i="13"/>
  <c r="H123" i="13"/>
  <c r="H190" i="13"/>
  <c r="H197" i="13"/>
  <c r="AU47" i="13"/>
  <c r="AU48" i="13" s="1"/>
  <c r="AU49" i="13" s="1"/>
  <c r="AU50" i="13" s="1"/>
  <c r="AU51" i="13" s="1"/>
  <c r="AU52" i="13" s="1"/>
  <c r="AU53" i="13" s="1"/>
  <c r="AU54" i="13" s="1"/>
  <c r="AU55" i="13" s="1"/>
  <c r="Y47" i="13"/>
  <c r="Y48" i="13" s="1"/>
  <c r="Y49" i="13" s="1"/>
  <c r="Y50" i="13" s="1"/>
  <c r="Y51" i="13" s="1"/>
  <c r="Y52" i="13" s="1"/>
  <c r="Y53" i="13" s="1"/>
  <c r="Y54" i="13" s="1"/>
  <c r="Y55" i="13" s="1"/>
  <c r="V47" i="13"/>
  <c r="V48" i="13" s="1"/>
  <c r="V49" i="13" s="1"/>
  <c r="V50" i="13" s="1"/>
  <c r="V51" i="13" s="1"/>
  <c r="V52" i="13" s="1"/>
  <c r="V53" i="13" s="1"/>
  <c r="V54" i="13" s="1"/>
  <c r="V55" i="13" s="1"/>
  <c r="T47" i="13"/>
  <c r="T48" i="13" s="1"/>
  <c r="T49" i="13" s="1"/>
  <c r="T50" i="13" s="1"/>
  <c r="T51" i="13" s="1"/>
  <c r="T52" i="13" s="1"/>
  <c r="T53" i="13" s="1"/>
  <c r="T54" i="13" s="1"/>
  <c r="T55" i="13" s="1"/>
  <c r="AQ47" i="13"/>
  <c r="AQ48" i="13" s="1"/>
  <c r="AQ49" i="13" s="1"/>
  <c r="AQ50" i="13" s="1"/>
  <c r="AQ51" i="13" s="1"/>
  <c r="AQ52" i="13" s="1"/>
  <c r="AQ53" i="13" s="1"/>
  <c r="AQ54" i="13" s="1"/>
  <c r="AQ55" i="13" s="1"/>
  <c r="AO47" i="13"/>
  <c r="AO48" i="13" s="1"/>
  <c r="AO49" i="13" s="1"/>
  <c r="AO50" i="13" s="1"/>
  <c r="AO51" i="13" s="1"/>
  <c r="AO52" i="13" s="1"/>
  <c r="AO53" i="13" s="1"/>
  <c r="AO54" i="13" s="1"/>
  <c r="AO55" i="13" s="1"/>
  <c r="AN47" i="13"/>
  <c r="AN48" i="13" s="1"/>
  <c r="AN49" i="13" s="1"/>
  <c r="AN50" i="13" s="1"/>
  <c r="AN51" i="13" s="1"/>
  <c r="AN52" i="13" s="1"/>
  <c r="AN53" i="13" s="1"/>
  <c r="AN54" i="13" s="1"/>
  <c r="AN55" i="13" s="1"/>
  <c r="AM47" i="13"/>
  <c r="AM48" i="13" s="1"/>
  <c r="AM49" i="13" s="1"/>
  <c r="AM50" i="13" s="1"/>
  <c r="AM51" i="13" s="1"/>
  <c r="AM52" i="13" s="1"/>
  <c r="AM53" i="13" s="1"/>
  <c r="AM54" i="13" s="1"/>
  <c r="AM55" i="13" s="1"/>
  <c r="AK47" i="13"/>
  <c r="AK48" i="13" s="1"/>
  <c r="AK49" i="13" s="1"/>
  <c r="AK50" i="13" s="1"/>
  <c r="AK51" i="13" s="1"/>
  <c r="AK52" i="13" s="1"/>
  <c r="AK53" i="13" s="1"/>
  <c r="AK54" i="13" s="1"/>
  <c r="AK55" i="13" s="1"/>
  <c r="AJ47" i="13"/>
  <c r="AJ48" i="13" s="1"/>
  <c r="AJ49" i="13" s="1"/>
  <c r="AJ50" i="13" s="1"/>
  <c r="AJ51" i="13" s="1"/>
  <c r="AJ52" i="13" s="1"/>
  <c r="AJ53" i="13" s="1"/>
  <c r="AJ54" i="13" s="1"/>
  <c r="AJ55" i="13" s="1"/>
  <c r="AI47" i="13"/>
  <c r="AI48" i="13" s="1"/>
  <c r="AI49" i="13" s="1"/>
  <c r="AI50" i="13" s="1"/>
  <c r="AI51" i="13" s="1"/>
  <c r="AI52" i="13" s="1"/>
  <c r="AI53" i="13" s="1"/>
  <c r="AI54" i="13" s="1"/>
  <c r="AI55" i="13" s="1"/>
  <c r="AH47" i="13"/>
  <c r="AH48" i="13" s="1"/>
  <c r="AH49" i="13" s="1"/>
  <c r="AH50" i="13" s="1"/>
  <c r="AH51" i="13" s="1"/>
  <c r="AH52" i="13" s="1"/>
  <c r="AH53" i="13" s="1"/>
  <c r="AH54" i="13" s="1"/>
  <c r="AH55" i="13" s="1"/>
  <c r="AG47" i="13"/>
  <c r="AG48" i="13" s="1"/>
  <c r="AG49" i="13" s="1"/>
  <c r="AG50" i="13" s="1"/>
  <c r="AG51" i="13" s="1"/>
  <c r="AG52" i="13" s="1"/>
  <c r="AG53" i="13" s="1"/>
  <c r="AG54" i="13" s="1"/>
  <c r="AG55" i="13" s="1"/>
  <c r="M47" i="13"/>
  <c r="M48" i="13" s="1"/>
  <c r="M49" i="13" s="1"/>
  <c r="M50" i="13" s="1"/>
  <c r="M51" i="13" s="1"/>
  <c r="M52" i="13" s="1"/>
  <c r="M53" i="13" s="1"/>
  <c r="M54" i="13" s="1"/>
  <c r="M55" i="13" s="1"/>
  <c r="W47" i="13"/>
  <c r="W48" i="13" s="1"/>
  <c r="W49" i="13" s="1"/>
  <c r="W50" i="13" s="1"/>
  <c r="W51" i="13" s="1"/>
  <c r="W52" i="13" s="1"/>
  <c r="W53" i="13" s="1"/>
  <c r="W54" i="13" s="1"/>
  <c r="W55" i="13" s="1"/>
  <c r="X47" i="13"/>
  <c r="X48" i="13" s="1"/>
  <c r="X49" i="13" s="1"/>
  <c r="X50" i="13" s="1"/>
  <c r="X51" i="13" s="1"/>
  <c r="X52" i="13" s="1"/>
  <c r="X53" i="13" s="1"/>
  <c r="X54" i="13" s="1"/>
  <c r="X55" i="13" s="1"/>
  <c r="AF47" i="13"/>
  <c r="AF48" i="13" s="1"/>
  <c r="AF49" i="13" s="1"/>
  <c r="AF50" i="13" s="1"/>
  <c r="AF51" i="13" s="1"/>
  <c r="AF52" i="13" s="1"/>
  <c r="AF53" i="13" s="1"/>
  <c r="AF54" i="13" s="1"/>
  <c r="AF55" i="13" s="1"/>
  <c r="Q47" i="13"/>
  <c r="Q48" i="13" s="1"/>
  <c r="Q49" i="13" s="1"/>
  <c r="Q50" i="13" s="1"/>
  <c r="Q51" i="13" s="1"/>
  <c r="Q52" i="13" s="1"/>
  <c r="Q53" i="13" s="1"/>
  <c r="Q54" i="13" s="1"/>
  <c r="Q55" i="13" s="1"/>
  <c r="P47" i="13"/>
  <c r="K47" i="13"/>
  <c r="K48" i="13" s="1"/>
  <c r="K49" i="13" s="1"/>
  <c r="K50" i="13" s="1"/>
  <c r="K51" i="13" s="1"/>
  <c r="K52" i="13" s="1"/>
  <c r="K53" i="13" s="1"/>
  <c r="K54" i="13" s="1"/>
  <c r="K55" i="13" s="1"/>
  <c r="R47" i="13"/>
  <c r="R48" i="13" s="1"/>
  <c r="R49" i="13" s="1"/>
  <c r="R50" i="13" s="1"/>
  <c r="R51" i="13" s="1"/>
  <c r="R52" i="13" s="1"/>
  <c r="R53" i="13" s="1"/>
  <c r="R54" i="13" s="1"/>
  <c r="R55" i="13" s="1"/>
  <c r="H52" i="13"/>
  <c r="H105" i="13"/>
  <c r="AA16" i="7"/>
  <c r="S18" i="7"/>
  <c r="AA23" i="7"/>
  <c r="AA51" i="7"/>
  <c r="AA44" i="7"/>
  <c r="AA26" i="7"/>
  <c r="AA79" i="7"/>
  <c r="AA59" i="7"/>
  <c r="G50" i="7"/>
  <c r="U18" i="7"/>
  <c r="AA17" i="7"/>
  <c r="AA43" i="7"/>
  <c r="AA60" i="7"/>
  <c r="AA32" i="7"/>
  <c r="AA69" i="7"/>
  <c r="G37" i="7"/>
  <c r="G48" i="7"/>
  <c r="AE52" i="7"/>
  <c r="U38" i="7"/>
  <c r="Q18" i="7"/>
  <c r="AA61" i="7"/>
  <c r="K27" i="7"/>
  <c r="H97" i="13"/>
  <c r="H198" i="13"/>
  <c r="H63" i="13"/>
  <c r="H157" i="13"/>
  <c r="H200" i="13"/>
  <c r="H130" i="13"/>
  <c r="H153" i="13"/>
  <c r="H139" i="13"/>
  <c r="H76" i="13"/>
  <c r="AM151" i="10"/>
  <c r="AM160" i="10" s="1"/>
  <c r="K145" i="10"/>
  <c r="K154" i="10" s="1"/>
  <c r="AR74" i="10"/>
  <c r="J74" i="10"/>
  <c r="J138" i="10" s="1"/>
  <c r="AJ104" i="10"/>
  <c r="L150" i="10"/>
  <c r="L159" i="10" s="1"/>
  <c r="R150" i="10"/>
  <c r="R159" i="10" s="1"/>
  <c r="J47" i="10"/>
  <c r="J149" i="10" s="1"/>
  <c r="J158" i="10" s="1"/>
  <c r="L97" i="10"/>
  <c r="Y149" i="10"/>
  <c r="Y158" i="10" s="1"/>
  <c r="K149" i="10"/>
  <c r="K158" i="10" s="1"/>
  <c r="U145" i="10"/>
  <c r="U154" i="10" s="1"/>
  <c r="AG90" i="10"/>
  <c r="Z111" i="10"/>
  <c r="AQ79" i="10"/>
  <c r="AR79" i="10" s="1"/>
  <c r="AQ149" i="10"/>
  <c r="AR149" i="10" s="1"/>
  <c r="AJ125" i="10"/>
  <c r="AP104" i="10"/>
  <c r="AK111" i="10"/>
  <c r="AB26" i="7"/>
  <c r="AB78" i="7"/>
  <c r="AB70" i="7"/>
  <c r="AB35" i="7"/>
  <c r="AB50" i="7"/>
  <c r="AB88" i="7"/>
  <c r="AB61" i="7"/>
  <c r="AB77" i="7"/>
  <c r="AB71" i="7"/>
  <c r="AB32" i="7"/>
  <c r="AB86" i="7"/>
  <c r="AB15" i="7"/>
  <c r="AB43" i="7"/>
  <c r="AB68" i="7"/>
  <c r="AB53" i="7"/>
  <c r="AB89" i="7"/>
  <c r="AB44" i="7"/>
  <c r="AB60" i="7"/>
  <c r="AB80" i="7"/>
  <c r="AF54" i="7"/>
  <c r="R43" i="7"/>
  <c r="AF37" i="7"/>
  <c r="Y25" i="7"/>
  <c r="Y46" i="7"/>
  <c r="X51" i="7"/>
  <c r="R44" i="7"/>
  <c r="M37" i="7"/>
  <c r="G33" i="7"/>
  <c r="AA29" i="7"/>
  <c r="T25" i="7"/>
  <c r="AA45" i="7"/>
  <c r="Y36" i="7"/>
  <c r="AJ37" i="7"/>
  <c r="T33" i="7"/>
  <c r="R34" i="7"/>
  <c r="W14" i="7"/>
  <c r="M61" i="7"/>
  <c r="AF92" i="7"/>
  <c r="AA93" i="7"/>
  <c r="Y91" i="7"/>
  <c r="Z81" i="7"/>
  <c r="S72" i="7"/>
  <c r="AD75" i="7"/>
  <c r="AB69" i="7"/>
  <c r="O64" i="7"/>
  <c r="AI45" i="7"/>
  <c r="AE51" i="7"/>
  <c r="AB52" i="7"/>
  <c r="X42" i="7"/>
  <c r="AB25" i="7"/>
  <c r="AJ45" i="7"/>
  <c r="X41" i="7"/>
  <c r="Y42" i="7"/>
  <c r="AI38" i="7"/>
  <c r="AB33" i="7"/>
  <c r="W34" i="7"/>
  <c r="AI19" i="7"/>
  <c r="AA54" i="7"/>
  <c r="X50" i="7"/>
  <c r="W41" i="7"/>
  <c r="Q37" i="7"/>
  <c r="AB34" i="7"/>
  <c r="Y20" i="7"/>
  <c r="R25" i="7"/>
  <c r="AF19" i="7"/>
  <c r="AF14" i="7"/>
  <c r="AD54" i="7"/>
  <c r="W50" i="7"/>
  <c r="AB41" i="7"/>
  <c r="R33" i="7"/>
  <c r="X35" i="7"/>
  <c r="T23" i="7"/>
  <c r="R51" i="7"/>
  <c r="AF38" i="7"/>
  <c r="AB79" i="7"/>
  <c r="AB62" i="7"/>
  <c r="AF45" i="7"/>
  <c r="AB42" i="7"/>
  <c r="AD39" i="7"/>
  <c r="O23" i="7"/>
  <c r="AB14" i="7"/>
  <c r="AB51" i="7"/>
  <c r="Y50" i="7"/>
  <c r="AB87" i="7"/>
  <c r="T50" i="7"/>
  <c r="AF39" i="7"/>
  <c r="W32" i="7"/>
  <c r="AD28" i="7"/>
  <c r="O18" i="7"/>
  <c r="G23" i="7"/>
  <c r="H117" i="13"/>
  <c r="H156" i="13"/>
  <c r="H145" i="13"/>
  <c r="H175" i="13"/>
  <c r="H180" i="13"/>
  <c r="H100" i="13"/>
  <c r="H60" i="13"/>
  <c r="H67" i="13"/>
  <c r="H102" i="13"/>
  <c r="H195" i="13"/>
  <c r="H93" i="13"/>
  <c r="H183" i="13"/>
  <c r="H135" i="13"/>
  <c r="H165" i="13"/>
  <c r="AN90" i="10"/>
  <c r="V150" i="10"/>
  <c r="V159" i="10" s="1"/>
  <c r="AO90" i="10"/>
  <c r="Y145" i="10"/>
  <c r="Y154" i="10" s="1"/>
  <c r="AQ91" i="10"/>
  <c r="AR91" i="10" s="1"/>
  <c r="U146" i="10"/>
  <c r="U155" i="10" s="1"/>
  <c r="AI146" i="10"/>
  <c r="AI155" i="10" s="1"/>
  <c r="AM83" i="10"/>
  <c r="AI90" i="10"/>
  <c r="L125" i="10"/>
  <c r="AB132" i="10"/>
  <c r="AA153" i="10"/>
  <c r="AA162" i="10" s="1"/>
  <c r="AC104" i="10"/>
  <c r="AM149" i="10"/>
  <c r="AM158" i="10" s="1"/>
  <c r="AA149" i="10"/>
  <c r="AA158" i="10" s="1"/>
  <c r="T83" i="10"/>
  <c r="AD118" i="10"/>
  <c r="L145" i="10"/>
  <c r="L154" i="10" s="1"/>
  <c r="G7" i="11"/>
  <c r="AD34" i="7"/>
  <c r="AD77" i="7"/>
  <c r="AD61" i="7"/>
  <c r="AD69" i="7"/>
  <c r="AD71" i="7"/>
  <c r="AC26" i="7"/>
  <c r="AD44" i="7"/>
  <c r="AD14" i="7"/>
  <c r="AD87" i="7"/>
  <c r="AD80" i="7"/>
  <c r="AD25" i="7"/>
  <c r="AD15" i="7"/>
  <c r="AD60" i="7"/>
  <c r="M29" i="7"/>
  <c r="Y24" i="7"/>
  <c r="J16" i="7"/>
  <c r="K29" i="7"/>
  <c r="H15" i="7"/>
  <c r="AE60" i="7"/>
  <c r="AE32" i="7"/>
  <c r="AD24" i="7"/>
  <c r="G15" i="7"/>
  <c r="AD50" i="7"/>
  <c r="K32" i="7"/>
  <c r="K24" i="7"/>
  <c r="K16" i="7"/>
  <c r="AD88" i="7"/>
  <c r="Y41" i="7"/>
  <c r="P37" i="7"/>
  <c r="O25" i="7"/>
  <c r="G16" i="7"/>
  <c r="Q17" i="7"/>
  <c r="R90" i="7"/>
  <c r="Q92" i="7"/>
  <c r="K93" i="7"/>
  <c r="S91" i="7"/>
  <c r="U82" i="7"/>
  <c r="AD89" i="7"/>
  <c r="AD78" i="7"/>
  <c r="L73" i="7"/>
  <c r="AD70" i="7"/>
  <c r="Y71" i="7"/>
  <c r="S64" i="7"/>
  <c r="O55" i="7"/>
  <c r="T56" i="7"/>
  <c r="O52" i="7"/>
  <c r="N37" i="7"/>
  <c r="G32" i="7"/>
  <c r="AE28" i="7"/>
  <c r="U25" i="7"/>
  <c r="AA24" i="7"/>
  <c r="AN15" i="7"/>
  <c r="AL16" i="7"/>
  <c r="AD79" i="7"/>
  <c r="AD59" i="7"/>
  <c r="AE43" i="7"/>
  <c r="G63" i="7"/>
  <c r="O59" i="7"/>
  <c r="AD62" i="7"/>
  <c r="L57" i="7"/>
  <c r="L47" i="7"/>
  <c r="AG51" i="7"/>
  <c r="AI15" i="7"/>
  <c r="J17" i="7"/>
  <c r="AD33" i="7"/>
  <c r="AE35" i="7"/>
  <c r="G24" i="7"/>
  <c r="O17" i="7"/>
  <c r="O33" i="7"/>
  <c r="K28" i="7"/>
  <c r="AE23" i="7"/>
  <c r="AD17" i="7"/>
  <c r="Y33" i="7"/>
  <c r="L28" i="7"/>
  <c r="AE86" i="7"/>
  <c r="H48" i="7"/>
  <c r="S46" i="7"/>
  <c r="J32" i="7"/>
  <c r="H20" i="7"/>
  <c r="Y17" i="7"/>
  <c r="AD68" i="7"/>
  <c r="Z55" i="7"/>
  <c r="AD41" i="7"/>
  <c r="AE33" i="7"/>
  <c r="J33" i="7"/>
  <c r="AD32" i="7"/>
  <c r="O46" i="7"/>
  <c r="U37" i="7"/>
  <c r="K33" i="7"/>
  <c r="P20" i="7"/>
  <c r="AH75" i="13"/>
  <c r="AH76" i="13" s="1"/>
  <c r="AH77" i="13" s="1"/>
  <c r="AH78" i="13" s="1"/>
  <c r="AH79" i="13" s="1"/>
  <c r="AH80" i="13" s="1"/>
  <c r="AH81" i="13" s="1"/>
  <c r="AH82" i="13" s="1"/>
  <c r="H178" i="13"/>
  <c r="H173" i="13"/>
  <c r="H204" i="13"/>
  <c r="H56" i="13"/>
  <c r="H168" i="13"/>
  <c r="H187" i="13"/>
  <c r="AN151" i="10"/>
  <c r="AN160" i="10" s="1"/>
  <c r="I149" i="10"/>
  <c r="I158" i="10" s="1"/>
  <c r="G146" i="10"/>
  <c r="AE150" i="10"/>
  <c r="AE159" i="10" s="1"/>
  <c r="V97" i="10"/>
  <c r="AQ98" i="10"/>
  <c r="AR98" i="10" s="1"/>
  <c r="AI120" i="10"/>
  <c r="I139" i="10"/>
  <c r="J24" i="10"/>
  <c r="J88" i="10" s="1"/>
  <c r="AO83" i="10"/>
  <c r="J72" i="10"/>
  <c r="J136" i="10" s="1"/>
  <c r="AQ88" i="10"/>
  <c r="AR88" i="10" s="1"/>
  <c r="J66" i="10"/>
  <c r="J130" i="10" s="1"/>
  <c r="AB139" i="10"/>
  <c r="AI103" i="10"/>
  <c r="AI131" i="10"/>
  <c r="Z153" i="10"/>
  <c r="Z162" i="10" s="1"/>
  <c r="U150" i="10"/>
  <c r="U159" i="10" s="1"/>
  <c r="N152" i="10"/>
  <c r="N161" i="10" s="1"/>
  <c r="AP152" i="10"/>
  <c r="AP161" i="10" s="1"/>
  <c r="J44" i="10"/>
  <c r="J108" i="10" s="1"/>
  <c r="AD148" i="10"/>
  <c r="AD157" i="10" s="1"/>
  <c r="X97" i="10"/>
  <c r="AM153" i="10"/>
  <c r="AM162" i="10" s="1"/>
  <c r="AI111" i="10"/>
  <c r="J42" i="10"/>
  <c r="J106" i="10" s="1"/>
  <c r="AC118" i="10"/>
  <c r="Y152" i="10"/>
  <c r="Y161" i="10" s="1"/>
  <c r="Q118" i="10"/>
  <c r="AL151" i="10"/>
  <c r="AL160" i="10" s="1"/>
  <c r="AI116" i="10"/>
  <c r="P152" i="10"/>
  <c r="P161" i="10" s="1"/>
  <c r="S152" i="10"/>
  <c r="S161" i="10" s="1"/>
  <c r="AC151" i="10"/>
  <c r="AC160" i="10" s="1"/>
  <c r="X132" i="10"/>
  <c r="AL139" i="10"/>
  <c r="AQ124" i="10"/>
  <c r="AR124" i="10" s="1"/>
  <c r="AQ153" i="10"/>
  <c r="AQ162" i="10" s="1"/>
  <c r="AR162" i="10" s="1"/>
  <c r="AI124" i="10"/>
  <c r="AQ122" i="10"/>
  <c r="AR122" i="10" s="1"/>
  <c r="W148" i="10"/>
  <c r="W157" i="10" s="1"/>
  <c r="AR18" i="10"/>
  <c r="K151" i="10"/>
  <c r="K160" i="10" s="1"/>
  <c r="G38" i="11"/>
  <c r="H15" i="1"/>
  <c r="AC25" i="7"/>
  <c r="AC52" i="7"/>
  <c r="AC87" i="7"/>
  <c r="AC77" i="7"/>
  <c r="AC62" i="7"/>
  <c r="AC14" i="7"/>
  <c r="AC51" i="7"/>
  <c r="AC24" i="7"/>
  <c r="AC78" i="7"/>
  <c r="AC43" i="7"/>
  <c r="AC68" i="7"/>
  <c r="AC70" i="7"/>
  <c r="AC86" i="7"/>
  <c r="AC35" i="7"/>
  <c r="AC88" i="7"/>
  <c r="AC50" i="7"/>
  <c r="AC32" i="7"/>
  <c r="AC71" i="7"/>
  <c r="AC60" i="7"/>
  <c r="AC89" i="7"/>
  <c r="AC61" i="7"/>
  <c r="AC41" i="7"/>
  <c r="X38" i="7"/>
  <c r="L33" i="7"/>
  <c r="M28" i="7"/>
  <c r="AE25" i="7"/>
  <c r="U21" i="7"/>
  <c r="L19" i="7"/>
  <c r="AE17" i="7"/>
  <c r="G92" i="7"/>
  <c r="U84" i="7"/>
  <c r="K80" i="7"/>
  <c r="N75" i="7"/>
  <c r="G68" i="7"/>
  <c r="K69" i="7"/>
  <c r="O65" i="7"/>
  <c r="AH60" i="7"/>
  <c r="I60" i="7" s="1"/>
  <c r="K55" i="7"/>
  <c r="Q56" i="7"/>
  <c r="N45" i="7"/>
  <c r="AD42" i="7"/>
  <c r="P21" i="7"/>
  <c r="M19" i="7"/>
  <c r="J44" i="7"/>
  <c r="V28" i="7"/>
  <c r="H29" i="7"/>
  <c r="L36" i="7"/>
  <c r="Q38" i="7"/>
  <c r="J28" i="7"/>
  <c r="S21" i="7"/>
  <c r="G44" i="7"/>
  <c r="T21" i="7"/>
  <c r="AC79" i="7"/>
  <c r="H45" i="7"/>
  <c r="H46" i="7"/>
  <c r="J51" i="7"/>
  <c r="AE50" i="7"/>
  <c r="H44" i="7"/>
  <c r="P38" i="7"/>
  <c r="U30" i="7"/>
  <c r="AG34" i="7"/>
  <c r="P28" i="7"/>
  <c r="K20" i="7"/>
  <c r="X19" i="7"/>
  <c r="AD51" i="7"/>
  <c r="G41" i="7"/>
  <c r="O30" i="7"/>
  <c r="G28" i="7"/>
  <c r="L20" i="7"/>
  <c r="Q19" i="7"/>
  <c r="H17" i="7"/>
  <c r="AC59" i="7"/>
  <c r="AC33" i="7"/>
  <c r="M20" i="7"/>
  <c r="H25" i="7"/>
  <c r="Q45" i="7"/>
  <c r="H42" i="7"/>
  <c r="K44" i="7"/>
  <c r="AC34" i="7"/>
  <c r="S28" i="7"/>
  <c r="AJ17" i="7"/>
  <c r="AC44" i="7"/>
  <c r="S30" i="7"/>
  <c r="L34" i="7"/>
  <c r="G20" i="7"/>
  <c r="T19" i="7"/>
  <c r="J26" i="7"/>
  <c r="AD52" i="7"/>
  <c r="AC42" i="7"/>
  <c r="M30" i="7"/>
  <c r="S27" i="7"/>
  <c r="Q20" i="7"/>
  <c r="G25" i="7"/>
  <c r="S84" i="7"/>
  <c r="AE78" i="7"/>
  <c r="H72" i="7"/>
  <c r="P74" i="7"/>
  <c r="AE70" i="7"/>
  <c r="AC69" i="7"/>
  <c r="O63" i="7"/>
  <c r="K61" i="7"/>
  <c r="AC53" i="7"/>
  <c r="H43" i="7"/>
  <c r="U27" i="7"/>
  <c r="J19" i="7"/>
  <c r="G42" i="7"/>
  <c r="L37" i="7"/>
  <c r="O27" i="7"/>
  <c r="AC80" i="7"/>
  <c r="K42" i="7"/>
  <c r="N30" i="7"/>
  <c r="AD35" i="7"/>
  <c r="AD43" i="7"/>
  <c r="X28" i="7"/>
  <c r="H26" i="7"/>
  <c r="J20" i="7"/>
  <c r="AE24" i="7"/>
  <c r="H202" i="13"/>
  <c r="H112" i="13"/>
  <c r="H121" i="13"/>
  <c r="H122" i="13"/>
  <c r="H148" i="13"/>
  <c r="H58" i="13"/>
  <c r="H68" i="13"/>
  <c r="H57" i="13"/>
  <c r="H193" i="13"/>
  <c r="H203" i="13"/>
  <c r="H127" i="13"/>
  <c r="H119" i="13"/>
  <c r="H174" i="13"/>
  <c r="H129" i="13"/>
  <c r="H73" i="13"/>
  <c r="H172" i="13"/>
  <c r="H109" i="13"/>
  <c r="H184" i="13"/>
  <c r="AG75" i="13"/>
  <c r="AG76" i="13" s="1"/>
  <c r="AG77" i="13" s="1"/>
  <c r="AG78" i="13" s="1"/>
  <c r="AG79" i="13" s="1"/>
  <c r="AG80" i="13" s="1"/>
  <c r="AG81" i="13" s="1"/>
  <c r="AG82" i="13" s="1"/>
  <c r="H166" i="13"/>
  <c r="H191" i="13"/>
  <c r="H101" i="13"/>
  <c r="H164" i="13"/>
  <c r="H120" i="13"/>
  <c r="H110" i="13"/>
  <c r="J90" i="10"/>
  <c r="J146" i="10"/>
  <c r="J155" i="10" s="1"/>
  <c r="V145" i="10"/>
  <c r="V154" i="10" s="1"/>
  <c r="R149" i="10"/>
  <c r="R158" i="10" s="1"/>
  <c r="AE104" i="10"/>
  <c r="AG118" i="10"/>
  <c r="G104" i="10"/>
  <c r="F104" i="10" s="1"/>
  <c r="D104" i="10" s="1"/>
  <c r="J46" i="10"/>
  <c r="J110" i="10" s="1"/>
  <c r="O150" i="10"/>
  <c r="O159" i="10" s="1"/>
  <c r="J51" i="10"/>
  <c r="J115" i="10" s="1"/>
  <c r="G152" i="10"/>
  <c r="R147" i="10"/>
  <c r="R156" i="10" s="1"/>
  <c r="AF145" i="10"/>
  <c r="AF154" i="10" s="1"/>
  <c r="M151" i="10"/>
  <c r="M160" i="10" s="1"/>
  <c r="AB97" i="10"/>
  <c r="AC145" i="10"/>
  <c r="AC154" i="10" s="1"/>
  <c r="Q147" i="10"/>
  <c r="Q156" i="10" s="1"/>
  <c r="N139" i="10"/>
  <c r="AI84" i="10"/>
  <c r="H97" i="10"/>
  <c r="AI92" i="10"/>
  <c r="AG145" i="10"/>
  <c r="AG154" i="10" s="1"/>
  <c r="J75" i="10"/>
  <c r="J139" i="10" s="1"/>
  <c r="AQ129" i="10"/>
  <c r="AR129" i="10" s="1"/>
  <c r="AI85" i="10"/>
  <c r="AM97" i="10"/>
  <c r="AI153" i="10"/>
  <c r="AI162" i="10" s="1"/>
  <c r="J15" i="10"/>
  <c r="J79" i="10" s="1"/>
  <c r="AR17" i="10"/>
  <c r="P139" i="10"/>
  <c r="AI123" i="10"/>
  <c r="AI97" i="10"/>
  <c r="AR31" i="10"/>
  <c r="K146" i="10"/>
  <c r="K155" i="10" s="1"/>
  <c r="AI151" i="10"/>
  <c r="AI160" i="10" s="1"/>
  <c r="Z104" i="10"/>
  <c r="J33" i="10"/>
  <c r="J97" i="10" s="1"/>
  <c r="N147" i="10"/>
  <c r="N156" i="10" s="1"/>
  <c r="AH90" i="10"/>
  <c r="V149" i="10"/>
  <c r="V158" i="10" s="1"/>
  <c r="H153" i="10"/>
  <c r="H162" i="10" s="1"/>
  <c r="AK147" i="10"/>
  <c r="AK156" i="10" s="1"/>
  <c r="L7" i="1"/>
  <c r="K15" i="1" s="1"/>
  <c r="M43" i="7"/>
  <c r="R64" i="7"/>
  <c r="AG89" i="7"/>
  <c r="G78" i="7"/>
  <c r="AF77" i="7"/>
  <c r="K75" i="7"/>
  <c r="K71" i="7"/>
  <c r="J65" i="7"/>
  <c r="AJ60" i="7"/>
  <c r="N57" i="7"/>
  <c r="AJ47" i="7"/>
  <c r="J46" i="7"/>
  <c r="AF52" i="7"/>
  <c r="Z36" i="7"/>
  <c r="G38" i="7"/>
  <c r="Y30" i="7"/>
  <c r="Q27" i="7"/>
  <c r="O20" i="7"/>
  <c r="Q23" i="7"/>
  <c r="O21" i="7"/>
  <c r="M77" i="7"/>
  <c r="M70" i="7"/>
  <c r="AF87" i="7"/>
  <c r="L75" i="7"/>
  <c r="Q66" i="7"/>
  <c r="H65" i="7"/>
  <c r="U63" i="7"/>
  <c r="M57" i="7"/>
  <c r="H54" i="7"/>
  <c r="AG52" i="7"/>
  <c r="P42" i="7"/>
  <c r="S39" i="7"/>
  <c r="Q36" i="7"/>
  <c r="O37" i="7"/>
  <c r="Q34" i="7"/>
  <c r="N28" i="7"/>
  <c r="Z27" i="7"/>
  <c r="AJ20" i="7"/>
  <c r="G18" i="7"/>
  <c r="AG23" i="7"/>
  <c r="AG14" i="7"/>
  <c r="AG41" i="7"/>
  <c r="AF44" i="7"/>
  <c r="AF89" i="7"/>
  <c r="AF51" i="7"/>
  <c r="AF71" i="7"/>
  <c r="AF32" i="7"/>
  <c r="AG15" i="7"/>
  <c r="AF53" i="7"/>
  <c r="AF43" i="7"/>
  <c r="AF69" i="7"/>
  <c r="AG26" i="7"/>
  <c r="AF68" i="7"/>
  <c r="AG35" i="7"/>
  <c r="AG32" i="7"/>
  <c r="O16" i="7"/>
  <c r="AF16" i="7"/>
  <c r="AF59" i="7"/>
  <c r="AG33" i="7"/>
  <c r="AG24" i="7"/>
  <c r="AF86" i="7"/>
  <c r="AF26" i="7"/>
  <c r="AG16" i="7"/>
  <c r="AF80" i="7"/>
  <c r="AG70" i="7"/>
  <c r="K46" i="7"/>
  <c r="J52" i="7"/>
  <c r="AJ42" i="7"/>
  <c r="K36" i="7"/>
  <c r="L30" i="7"/>
  <c r="J34" i="7"/>
  <c r="AJ35" i="7"/>
  <c r="P18" i="7"/>
  <c r="L25" i="7"/>
  <c r="AJ21" i="7"/>
  <c r="AJ16" i="7"/>
  <c r="R14" i="7"/>
  <c r="V66" i="7"/>
  <c r="P51" i="7"/>
  <c r="H52" i="7"/>
  <c r="P43" i="7"/>
  <c r="L42" i="7"/>
  <c r="M36" i="7"/>
  <c r="T38" i="7"/>
  <c r="K30" i="7"/>
  <c r="T27" i="7"/>
  <c r="T18" i="7"/>
  <c r="K21" i="7"/>
  <c r="AG88" i="7"/>
  <c r="X45" i="7"/>
  <c r="S48" i="7"/>
  <c r="G51" i="7"/>
  <c r="L41" i="7"/>
  <c r="AG42" i="7"/>
  <c r="U39" i="7"/>
  <c r="AA36" i="7"/>
  <c r="S38" i="7"/>
  <c r="Q33" i="7"/>
  <c r="P27" i="7"/>
  <c r="Q29" i="7"/>
  <c r="M21" i="7"/>
  <c r="AG17" i="7"/>
  <c r="M89" i="7"/>
  <c r="N54" i="7"/>
  <c r="U48" i="7"/>
  <c r="P39" i="7"/>
  <c r="AJ36" i="7"/>
  <c r="AA30" i="7"/>
  <c r="AJ33" i="7"/>
  <c r="AF34" i="7"/>
  <c r="L35" i="7"/>
  <c r="AA27" i="7"/>
  <c r="G29" i="7"/>
  <c r="N21" i="7"/>
  <c r="U19" i="7"/>
  <c r="G17" i="7"/>
  <c r="AF35" i="7"/>
  <c r="AG25" i="7"/>
  <c r="O19" i="7"/>
  <c r="L26" i="7"/>
  <c r="G45" i="7"/>
  <c r="M51" i="7"/>
  <c r="G53" i="7"/>
  <c r="Q43" i="7"/>
  <c r="AB36" i="7"/>
  <c r="Z37" i="7"/>
  <c r="AF33" i="7"/>
  <c r="P34" i="7"/>
  <c r="L27" i="7"/>
  <c r="L21" i="7"/>
  <c r="G26" i="7"/>
  <c r="H14" i="7"/>
  <c r="AJ41" i="7"/>
  <c r="AA39" i="7"/>
  <c r="M38" i="7"/>
  <c r="O34" i="7"/>
  <c r="N27" i="7"/>
  <c r="X29" i="7"/>
  <c r="K18" i="7"/>
  <c r="K25" i="7"/>
  <c r="Q21" i="7"/>
  <c r="P19" i="7"/>
  <c r="O26" i="7"/>
  <c r="J14" i="7"/>
  <c r="M50" i="7"/>
  <c r="AF79" i="7"/>
  <c r="M53" i="7"/>
  <c r="L93" i="7"/>
  <c r="H83" i="7"/>
  <c r="Y84" i="7"/>
  <c r="O88" i="7"/>
  <c r="H89" i="7"/>
  <c r="J78" i="7"/>
  <c r="Z72" i="7"/>
  <c r="P73" i="7"/>
  <c r="T75" i="7"/>
  <c r="AG68" i="7"/>
  <c r="Q70" i="7"/>
  <c r="N65" i="7"/>
  <c r="J64" i="7"/>
  <c r="P63" i="7"/>
  <c r="P60" i="7"/>
  <c r="H55" i="7"/>
  <c r="Z56" i="7"/>
  <c r="AJ54" i="7"/>
  <c r="U46" i="7"/>
  <c r="L51" i="7"/>
  <c r="AJ43" i="7"/>
  <c r="O44" i="7"/>
  <c r="M39" i="7"/>
  <c r="H36" i="7"/>
  <c r="K38" i="7"/>
  <c r="Z30" i="7"/>
  <c r="N18" i="7"/>
  <c r="Q25" i="7"/>
  <c r="AF15" i="7"/>
  <c r="K14" i="7"/>
  <c r="R45" i="7"/>
  <c r="G84" i="7"/>
  <c r="G89" i="7"/>
  <c r="O68" i="7"/>
  <c r="M66" i="7"/>
  <c r="Z64" i="7"/>
  <c r="J55" i="7"/>
  <c r="P57" i="7"/>
  <c r="J45" i="7"/>
  <c r="S47" i="7"/>
  <c r="AJ48" i="7"/>
  <c r="X46" i="7"/>
  <c r="AJ53" i="7"/>
  <c r="Q41" i="7"/>
  <c r="AJ39" i="7"/>
  <c r="Q35" i="7"/>
  <c r="Y29" i="7"/>
  <c r="U20" i="7"/>
  <c r="AJ19" i="7"/>
  <c r="K26" i="7"/>
  <c r="M87" i="7"/>
  <c r="O71" i="7"/>
  <c r="L66" i="7"/>
  <c r="Q64" i="7"/>
  <c r="O60" i="7"/>
  <c r="U55" i="7"/>
  <c r="J54" i="7"/>
  <c r="T47" i="7"/>
  <c r="AB48" i="7"/>
  <c r="Z46" i="7"/>
  <c r="P44" i="7"/>
  <c r="J36" i="7"/>
  <c r="T30" i="7"/>
  <c r="M27" i="7"/>
  <c r="M18" i="7"/>
  <c r="K23" i="7"/>
  <c r="P15" i="7"/>
  <c r="L48" i="7"/>
  <c r="H50" i="7"/>
  <c r="K52" i="7"/>
  <c r="AF41" i="7"/>
  <c r="L39" i="7"/>
  <c r="L38" i="7"/>
  <c r="G30" i="7"/>
  <c r="K35" i="7"/>
  <c r="P29" i="7"/>
  <c r="AA18" i="7"/>
  <c r="N19" i="7"/>
  <c r="AG62" i="7"/>
  <c r="G46" i="7"/>
  <c r="K50" i="7"/>
  <c r="P52" i="7"/>
  <c r="AA38" i="7"/>
  <c r="X30" i="7"/>
  <c r="O32" i="7"/>
  <c r="G35" i="7"/>
  <c r="U28" i="7"/>
  <c r="AB27" i="7"/>
  <c r="Z29" i="7"/>
  <c r="AB18" i="7"/>
  <c r="P23" i="7"/>
  <c r="Y21" i="7"/>
  <c r="J15" i="7"/>
  <c r="AF70" i="7"/>
  <c r="M14" i="7"/>
  <c r="R36" i="7"/>
  <c r="AF78" i="7"/>
  <c r="M34" i="7"/>
  <c r="M69" i="7"/>
  <c r="S92" i="7"/>
  <c r="T91" i="7"/>
  <c r="AB82" i="7"/>
  <c r="G81" i="7"/>
  <c r="P84" i="7"/>
  <c r="AF88" i="7"/>
  <c r="L79" i="7"/>
  <c r="AJ70" i="7"/>
  <c r="K66" i="7"/>
  <c r="Q65" i="7"/>
  <c r="AF62" i="7"/>
  <c r="O57" i="7"/>
  <c r="Y54" i="7"/>
  <c r="N48" i="7"/>
  <c r="AF50" i="7"/>
  <c r="O41" i="7"/>
  <c r="N39" i="7"/>
  <c r="G36" i="7"/>
  <c r="N38" i="7"/>
  <c r="Q30" i="7"/>
  <c r="H32" i="7"/>
  <c r="H34" i="7"/>
  <c r="T28" i="7"/>
  <c r="H27" i="7"/>
  <c r="T20" i="7"/>
  <c r="AJ18" i="7"/>
  <c r="J23" i="7"/>
  <c r="K15" i="7"/>
  <c r="G61" i="7"/>
  <c r="O47" i="7"/>
  <c r="K39" i="7"/>
  <c r="U36" i="7"/>
  <c r="AB38" i="7"/>
  <c r="H30" i="7"/>
  <c r="O28" i="7"/>
  <c r="AA20" i="7"/>
  <c r="L18" i="7"/>
  <c r="G21" i="7"/>
  <c r="AF60" i="7"/>
  <c r="R48" i="7"/>
  <c r="R20" i="7"/>
  <c r="AF61" i="7"/>
  <c r="G55" i="7"/>
  <c r="U57" i="7"/>
  <c r="AA47" i="7"/>
  <c r="T46" i="7"/>
  <c r="O50" i="7"/>
  <c r="G52" i="7"/>
  <c r="AJ38" i="7"/>
  <c r="G34" i="7"/>
  <c r="N20" i="7"/>
  <c r="W21" i="7"/>
  <c r="AF183" i="13"/>
  <c r="AF184" i="13" s="1"/>
  <c r="AF185" i="13" s="1"/>
  <c r="AF186" i="13" s="1"/>
  <c r="AF187" i="13" s="1"/>
  <c r="AF188" i="13" s="1"/>
  <c r="AF189" i="13" s="1"/>
  <c r="AF190" i="13" s="1"/>
  <c r="H75" i="13"/>
  <c r="H89" i="13"/>
  <c r="H79" i="13"/>
  <c r="H160" i="13"/>
  <c r="H171" i="13"/>
  <c r="H82" i="13"/>
  <c r="H201" i="13"/>
  <c r="H86" i="13"/>
  <c r="H69" i="13"/>
  <c r="H81" i="13"/>
  <c r="H138" i="13"/>
  <c r="H59" i="13"/>
  <c r="H196" i="13"/>
  <c r="H134" i="13"/>
  <c r="H62" i="13"/>
  <c r="H126" i="13"/>
  <c r="H181" i="13"/>
  <c r="H107" i="13"/>
  <c r="H118" i="13"/>
  <c r="H206" i="13"/>
  <c r="J148" i="10"/>
  <c r="J157" i="10" s="1"/>
  <c r="J104" i="10"/>
  <c r="AQ132" i="10"/>
  <c r="AR132" i="10" s="1"/>
  <c r="K97" i="10"/>
  <c r="L153" i="10"/>
  <c r="L162" i="10" s="1"/>
  <c r="M132" i="10"/>
  <c r="AO147" i="10"/>
  <c r="AO156" i="10" s="1"/>
  <c r="T139" i="10"/>
  <c r="AQ80" i="10"/>
  <c r="AR80" i="10" s="1"/>
  <c r="AL132" i="10"/>
  <c r="J27" i="10"/>
  <c r="J91" i="10" s="1"/>
  <c r="G125" i="10"/>
  <c r="F125" i="10" s="1"/>
  <c r="D125" i="10" s="1"/>
  <c r="AI133" i="10"/>
  <c r="P149" i="10"/>
  <c r="P158" i="10" s="1"/>
  <c r="L148" i="10"/>
  <c r="L157" i="10" s="1"/>
  <c r="V152" i="10"/>
  <c r="V161" i="10" s="1"/>
  <c r="AI104" i="10"/>
  <c r="AI89" i="10"/>
  <c r="AR35" i="10"/>
  <c r="AF104" i="10"/>
  <c r="J38" i="10"/>
  <c r="J102" i="10" s="1"/>
  <c r="AI99" i="10"/>
  <c r="AG111" i="10"/>
  <c r="AQ151" i="10"/>
  <c r="AR151" i="10" s="1"/>
  <c r="N149" i="10"/>
  <c r="N158" i="10" s="1"/>
  <c r="Q153" i="10"/>
  <c r="Q162" i="10" s="1"/>
  <c r="AR61" i="10"/>
  <c r="S148" i="10"/>
  <c r="S157" i="10" s="1"/>
  <c r="AQ123" i="10"/>
  <c r="AR123" i="10" s="1"/>
  <c r="AQ120" i="10"/>
  <c r="AR120" i="10" s="1"/>
  <c r="M97" i="10"/>
  <c r="AK152" i="10"/>
  <c r="AK161" i="10" s="1"/>
  <c r="W153" i="10"/>
  <c r="W162" i="10" s="1"/>
  <c r="AK151" i="10"/>
  <c r="AK160" i="10" s="1"/>
  <c r="AH118" i="10"/>
  <c r="X150" i="10"/>
  <c r="X159" i="10" s="1"/>
  <c r="AD152" i="10"/>
  <c r="AD161" i="10" s="1"/>
  <c r="AB150" i="10"/>
  <c r="AB159" i="10" s="1"/>
  <c r="AI117" i="10"/>
  <c r="AI114" i="10"/>
  <c r="X104" i="10"/>
  <c r="J43" i="10"/>
  <c r="J107" i="10" s="1"/>
  <c r="P146" i="10"/>
  <c r="P155" i="10" s="1"/>
  <c r="P83" i="10"/>
  <c r="AB111" i="10"/>
  <c r="W149" i="10"/>
  <c r="W158" i="10" s="1"/>
  <c r="G111" i="10"/>
  <c r="F111" i="10" s="1"/>
  <c r="D111" i="10" s="1"/>
  <c r="V75" i="7"/>
  <c r="V63" i="7"/>
  <c r="N59" i="7"/>
  <c r="V30" i="7"/>
  <c r="W28" i="7"/>
  <c r="V29" i="7"/>
  <c r="W29" i="7"/>
  <c r="V27" i="7"/>
  <c r="N17" i="7"/>
  <c r="V93" i="7"/>
  <c r="V72" i="7"/>
  <c r="N34" i="7"/>
  <c r="V81" i="7"/>
  <c r="N71" i="7"/>
  <c r="W27" i="7"/>
  <c r="N23" i="7"/>
  <c r="V82" i="7"/>
  <c r="W81" i="7"/>
  <c r="W63" i="7"/>
  <c r="W30" i="7"/>
  <c r="W93" i="7"/>
  <c r="W56" i="7"/>
  <c r="N44" i="7"/>
  <c r="N26" i="7"/>
  <c r="W74" i="7"/>
  <c r="N43" i="7"/>
  <c r="N32" i="7"/>
  <c r="N88" i="7"/>
  <c r="W72" i="7"/>
  <c r="N79" i="7"/>
  <c r="V91" i="7"/>
  <c r="W38" i="7"/>
  <c r="W92" i="7"/>
  <c r="N69" i="7"/>
  <c r="W48" i="7"/>
  <c r="V92" i="7"/>
  <c r="V64" i="7"/>
  <c r="V36" i="7"/>
  <c r="N78" i="7"/>
  <c r="V46" i="7"/>
  <c r="V38" i="7"/>
  <c r="V47" i="7"/>
  <c r="W84" i="7"/>
  <c r="W65" i="7"/>
  <c r="AC17" i="7"/>
  <c r="X16" i="7"/>
  <c r="W91" i="7"/>
  <c r="N68" i="7"/>
  <c r="V65" i="7"/>
  <c r="W64" i="7"/>
  <c r="O42" i="7"/>
  <c r="V18" i="7"/>
  <c r="AJ24" i="7"/>
  <c r="Y19" i="7"/>
  <c r="AD16" i="7"/>
  <c r="N16" i="7"/>
  <c r="V90" i="7"/>
  <c r="V83" i="7"/>
  <c r="W47" i="7"/>
  <c r="N42" i="7"/>
  <c r="W39" i="7"/>
  <c r="AJ25" i="7"/>
  <c r="U24" i="7"/>
  <c r="V19" i="7"/>
  <c r="AE15" i="7"/>
  <c r="Z16" i="7"/>
  <c r="N80" i="7"/>
  <c r="V48" i="7"/>
  <c r="W36" i="7"/>
  <c r="V15" i="7"/>
  <c r="V16" i="7"/>
  <c r="N62" i="7"/>
  <c r="W90" i="7"/>
  <c r="W83" i="7"/>
  <c r="N87" i="7"/>
  <c r="V45" i="7"/>
  <c r="AJ34" i="7"/>
  <c r="V23" i="7"/>
  <c r="AG19" i="7"/>
  <c r="T17" i="7"/>
  <c r="N70" i="7"/>
  <c r="N52" i="7"/>
  <c r="V37" i="7"/>
  <c r="AJ32" i="7"/>
  <c r="O15" i="7"/>
  <c r="AF17" i="7"/>
  <c r="W16" i="7"/>
  <c r="V84" i="7"/>
  <c r="V54" i="7"/>
  <c r="X39" i="7"/>
  <c r="X18" i="7"/>
  <c r="AD23" i="7"/>
  <c r="P24" i="7"/>
  <c r="W19" i="7"/>
  <c r="X15" i="7"/>
  <c r="W46" i="7"/>
  <c r="N35" i="7"/>
  <c r="AD29" i="7"/>
  <c r="W18" i="7"/>
  <c r="W15" i="7"/>
  <c r="U17" i="7"/>
  <c r="O35" i="7"/>
  <c r="W20" i="7"/>
  <c r="AF23" i="7"/>
  <c r="AD21" i="7"/>
  <c r="N14" i="7"/>
  <c r="W66" i="7"/>
  <c r="N61" i="7"/>
  <c r="X84" i="7"/>
  <c r="AJ78" i="7"/>
  <c r="X66" i="7"/>
  <c r="AB59" i="7"/>
  <c r="W57" i="7"/>
  <c r="W54" i="7"/>
  <c r="AG45" i="7"/>
  <c r="Y47" i="7"/>
  <c r="AA52" i="7"/>
  <c r="AE41" i="7"/>
  <c r="S44" i="7"/>
  <c r="X37" i="7"/>
  <c r="Q32" i="7"/>
  <c r="AA35" i="7"/>
  <c r="Z20" i="7"/>
  <c r="Y23" i="7"/>
  <c r="AA15" i="7"/>
  <c r="S17" i="7"/>
  <c r="N86" i="7"/>
  <c r="V56" i="7"/>
  <c r="S24" i="7"/>
  <c r="AB17" i="7"/>
  <c r="V73" i="7"/>
  <c r="V39" i="7"/>
  <c r="AH18" i="7"/>
  <c r="I18" i="7" s="1"/>
  <c r="Z26" i="7"/>
  <c r="W73" i="7"/>
  <c r="W45" i="7"/>
  <c r="X20" i="7"/>
  <c r="AF24" i="7"/>
  <c r="V14" i="7"/>
  <c r="T16" i="7"/>
  <c r="N50" i="7"/>
  <c r="N41" i="7"/>
  <c r="P26" i="7"/>
  <c r="P14" i="7"/>
  <c r="AE16" i="7"/>
  <c r="W82" i="7"/>
  <c r="W37" i="7"/>
  <c r="AB24" i="7"/>
  <c r="AE26" i="7"/>
  <c r="U15" i="7"/>
  <c r="AB16" i="7"/>
  <c r="N15" i="7"/>
  <c r="N25" i="7"/>
  <c r="W23" i="7"/>
  <c r="AC15" i="7"/>
  <c r="AC16" i="7"/>
  <c r="V74" i="7"/>
  <c r="N51" i="7"/>
  <c r="X21" i="7"/>
  <c r="Q15" i="7"/>
  <c r="N24" i="7"/>
  <c r="H65" i="13"/>
  <c r="H154" i="13"/>
  <c r="H192" i="13"/>
  <c r="AM156" i="13"/>
  <c r="AM157" i="13" s="1"/>
  <c r="AM158" i="13" s="1"/>
  <c r="AM159" i="13" s="1"/>
  <c r="AM160" i="13" s="1"/>
  <c r="AM161" i="13" s="1"/>
  <c r="AM162" i="13" s="1"/>
  <c r="AM163" i="13" s="1"/>
  <c r="H132" i="13"/>
  <c r="H55" i="13"/>
  <c r="H163" i="13"/>
  <c r="AF102" i="13"/>
  <c r="AF103" i="13" s="1"/>
  <c r="AF104" i="13" s="1"/>
  <c r="AF105" i="13" s="1"/>
  <c r="AF106" i="13" s="1"/>
  <c r="AF107" i="13" s="1"/>
  <c r="AF108" i="13" s="1"/>
  <c r="AF109" i="13" s="1"/>
  <c r="H78" i="13"/>
  <c r="H96" i="13"/>
  <c r="H208" i="13"/>
  <c r="H64" i="13"/>
  <c r="H90" i="13"/>
  <c r="T102" i="13"/>
  <c r="T103" i="13" s="1"/>
  <c r="T104" i="13" s="1"/>
  <c r="T105" i="13" s="1"/>
  <c r="T106" i="13" s="1"/>
  <c r="T107" i="13" s="1"/>
  <c r="T108" i="13" s="1"/>
  <c r="T109" i="13" s="1"/>
  <c r="P102" i="13"/>
  <c r="P103" i="13" s="1"/>
  <c r="P104" i="13" s="1"/>
  <c r="P105" i="13" s="1"/>
  <c r="P106" i="13" s="1"/>
  <c r="P107" i="13" s="1"/>
  <c r="P108" i="13" s="1"/>
  <c r="P109" i="13" s="1"/>
  <c r="K156" i="13"/>
  <c r="K157" i="13" s="1"/>
  <c r="K158" i="13" s="1"/>
  <c r="K159" i="13" s="1"/>
  <c r="K160" i="13" s="1"/>
  <c r="K161" i="13" s="1"/>
  <c r="K162" i="13" s="1"/>
  <c r="K163" i="13" s="1"/>
  <c r="AF156" i="13"/>
  <c r="AF157" i="13" s="1"/>
  <c r="AF158" i="13" s="1"/>
  <c r="AF159" i="13" s="1"/>
  <c r="AF160" i="13" s="1"/>
  <c r="AF161" i="13" s="1"/>
  <c r="AF162" i="13" s="1"/>
  <c r="AF163" i="13" s="1"/>
  <c r="H108" i="13"/>
  <c r="H136" i="13"/>
  <c r="R183" i="13"/>
  <c r="R184" i="13" s="1"/>
  <c r="R185" i="13" s="1"/>
  <c r="R186" i="13" s="1"/>
  <c r="R187" i="13" s="1"/>
  <c r="R188" i="13" s="1"/>
  <c r="R189" i="13" s="1"/>
  <c r="R190" i="13" s="1"/>
  <c r="AG156" i="13"/>
  <c r="AG157" i="13" s="1"/>
  <c r="AG158" i="13" s="1"/>
  <c r="AG159" i="13" s="1"/>
  <c r="AG160" i="13" s="1"/>
  <c r="AG161" i="13" s="1"/>
  <c r="AG162" i="13" s="1"/>
  <c r="AG163" i="13" s="1"/>
  <c r="P48" i="13"/>
  <c r="P49" i="13" s="1"/>
  <c r="P50" i="13" s="1"/>
  <c r="P51" i="13" s="1"/>
  <c r="P52" i="13" s="1"/>
  <c r="P53" i="13" s="1"/>
  <c r="P54" i="13" s="1"/>
  <c r="P55" i="13" s="1"/>
  <c r="AH156" i="13"/>
  <c r="AH157" i="13" s="1"/>
  <c r="AH158" i="13" s="1"/>
  <c r="AH159" i="13" s="1"/>
  <c r="AH160" i="13" s="1"/>
  <c r="AH161" i="13" s="1"/>
  <c r="AH162" i="13" s="1"/>
  <c r="AH163" i="13" s="1"/>
  <c r="P183" i="13"/>
  <c r="P184" i="13" s="1"/>
  <c r="P185" i="13" s="1"/>
  <c r="P186" i="13" s="1"/>
  <c r="P187" i="13" s="1"/>
  <c r="P188" i="13" s="1"/>
  <c r="P189" i="13" s="1"/>
  <c r="P190" i="13" s="1"/>
  <c r="H155" i="13"/>
  <c r="AG102" i="13"/>
  <c r="AG103" i="13" s="1"/>
  <c r="AG104" i="13" s="1"/>
  <c r="AG105" i="13" s="1"/>
  <c r="AG106" i="13" s="1"/>
  <c r="AG107" i="13" s="1"/>
  <c r="AG108" i="13" s="1"/>
  <c r="AG109" i="13" s="1"/>
  <c r="H137" i="13"/>
  <c r="H207" i="13"/>
  <c r="V183" i="13"/>
  <c r="V184" i="13" s="1"/>
  <c r="V185" i="13" s="1"/>
  <c r="V186" i="13" s="1"/>
  <c r="V187" i="13" s="1"/>
  <c r="V188" i="13" s="1"/>
  <c r="V189" i="13" s="1"/>
  <c r="V190" i="13" s="1"/>
  <c r="H146" i="13"/>
  <c r="AN153" i="10"/>
  <c r="AN162" i="10" s="1"/>
  <c r="S147" i="10"/>
  <c r="S156" i="10" s="1"/>
  <c r="AE146" i="10"/>
  <c r="AE155" i="10" s="1"/>
  <c r="AG139" i="10"/>
  <c r="AK148" i="10"/>
  <c r="AK157" i="10" s="1"/>
  <c r="M90" i="10"/>
  <c r="AC153" i="10"/>
  <c r="AC162" i="10" s="1"/>
  <c r="M104" i="10"/>
  <c r="AI94" i="10"/>
  <c r="AN145" i="10"/>
  <c r="AN154" i="10" s="1"/>
  <c r="AP145" i="10"/>
  <c r="AP154" i="10" s="1"/>
  <c r="N104" i="10"/>
  <c r="J37" i="10"/>
  <c r="J101" i="10" s="1"/>
  <c r="N145" i="10"/>
  <c r="N154" i="10" s="1"/>
  <c r="L132" i="10"/>
  <c r="N118" i="10"/>
  <c r="R148" i="10"/>
  <c r="R157" i="10" s="1"/>
  <c r="I146" i="10"/>
  <c r="I155" i="10" s="1"/>
  <c r="AO150" i="10"/>
  <c r="AO159" i="10" s="1"/>
  <c r="J22" i="10"/>
  <c r="J86" i="10" s="1"/>
  <c r="AR57" i="10"/>
  <c r="AI95" i="10"/>
  <c r="M153" i="10"/>
  <c r="M162" i="10" s="1"/>
  <c r="AA151" i="10"/>
  <c r="AA160" i="10" s="1"/>
  <c r="J70" i="10"/>
  <c r="J134" i="10" s="1"/>
  <c r="J65" i="10"/>
  <c r="J129" i="10" s="1"/>
  <c r="AG125" i="10"/>
  <c r="AQ112" i="10"/>
  <c r="AR112" i="10" s="1"/>
  <c r="U148" i="10"/>
  <c r="U157" i="10" s="1"/>
  <c r="AD146" i="10"/>
  <c r="AD155" i="10" s="1"/>
  <c r="AO111" i="10"/>
  <c r="Q146" i="10"/>
  <c r="Q155" i="10" s="1"/>
  <c r="AQ86" i="10"/>
  <c r="AR86" i="10" s="1"/>
  <c r="AE132" i="10"/>
  <c r="J71" i="10"/>
  <c r="J135" i="10" s="1"/>
  <c r="I152" i="10"/>
  <c r="I161" i="10" s="1"/>
  <c r="AL149" i="10"/>
  <c r="AL158" i="10" s="1"/>
  <c r="U139" i="10"/>
  <c r="AO151" i="10"/>
  <c r="AO160" i="10" s="1"/>
  <c r="AE97" i="10"/>
  <c r="AA147" i="10"/>
  <c r="AA156" i="10" s="1"/>
  <c r="N90" i="10"/>
  <c r="X139" i="10"/>
  <c r="J111" i="10"/>
  <c r="AR46" i="10"/>
  <c r="AK145" i="10"/>
  <c r="AK154" i="10" s="1"/>
  <c r="AQ107" i="10"/>
  <c r="AR107" i="10" s="1"/>
  <c r="X111" i="10"/>
  <c r="L149" i="10"/>
  <c r="L158" i="10" s="1"/>
  <c r="S150" i="10"/>
  <c r="S159" i="10" s="1"/>
  <c r="H83" i="10"/>
  <c r="AQ108" i="10"/>
  <c r="AR108" i="10" s="1"/>
  <c r="AR72" i="10"/>
  <c r="J61" i="10"/>
  <c r="AA118" i="10"/>
  <c r="P148" i="10"/>
  <c r="P157" i="10" s="1"/>
  <c r="AR28" i="10"/>
  <c r="G145" i="10"/>
  <c r="V139" i="10"/>
  <c r="AK139" i="10"/>
  <c r="AR42" i="10"/>
  <c r="O104" i="10"/>
  <c r="AQ89" i="10"/>
  <c r="AR89" i="10" s="1"/>
  <c r="AH152" i="10"/>
  <c r="AH161" i="10" s="1"/>
  <c r="P118" i="10"/>
  <c r="Q111" i="10"/>
  <c r="AF97" i="10"/>
  <c r="AQ77" i="10"/>
  <c r="AR77" i="10" s="1"/>
  <c r="AN148" i="10"/>
  <c r="AN157" i="10" s="1"/>
  <c r="K148" i="10"/>
  <c r="K157" i="10" s="1"/>
  <c r="AR21" i="10"/>
  <c r="AI80" i="10"/>
  <c r="W125" i="10"/>
  <c r="AQ117" i="10"/>
  <c r="AR117" i="10" s="1"/>
  <c r="J57" i="10"/>
  <c r="J121" i="10" s="1"/>
  <c r="AD139" i="10"/>
  <c r="AL147" i="10"/>
  <c r="AL156" i="10" s="1"/>
  <c r="AI77" i="10"/>
  <c r="G147" i="10"/>
  <c r="AI98" i="10"/>
  <c r="R139" i="10"/>
  <c r="AR75" i="10"/>
  <c r="Q152" i="10"/>
  <c r="Q161" i="10" s="1"/>
  <c r="Z151" i="10"/>
  <c r="Z160" i="10" s="1"/>
  <c r="AG148" i="10"/>
  <c r="AG157" i="10" s="1"/>
  <c r="AO132" i="10"/>
  <c r="AI122" i="10"/>
  <c r="Z83" i="10"/>
  <c r="AQ137" i="10"/>
  <c r="AR137" i="10" s="1"/>
  <c r="AJ139" i="10"/>
  <c r="W145" i="10"/>
  <c r="W154" i="10" s="1"/>
  <c r="U111" i="10"/>
  <c r="J7" i="1"/>
  <c r="I15" i="1" s="1"/>
  <c r="C102" i="1"/>
  <c r="S64" i="1" s="1"/>
  <c r="AH77" i="7"/>
  <c r="I77" i="7" s="1"/>
  <c r="AI53" i="7"/>
  <c r="AH50" i="7"/>
  <c r="I50" i="7" s="1"/>
  <c r="AH41" i="7"/>
  <c r="I41" i="7" s="1"/>
  <c r="AI43" i="7"/>
  <c r="AH78" i="7"/>
  <c r="I78" i="7" s="1"/>
  <c r="AI69" i="7"/>
  <c r="AI59" i="7"/>
  <c r="AH52" i="7"/>
  <c r="I52" i="7" s="1"/>
  <c r="AH24" i="7"/>
  <c r="I24" i="7" s="1"/>
  <c r="AI60" i="7"/>
  <c r="AI78" i="7"/>
  <c r="AH32" i="7"/>
  <c r="I32" i="7" s="1"/>
  <c r="AI44" i="7"/>
  <c r="AI35" i="7"/>
  <c r="AH26" i="7"/>
  <c r="I26" i="7" s="1"/>
  <c r="AI71" i="7"/>
  <c r="AI50" i="7"/>
  <c r="AH35" i="7"/>
  <c r="I35" i="7" s="1"/>
  <c r="AH80" i="7"/>
  <c r="I80" i="7" s="1"/>
  <c r="AI41" i="7"/>
  <c r="AI42" i="7"/>
  <c r="AI34" i="7"/>
  <c r="AH43" i="7"/>
  <c r="I43" i="7" s="1"/>
  <c r="AH44" i="7"/>
  <c r="I44" i="7" s="1"/>
  <c r="AI88" i="7"/>
  <c r="AH16" i="7"/>
  <c r="I16" i="7" s="1"/>
  <c r="AH89" i="7"/>
  <c r="I89" i="7" s="1"/>
  <c r="AH51" i="7"/>
  <c r="I51" i="7" s="1"/>
  <c r="AH33" i="7"/>
  <c r="I33" i="7" s="1"/>
  <c r="AH42" i="7"/>
  <c r="I42" i="7" s="1"/>
  <c r="AI16" i="7"/>
  <c r="AI87" i="7"/>
  <c r="J38" i="7"/>
  <c r="AH34" i="7"/>
  <c r="I34" i="7" s="1"/>
  <c r="K17" i="7"/>
  <c r="AI89" i="7"/>
  <c r="AI68" i="7"/>
  <c r="H37" i="7"/>
  <c r="L14" i="7"/>
  <c r="AH88" i="7"/>
  <c r="I88" i="7" s="1"/>
  <c r="AH17" i="7"/>
  <c r="I17" i="7" s="1"/>
  <c r="AI62" i="7"/>
  <c r="AI25" i="7"/>
  <c r="P16" i="7"/>
  <c r="AI33" i="7"/>
  <c r="J29" i="7"/>
  <c r="AH14" i="7"/>
  <c r="I14" i="7" s="1"/>
  <c r="L16" i="7"/>
  <c r="AI32" i="7"/>
  <c r="AH23" i="7"/>
  <c r="I23" i="7" s="1"/>
  <c r="AH69" i="7"/>
  <c r="I69" i="7" s="1"/>
  <c r="M92" i="7"/>
  <c r="G90" i="7"/>
  <c r="J91" i="7"/>
  <c r="N89" i="7"/>
  <c r="N77" i="7"/>
  <c r="P72" i="7"/>
  <c r="AH79" i="7"/>
  <c r="I79" i="7" s="1"/>
  <c r="U75" i="7"/>
  <c r="L60" i="7"/>
  <c r="V55" i="7"/>
  <c r="H57" i="7"/>
  <c r="Q54" i="7"/>
  <c r="AJ51" i="7"/>
  <c r="N53" i="7"/>
  <c r="H28" i="7"/>
  <c r="V20" i="7"/>
  <c r="J21" i="7"/>
  <c r="AJ26" i="7"/>
  <c r="AI14" i="7"/>
  <c r="AH68" i="7"/>
  <c r="I68" i="7" s="1"/>
  <c r="AH59" i="7"/>
  <c r="I59" i="7" s="1"/>
  <c r="H19" i="7"/>
  <c r="AH61" i="7"/>
  <c r="I61" i="7" s="1"/>
  <c r="AH70" i="7"/>
  <c r="I70" i="7" s="1"/>
  <c r="AI23" i="7"/>
  <c r="AI26" i="7"/>
  <c r="G14" i="7"/>
  <c r="AI80" i="7"/>
  <c r="AI77" i="7"/>
  <c r="AI70" i="7"/>
  <c r="AH62" i="7"/>
  <c r="I62" i="7" s="1"/>
  <c r="H38" i="7"/>
  <c r="AH25" i="7"/>
  <c r="I25" i="7" s="1"/>
  <c r="AI86" i="7"/>
  <c r="AI51" i="7"/>
  <c r="L17" i="7"/>
  <c r="AH53" i="7"/>
  <c r="I53" i="7" s="1"/>
  <c r="J30" i="7"/>
  <c r="H21" i="7"/>
  <c r="AH87" i="7"/>
  <c r="I87" i="7" s="1"/>
  <c r="AI61" i="7"/>
  <c r="AH15" i="7"/>
  <c r="I15" i="7" s="1"/>
  <c r="AI17" i="7"/>
  <c r="J18" i="7"/>
  <c r="AH71" i="7"/>
  <c r="I71" i="7" s="1"/>
  <c r="AI52" i="7"/>
  <c r="G93" i="7"/>
  <c r="T83" i="7"/>
  <c r="L88" i="7"/>
  <c r="Y72" i="7"/>
  <c r="AI79" i="7"/>
  <c r="G69" i="7"/>
  <c r="Y65" i="7"/>
  <c r="N63" i="7"/>
  <c r="AJ56" i="7"/>
  <c r="G57" i="7"/>
  <c r="G54" i="7"/>
  <c r="N47" i="7"/>
  <c r="AJ46" i="7"/>
  <c r="AJ15" i="7"/>
  <c r="AO129" i="13"/>
  <c r="AO130" i="13" s="1"/>
  <c r="AO131" i="13" s="1"/>
  <c r="AO132" i="13" s="1"/>
  <c r="AO133" i="13" s="1"/>
  <c r="AO134" i="13" s="1"/>
  <c r="AO135" i="13" s="1"/>
  <c r="AO136" i="13" s="1"/>
  <c r="AJ129" i="13"/>
  <c r="AJ130" i="13" s="1"/>
  <c r="AJ131" i="13" s="1"/>
  <c r="AJ132" i="13" s="1"/>
  <c r="AJ133" i="13" s="1"/>
  <c r="AJ134" i="13" s="1"/>
  <c r="AJ135" i="13" s="1"/>
  <c r="AJ136" i="13" s="1"/>
  <c r="AM129" i="13"/>
  <c r="AM130" i="13" s="1"/>
  <c r="AM131" i="13" s="1"/>
  <c r="AM132" i="13" s="1"/>
  <c r="AM133" i="13" s="1"/>
  <c r="AM134" i="13" s="1"/>
  <c r="AM135" i="13" s="1"/>
  <c r="AM136" i="13" s="1"/>
  <c r="AN156" i="13"/>
  <c r="AN157" i="13" s="1"/>
  <c r="AN158" i="13" s="1"/>
  <c r="AN159" i="13" s="1"/>
  <c r="AN160" i="13" s="1"/>
  <c r="AN161" i="13" s="1"/>
  <c r="AN162" i="13" s="1"/>
  <c r="AN163" i="13" s="1"/>
  <c r="H182" i="13"/>
  <c r="X183" i="13"/>
  <c r="X184" i="13" s="1"/>
  <c r="X185" i="13" s="1"/>
  <c r="X186" i="13" s="1"/>
  <c r="X187" i="13" s="1"/>
  <c r="X188" i="13" s="1"/>
  <c r="X189" i="13" s="1"/>
  <c r="X190" i="13" s="1"/>
  <c r="H128" i="13"/>
  <c r="H92" i="13"/>
  <c r="H140" i="13"/>
  <c r="Q183" i="13"/>
  <c r="Q184" i="13" s="1"/>
  <c r="Q185" i="13" s="1"/>
  <c r="Q186" i="13" s="1"/>
  <c r="Q187" i="13" s="1"/>
  <c r="Q188" i="13" s="1"/>
  <c r="Q189" i="13" s="1"/>
  <c r="Q190" i="13" s="1"/>
  <c r="H194" i="13"/>
  <c r="X156" i="13"/>
  <c r="X157" i="13" s="1"/>
  <c r="X158" i="13" s="1"/>
  <c r="X159" i="13" s="1"/>
  <c r="X160" i="13" s="1"/>
  <c r="X161" i="13" s="1"/>
  <c r="X162" i="13" s="1"/>
  <c r="X163" i="13" s="1"/>
  <c r="H47" i="13"/>
  <c r="H167" i="13"/>
  <c r="H158" i="13"/>
  <c r="R156" i="13"/>
  <c r="R157" i="13" s="1"/>
  <c r="R158" i="13" s="1"/>
  <c r="R159" i="13" s="1"/>
  <c r="R160" i="13" s="1"/>
  <c r="R161" i="13" s="1"/>
  <c r="R162" i="13" s="1"/>
  <c r="R163" i="13" s="1"/>
  <c r="H113" i="13"/>
  <c r="AB129" i="13"/>
  <c r="AB130" i="13" s="1"/>
  <c r="AB131" i="13" s="1"/>
  <c r="AB132" i="13" s="1"/>
  <c r="AB133" i="13" s="1"/>
  <c r="AB134" i="13" s="1"/>
  <c r="AB135" i="13" s="1"/>
  <c r="AB136" i="13" s="1"/>
  <c r="H149" i="13"/>
  <c r="AM183" i="13"/>
  <c r="AM184" i="13" s="1"/>
  <c r="AM185" i="13" s="1"/>
  <c r="AM186" i="13" s="1"/>
  <c r="AM187" i="13" s="1"/>
  <c r="AM188" i="13" s="1"/>
  <c r="AM189" i="13" s="1"/>
  <c r="AM190" i="13" s="1"/>
  <c r="M183" i="13"/>
  <c r="M184" i="13" s="1"/>
  <c r="M185" i="13" s="1"/>
  <c r="M186" i="13" s="1"/>
  <c r="M187" i="13" s="1"/>
  <c r="M188" i="13" s="1"/>
  <c r="M189" i="13" s="1"/>
  <c r="M190" i="13" s="1"/>
  <c r="H131" i="13"/>
  <c r="AQ129" i="13"/>
  <c r="AQ130" i="13" s="1"/>
  <c r="AQ131" i="13" s="1"/>
  <c r="AQ132" i="13" s="1"/>
  <c r="AQ133" i="13" s="1"/>
  <c r="AQ134" i="13" s="1"/>
  <c r="AQ135" i="13" s="1"/>
  <c r="AQ136" i="13" s="1"/>
  <c r="AU129" i="13"/>
  <c r="AU130" i="13" s="1"/>
  <c r="AU131" i="13" s="1"/>
  <c r="AU132" i="13" s="1"/>
  <c r="AU133" i="13" s="1"/>
  <c r="AU134" i="13" s="1"/>
  <c r="AU135" i="13" s="1"/>
  <c r="AU136" i="13" s="1"/>
  <c r="AJ183" i="13"/>
  <c r="AJ184" i="13" s="1"/>
  <c r="AJ185" i="13" s="1"/>
  <c r="AJ186" i="13" s="1"/>
  <c r="AJ187" i="13" s="1"/>
  <c r="AJ188" i="13" s="1"/>
  <c r="AJ189" i="13" s="1"/>
  <c r="AJ190" i="13" s="1"/>
  <c r="P156" i="13"/>
  <c r="P157" i="13" s="1"/>
  <c r="P158" i="13" s="1"/>
  <c r="P159" i="13" s="1"/>
  <c r="P160" i="13" s="1"/>
  <c r="P161" i="13" s="1"/>
  <c r="P162" i="13" s="1"/>
  <c r="P163" i="13" s="1"/>
  <c r="W156" i="13"/>
  <c r="W157" i="13" s="1"/>
  <c r="W158" i="13" s="1"/>
  <c r="W159" i="13" s="1"/>
  <c r="W160" i="13" s="1"/>
  <c r="W161" i="13" s="1"/>
  <c r="W162" i="13" s="1"/>
  <c r="W163" i="13" s="1"/>
  <c r="AN129" i="13"/>
  <c r="AN130" i="13" s="1"/>
  <c r="AN131" i="13" s="1"/>
  <c r="AN132" i="13" s="1"/>
  <c r="AN133" i="13" s="1"/>
  <c r="AN134" i="13" s="1"/>
  <c r="AN135" i="13" s="1"/>
  <c r="AN136" i="13" s="1"/>
  <c r="H51" i="13"/>
  <c r="U151" i="10"/>
  <c r="U160" i="10" s="1"/>
  <c r="AQ116" i="10"/>
  <c r="AR116" i="10" s="1"/>
  <c r="H104" i="10"/>
  <c r="AR30" i="10"/>
  <c r="AI137" i="10"/>
  <c r="AN147" i="10"/>
  <c r="AN156" i="10" s="1"/>
  <c r="S153" i="10"/>
  <c r="S162" i="10" s="1"/>
  <c r="J29" i="10"/>
  <c r="J93" i="10" s="1"/>
  <c r="AI93" i="10"/>
  <c r="AQ101" i="10"/>
  <c r="AR101" i="10" s="1"/>
  <c r="AR37" i="10"/>
  <c r="AA90" i="10"/>
  <c r="AA146" i="10"/>
  <c r="AA155" i="10" s="1"/>
  <c r="AQ133" i="10"/>
  <c r="AR133" i="10" s="1"/>
  <c r="AM150" i="10"/>
  <c r="AM159" i="10" s="1"/>
  <c r="AR40" i="10"/>
  <c r="AQ148" i="10"/>
  <c r="AI119" i="10"/>
  <c r="J55" i="10"/>
  <c r="J119" i="10" s="1"/>
  <c r="H146" i="10"/>
  <c r="H155" i="10" s="1"/>
  <c r="AI128" i="10"/>
  <c r="AK150" i="10"/>
  <c r="AK159" i="10" s="1"/>
  <c r="AQ102" i="10"/>
  <c r="AR102" i="10" s="1"/>
  <c r="AR38" i="10"/>
  <c r="AQ128" i="10"/>
  <c r="AR128" i="10" s="1"/>
  <c r="AR64" i="10"/>
  <c r="AI150" i="10"/>
  <c r="AI159" i="10" s="1"/>
  <c r="J54" i="10"/>
  <c r="AQ113" i="10"/>
  <c r="AR113" i="10" s="1"/>
  <c r="M150" i="10"/>
  <c r="M159" i="10" s="1"/>
  <c r="AQ150" i="10"/>
  <c r="AR54" i="10"/>
  <c r="X125" i="10"/>
  <c r="X151" i="10"/>
  <c r="X160" i="10" s="1"/>
  <c r="AQ146" i="10"/>
  <c r="AD145" i="10"/>
  <c r="AD154" i="10" s="1"/>
  <c r="AD83" i="10"/>
  <c r="AR33" i="10"/>
  <c r="AQ147" i="10"/>
  <c r="AQ97" i="10"/>
  <c r="AR97" i="10" s="1"/>
  <c r="U132" i="10"/>
  <c r="AQ90" i="10"/>
  <c r="AR90" i="10" s="1"/>
  <c r="AP97" i="10"/>
  <c r="AQ145" i="10"/>
  <c r="AQ83" i="10"/>
  <c r="AR83" i="10" s="1"/>
  <c r="AG152" i="10"/>
  <c r="AG161" i="10" s="1"/>
  <c r="AO139" i="10"/>
  <c r="J48" i="10"/>
  <c r="J112" i="10" s="1"/>
  <c r="AA148" i="10"/>
  <c r="AA157" i="10" s="1"/>
  <c r="AA104" i="10"/>
  <c r="T90" i="10"/>
  <c r="P97" i="10"/>
  <c r="P147" i="10"/>
  <c r="P156" i="10" s="1"/>
  <c r="AF118" i="10"/>
  <c r="Z132" i="10"/>
  <c r="O152" i="10"/>
  <c r="O161" i="10" s="1"/>
  <c r="AH97" i="10"/>
  <c r="AK90" i="10"/>
  <c r="W152" i="10"/>
  <c r="W161" i="10" s="1"/>
  <c r="AQ126" i="10"/>
  <c r="AR126" i="10" s="1"/>
  <c r="AR62" i="10"/>
  <c r="AB148" i="10"/>
  <c r="AB157" i="10" s="1"/>
  <c r="Y90" i="10"/>
  <c r="K139" i="10"/>
  <c r="N125" i="10"/>
  <c r="Y150" i="10"/>
  <c r="Y159" i="10" s="1"/>
  <c r="Y118" i="10"/>
  <c r="AL90" i="10"/>
  <c r="AL146" i="10"/>
  <c r="AL155" i="10" s="1"/>
  <c r="AM152" i="10"/>
  <c r="AM161" i="10" s="1"/>
  <c r="K150" i="10"/>
  <c r="K159" i="10" s="1"/>
  <c r="Z146" i="10"/>
  <c r="Z155" i="10" s="1"/>
  <c r="AI81" i="10"/>
  <c r="Y151" i="10"/>
  <c r="Y160" i="10" s="1"/>
  <c r="Y125" i="10"/>
  <c r="AN152" i="10"/>
  <c r="AN161" i="10" s="1"/>
  <c r="AH153" i="10"/>
  <c r="AH162" i="10" s="1"/>
  <c r="AH151" i="10"/>
  <c r="AH160" i="10" s="1"/>
  <c r="AH125" i="10"/>
  <c r="O149" i="10"/>
  <c r="O158" i="10" s="1"/>
  <c r="AL145" i="10"/>
  <c r="AL154" i="10" s="1"/>
  <c r="Q148" i="10"/>
  <c r="Q157" i="10" s="1"/>
  <c r="AA152" i="10"/>
  <c r="AA161" i="10" s="1"/>
  <c r="T132" i="10"/>
  <c r="AF139" i="10"/>
  <c r="H125" i="10"/>
  <c r="T150" i="10"/>
  <c r="T159" i="10" s="1"/>
  <c r="AR51" i="10"/>
  <c r="X146" i="10"/>
  <c r="X155" i="10" s="1"/>
  <c r="AI145" i="10"/>
  <c r="AI154" i="10" s="1"/>
  <c r="AN150" i="10"/>
  <c r="AN159" i="10" s="1"/>
  <c r="AJ111" i="10"/>
  <c r="AR39" i="10"/>
  <c r="O147" i="10"/>
  <c r="O156" i="10" s="1"/>
  <c r="O97" i="10"/>
  <c r="Z147" i="10"/>
  <c r="Z156" i="10" s="1"/>
  <c r="Z97" i="10"/>
  <c r="J19" i="10"/>
  <c r="AE151" i="10"/>
  <c r="AE160" i="10" s="1"/>
  <c r="H111" i="10"/>
  <c r="M145" i="10"/>
  <c r="M154" i="10" s="1"/>
  <c r="AR63" i="10"/>
  <c r="AP125" i="10"/>
  <c r="O153" i="10"/>
  <c r="O162" i="10" s="1"/>
  <c r="AD151" i="10"/>
  <c r="AD160" i="10" s="1"/>
  <c r="I150" i="10"/>
  <c r="I159" i="10" s="1"/>
  <c r="M111" i="10"/>
  <c r="J18" i="10"/>
  <c r="J82" i="10" s="1"/>
  <c r="AI82" i="10"/>
  <c r="AR55" i="10"/>
  <c r="AF111" i="10"/>
  <c r="AF149" i="10"/>
  <c r="AF158" i="10" s="1"/>
  <c r="R90" i="10"/>
  <c r="R146" i="10"/>
  <c r="R155" i="10" s="1"/>
  <c r="AJ132" i="10"/>
  <c r="J68" i="10"/>
  <c r="AJ118" i="10"/>
  <c r="AJ150" i="10"/>
  <c r="AJ159" i="10" s="1"/>
  <c r="T104" i="10"/>
  <c r="T148" i="10"/>
  <c r="T157" i="10" s="1"/>
  <c r="AB90" i="10"/>
  <c r="AB146" i="10"/>
  <c r="AB155" i="10" s="1"/>
  <c r="AI132" i="10"/>
  <c r="W118" i="10"/>
  <c r="Y104" i="10"/>
  <c r="Y148" i="10"/>
  <c r="Y157" i="10" s="1"/>
  <c r="W90" i="10"/>
  <c r="AO148" i="10"/>
  <c r="AO157" i="10" s="1"/>
  <c r="AQ96" i="10"/>
  <c r="AR96" i="10" s="1"/>
  <c r="AR32" i="10"/>
  <c r="AL150" i="10"/>
  <c r="AL159" i="10" s="1"/>
  <c r="AL118" i="10"/>
  <c r="AQ118" i="10"/>
  <c r="AR118" i="10" s="1"/>
  <c r="H118" i="10"/>
  <c r="H150" i="10"/>
  <c r="H159" i="10" s="1"/>
  <c r="AQ104" i="10"/>
  <c r="AR104" i="10" s="1"/>
  <c r="W147" i="10"/>
  <c r="W156" i="10" s="1"/>
  <c r="W97" i="10"/>
  <c r="AJ145" i="10"/>
  <c r="AJ154" i="10" s="1"/>
  <c r="AQ78" i="10"/>
  <c r="AR78" i="10" s="1"/>
  <c r="O145" i="10"/>
  <c r="O154" i="10" s="1"/>
  <c r="Q83" i="10"/>
  <c r="O146" i="10"/>
  <c r="O155" i="10" s="1"/>
  <c r="AE111" i="10"/>
  <c r="J23" i="10"/>
  <c r="J87" i="10" s="1"/>
  <c r="T66" i="1"/>
  <c r="F49" i="1"/>
  <c r="D14" i="1"/>
  <c r="E14" i="1" s="1"/>
  <c r="C48" i="1"/>
  <c r="D24" i="1"/>
  <c r="C38" i="1"/>
  <c r="D23" i="1"/>
  <c r="D25" i="1"/>
  <c r="D22" i="1"/>
  <c r="D13" i="1"/>
  <c r="E13" i="1" s="1"/>
  <c r="D26" i="1"/>
  <c r="D15" i="1"/>
  <c r="E15" i="1" s="1"/>
  <c r="C34" i="1"/>
  <c r="F107" i="1"/>
  <c r="E101" i="1"/>
  <c r="D101" i="1"/>
  <c r="T65" i="1"/>
  <c r="J6" i="1"/>
  <c r="I14" i="1" s="1"/>
  <c r="AR152" i="10" l="1"/>
  <c r="AQ158" i="10"/>
  <c r="AR158" i="10" s="1"/>
  <c r="J153" i="10"/>
  <c r="J162" i="10" s="1"/>
  <c r="AR153" i="10"/>
  <c r="J147" i="10"/>
  <c r="J156" i="10" s="1"/>
  <c r="AQ160" i="10"/>
  <c r="AR160" i="10" s="1"/>
  <c r="J151" i="10"/>
  <c r="J160" i="10" s="1"/>
  <c r="J125" i="10"/>
  <c r="AG129" i="13"/>
  <c r="AG130" i="13" s="1"/>
  <c r="AG131" i="13" s="1"/>
  <c r="AG132" i="13" s="1"/>
  <c r="AG133" i="13" s="1"/>
  <c r="AG134" i="13" s="1"/>
  <c r="AG135" i="13" s="1"/>
  <c r="AG136" i="13" s="1"/>
  <c r="AQ155" i="10"/>
  <c r="AR155" i="10" s="1"/>
  <c r="AR146" i="10"/>
  <c r="AQ157" i="10"/>
  <c r="AR157" i="10" s="1"/>
  <c r="AR148" i="10"/>
  <c r="J132" i="10"/>
  <c r="J152" i="10"/>
  <c r="J161" i="10" s="1"/>
  <c r="J150" i="10"/>
  <c r="J159" i="10" s="1"/>
  <c r="J118" i="10"/>
  <c r="AR150" i="10"/>
  <c r="AQ159" i="10"/>
  <c r="AR159" i="10" s="1"/>
  <c r="AR147" i="10"/>
  <c r="AQ156" i="10"/>
  <c r="AR156" i="10" s="1"/>
  <c r="J83" i="10"/>
  <c r="J145" i="10"/>
  <c r="J154" i="10" s="1"/>
  <c r="AR145" i="10"/>
  <c r="AQ154" i="10"/>
  <c r="AR154" i="10" s="1"/>
  <c r="C35" i="1"/>
  <c r="D64" i="1" s="1"/>
  <c r="C64" i="1"/>
  <c r="C36" i="1"/>
  <c r="E64" i="1" s="1"/>
  <c r="D34" i="1"/>
  <c r="C37" i="1"/>
  <c r="F64" i="1" s="1"/>
  <c r="G107" i="1"/>
  <c r="F101" i="1"/>
  <c r="D38" i="1"/>
  <c r="G64" i="1"/>
  <c r="C47" i="1"/>
  <c r="P64" i="1" s="1"/>
  <c r="C45" i="1"/>
  <c r="N64" i="1" s="1"/>
  <c r="C40" i="1"/>
  <c r="I64" i="1" s="1"/>
  <c r="C39" i="1"/>
  <c r="H64" i="1" s="1"/>
  <c r="C44" i="1"/>
  <c r="M64" i="1" s="1"/>
  <c r="C41" i="1"/>
  <c r="J64" i="1" s="1"/>
  <c r="C42" i="1"/>
  <c r="C46" i="1"/>
  <c r="O64" i="1" s="1"/>
  <c r="R66" i="1"/>
  <c r="E102" i="1"/>
  <c r="S66" i="1" s="1"/>
  <c r="D48" i="1"/>
  <c r="Q64" i="1"/>
  <c r="R65" i="1"/>
  <c r="D102" i="1"/>
  <c r="S65" i="1" s="1"/>
  <c r="T67" i="1"/>
  <c r="G49" i="1"/>
  <c r="D42" i="1" l="1"/>
  <c r="D41" i="1"/>
  <c r="J65" i="1" s="1"/>
  <c r="D40" i="1"/>
  <c r="I65" i="1" s="1"/>
  <c r="G65" i="1"/>
  <c r="D45" i="1"/>
  <c r="N65" i="1" s="1"/>
  <c r="D46" i="1"/>
  <c r="O65" i="1" s="1"/>
  <c r="E38" i="1"/>
  <c r="D44" i="1"/>
  <c r="M65" i="1" s="1"/>
  <c r="D39" i="1"/>
  <c r="H65" i="1" s="1"/>
  <c r="D47" i="1"/>
  <c r="P65" i="1" s="1"/>
  <c r="R67" i="1"/>
  <c r="F102" i="1"/>
  <c r="S67" i="1" s="1"/>
  <c r="G101" i="1"/>
  <c r="H107" i="1"/>
  <c r="T68" i="1"/>
  <c r="H49" i="1"/>
  <c r="E48" i="1"/>
  <c r="Q65" i="1"/>
  <c r="K64" i="1"/>
  <c r="C43" i="1"/>
  <c r="L64" i="1" s="1"/>
  <c r="D37" i="1"/>
  <c r="F65" i="1" s="1"/>
  <c r="C65" i="1"/>
  <c r="D35" i="1"/>
  <c r="D65" i="1" s="1"/>
  <c r="D36" i="1"/>
  <c r="E65" i="1" s="1"/>
  <c r="E34" i="1"/>
  <c r="I49" i="1" l="1"/>
  <c r="T69" i="1"/>
  <c r="E47" i="1"/>
  <c r="P66" i="1" s="1"/>
  <c r="E39" i="1"/>
  <c r="H66" i="1" s="1"/>
  <c r="G66" i="1"/>
  <c r="E42" i="1"/>
  <c r="E44" i="1"/>
  <c r="M66" i="1" s="1"/>
  <c r="E45" i="1"/>
  <c r="N66" i="1" s="1"/>
  <c r="E41" i="1"/>
  <c r="J66" i="1" s="1"/>
  <c r="E46" i="1"/>
  <c r="O66" i="1" s="1"/>
  <c r="F38" i="1"/>
  <c r="E40" i="1"/>
  <c r="I66" i="1" s="1"/>
  <c r="R68" i="1"/>
  <c r="G102" i="1"/>
  <c r="S68" i="1" s="1"/>
  <c r="F48" i="1"/>
  <c r="Q66" i="1"/>
  <c r="E36" i="1"/>
  <c r="E66" i="1" s="1"/>
  <c r="E35" i="1"/>
  <c r="D66" i="1" s="1"/>
  <c r="F34" i="1"/>
  <c r="E37" i="1"/>
  <c r="F66" i="1" s="1"/>
  <c r="C66" i="1"/>
  <c r="I107" i="1"/>
  <c r="H101" i="1"/>
  <c r="D43" i="1"/>
  <c r="L65" i="1" s="1"/>
  <c r="K65" i="1"/>
  <c r="I101" i="1" l="1"/>
  <c r="J107" i="1"/>
  <c r="K66" i="1"/>
  <c r="E43" i="1"/>
  <c r="L66" i="1" s="1"/>
  <c r="Q67" i="1"/>
  <c r="G48" i="1"/>
  <c r="F42" i="1"/>
  <c r="F40" i="1"/>
  <c r="I67" i="1" s="1"/>
  <c r="F41" i="1"/>
  <c r="J67" i="1" s="1"/>
  <c r="G38" i="1"/>
  <c r="F44" i="1"/>
  <c r="M67" i="1" s="1"/>
  <c r="F47" i="1"/>
  <c r="P67" i="1" s="1"/>
  <c r="F45" i="1"/>
  <c r="N67" i="1" s="1"/>
  <c r="G67" i="1"/>
  <c r="F46" i="1"/>
  <c r="O67" i="1" s="1"/>
  <c r="F39" i="1"/>
  <c r="H67" i="1" s="1"/>
  <c r="G34" i="1"/>
  <c r="C67" i="1"/>
  <c r="F36" i="1"/>
  <c r="E67" i="1" s="1"/>
  <c r="F37" i="1"/>
  <c r="F67" i="1" s="1"/>
  <c r="F35" i="1"/>
  <c r="D67" i="1" s="1"/>
  <c r="H102" i="1"/>
  <c r="S69" i="1" s="1"/>
  <c r="R69" i="1"/>
  <c r="J49" i="1"/>
  <c r="T70" i="1"/>
  <c r="G37" i="1" l="1"/>
  <c r="F68" i="1" s="1"/>
  <c r="H34" i="1"/>
  <c r="G35" i="1"/>
  <c r="D68" i="1" s="1"/>
  <c r="G36" i="1"/>
  <c r="E68" i="1" s="1"/>
  <c r="C68" i="1"/>
  <c r="K67" i="1"/>
  <c r="F43" i="1"/>
  <c r="L67" i="1" s="1"/>
  <c r="H48" i="1"/>
  <c r="Q68" i="1"/>
  <c r="G41" i="1"/>
  <c r="J68" i="1" s="1"/>
  <c r="G46" i="1"/>
  <c r="O68" i="1" s="1"/>
  <c r="G47" i="1"/>
  <c r="P68" i="1" s="1"/>
  <c r="G45" i="1"/>
  <c r="N68" i="1" s="1"/>
  <c r="G40" i="1"/>
  <c r="I68" i="1" s="1"/>
  <c r="H38" i="1"/>
  <c r="G44" i="1"/>
  <c r="M68" i="1" s="1"/>
  <c r="G68" i="1"/>
  <c r="G42" i="1"/>
  <c r="G39" i="1"/>
  <c r="H68" i="1" s="1"/>
  <c r="K49" i="1"/>
  <c r="T71" i="1"/>
  <c r="K107" i="1"/>
  <c r="J101" i="1"/>
  <c r="R70" i="1"/>
  <c r="I102" i="1"/>
  <c r="S70" i="1" s="1"/>
  <c r="K68" i="1" l="1"/>
  <c r="G43" i="1"/>
  <c r="L68" i="1" s="1"/>
  <c r="H45" i="1"/>
  <c r="N69" i="1" s="1"/>
  <c r="H41" i="1"/>
  <c r="J69" i="1" s="1"/>
  <c r="H44" i="1"/>
  <c r="M69" i="1" s="1"/>
  <c r="H39" i="1"/>
  <c r="H69" i="1" s="1"/>
  <c r="G69" i="1"/>
  <c r="H47" i="1"/>
  <c r="P69" i="1" s="1"/>
  <c r="H40" i="1"/>
  <c r="I69" i="1" s="1"/>
  <c r="H42" i="1"/>
  <c r="I38" i="1"/>
  <c r="H46" i="1"/>
  <c r="O69" i="1" s="1"/>
  <c r="Q69" i="1"/>
  <c r="I48" i="1"/>
  <c r="L107" i="1"/>
  <c r="K101" i="1"/>
  <c r="R71" i="1"/>
  <c r="J102" i="1"/>
  <c r="S71" i="1" s="1"/>
  <c r="T72" i="1"/>
  <c r="L49" i="1"/>
  <c r="H36" i="1"/>
  <c r="E69" i="1" s="1"/>
  <c r="H37" i="1"/>
  <c r="F69" i="1" s="1"/>
  <c r="I34" i="1"/>
  <c r="H35" i="1"/>
  <c r="D69" i="1" s="1"/>
  <c r="C69" i="1"/>
  <c r="J34" i="1" l="1"/>
  <c r="I35" i="1"/>
  <c r="D70" i="1" s="1"/>
  <c r="C70" i="1"/>
  <c r="I36" i="1"/>
  <c r="E70" i="1" s="1"/>
  <c r="I37" i="1"/>
  <c r="F70" i="1" s="1"/>
  <c r="L101" i="1"/>
  <c r="M107" i="1"/>
  <c r="R72" i="1"/>
  <c r="K102" i="1"/>
  <c r="S72" i="1" s="1"/>
  <c r="M49" i="1"/>
  <c r="T73" i="1"/>
  <c r="K69" i="1"/>
  <c r="H43" i="1"/>
  <c r="L69" i="1" s="1"/>
  <c r="Q70" i="1"/>
  <c r="J48" i="1"/>
  <c r="I41" i="1"/>
  <c r="J70" i="1" s="1"/>
  <c r="I46" i="1"/>
  <c r="O70" i="1" s="1"/>
  <c r="I47" i="1"/>
  <c r="P70" i="1" s="1"/>
  <c r="I39" i="1"/>
  <c r="H70" i="1" s="1"/>
  <c r="J38" i="1"/>
  <c r="I45" i="1"/>
  <c r="N70" i="1" s="1"/>
  <c r="I40" i="1"/>
  <c r="I70" i="1" s="1"/>
  <c r="G70" i="1"/>
  <c r="I42" i="1"/>
  <c r="I44" i="1"/>
  <c r="M70" i="1" s="1"/>
  <c r="I43" i="1" l="1"/>
  <c r="L70" i="1" s="1"/>
  <c r="K70" i="1"/>
  <c r="J47" i="1"/>
  <c r="P71" i="1" s="1"/>
  <c r="J40" i="1"/>
  <c r="I71" i="1" s="1"/>
  <c r="J41" i="1"/>
  <c r="J71" i="1" s="1"/>
  <c r="J44" i="1"/>
  <c r="M71" i="1" s="1"/>
  <c r="G71" i="1"/>
  <c r="J45" i="1"/>
  <c r="N71" i="1" s="1"/>
  <c r="J46" i="1"/>
  <c r="O71" i="1" s="1"/>
  <c r="J42" i="1"/>
  <c r="J39" i="1"/>
  <c r="H71" i="1" s="1"/>
  <c r="K38" i="1"/>
  <c r="T74" i="1"/>
  <c r="N49" i="1"/>
  <c r="T75" i="1" s="1"/>
  <c r="R73" i="1"/>
  <c r="L102" i="1"/>
  <c r="S73" i="1" s="1"/>
  <c r="Q71" i="1"/>
  <c r="K48" i="1"/>
  <c r="N107" i="1"/>
  <c r="N101" i="1" s="1"/>
  <c r="M101" i="1"/>
  <c r="J37" i="1"/>
  <c r="F71" i="1" s="1"/>
  <c r="C71" i="1"/>
  <c r="J36" i="1"/>
  <c r="E71" i="1" s="1"/>
  <c r="K34" i="1"/>
  <c r="J35" i="1"/>
  <c r="D71" i="1" s="1"/>
  <c r="C72" i="1" l="1"/>
  <c r="L34" i="1"/>
  <c r="K35" i="1"/>
  <c r="D72" i="1" s="1"/>
  <c r="K37" i="1"/>
  <c r="F72" i="1" s="1"/>
  <c r="K36" i="1"/>
  <c r="E72" i="1" s="1"/>
  <c r="L48" i="1"/>
  <c r="Q72" i="1"/>
  <c r="N102" i="1"/>
  <c r="S75" i="1" s="1"/>
  <c r="R75" i="1"/>
  <c r="K46" i="1"/>
  <c r="O72" i="1" s="1"/>
  <c r="K40" i="1"/>
  <c r="I72" i="1" s="1"/>
  <c r="K42" i="1"/>
  <c r="K45" i="1"/>
  <c r="N72" i="1" s="1"/>
  <c r="K39" i="1"/>
  <c r="H72" i="1" s="1"/>
  <c r="K41" i="1"/>
  <c r="J72" i="1" s="1"/>
  <c r="K47" i="1"/>
  <c r="P72" i="1" s="1"/>
  <c r="K44" i="1"/>
  <c r="M72" i="1" s="1"/>
  <c r="L38" i="1"/>
  <c r="G72" i="1"/>
  <c r="K71" i="1"/>
  <c r="J43" i="1"/>
  <c r="L71" i="1" s="1"/>
  <c r="R74" i="1"/>
  <c r="M102" i="1"/>
  <c r="S74" i="1" s="1"/>
  <c r="M48" i="1" l="1"/>
  <c r="Q73" i="1"/>
  <c r="L46" i="1"/>
  <c r="O73" i="1" s="1"/>
  <c r="G73" i="1"/>
  <c r="M38" i="1"/>
  <c r="L40" i="1"/>
  <c r="I73" i="1" s="1"/>
  <c r="L44" i="1"/>
  <c r="M73" i="1" s="1"/>
  <c r="L45" i="1"/>
  <c r="N73" i="1" s="1"/>
  <c r="L47" i="1"/>
  <c r="P73" i="1" s="1"/>
  <c r="L42" i="1"/>
  <c r="L41" i="1"/>
  <c r="J73" i="1" s="1"/>
  <c r="L39" i="1"/>
  <c r="H73" i="1" s="1"/>
  <c r="K43" i="1"/>
  <c r="L72" i="1" s="1"/>
  <c r="K72" i="1"/>
  <c r="M34" i="1"/>
  <c r="L35" i="1"/>
  <c r="D73" i="1" s="1"/>
  <c r="L37" i="1"/>
  <c r="F73" i="1" s="1"/>
  <c r="C73" i="1"/>
  <c r="L36" i="1"/>
  <c r="E73" i="1" s="1"/>
  <c r="L43" i="1" l="1"/>
  <c r="L73" i="1" s="1"/>
  <c r="K73" i="1"/>
  <c r="N34" i="1"/>
  <c r="M35" i="1"/>
  <c r="D74" i="1" s="1"/>
  <c r="M37" i="1"/>
  <c r="F74" i="1" s="1"/>
  <c r="C74" i="1"/>
  <c r="M36" i="1"/>
  <c r="E74" i="1" s="1"/>
  <c r="M41" i="1"/>
  <c r="J74" i="1" s="1"/>
  <c r="M39" i="1"/>
  <c r="H74" i="1" s="1"/>
  <c r="M45" i="1"/>
  <c r="N74" i="1" s="1"/>
  <c r="M46" i="1"/>
  <c r="O74" i="1" s="1"/>
  <c r="M44" i="1"/>
  <c r="M74" i="1" s="1"/>
  <c r="N38" i="1"/>
  <c r="M40" i="1"/>
  <c r="I74" i="1" s="1"/>
  <c r="M42" i="1"/>
  <c r="G74" i="1"/>
  <c r="M47" i="1"/>
  <c r="P74" i="1" s="1"/>
  <c r="Q74" i="1"/>
  <c r="N48" i="1"/>
  <c r="Q75" i="1" s="1"/>
  <c r="M43" i="1" l="1"/>
  <c r="L74" i="1" s="1"/>
  <c r="K74" i="1"/>
  <c r="N44" i="1"/>
  <c r="M75" i="1" s="1"/>
  <c r="N45" i="1"/>
  <c r="N75" i="1" s="1"/>
  <c r="N47" i="1"/>
  <c r="P75" i="1" s="1"/>
  <c r="N41" i="1"/>
  <c r="J75" i="1" s="1"/>
  <c r="N40" i="1"/>
  <c r="I75" i="1" s="1"/>
  <c r="N46" i="1"/>
  <c r="O75" i="1" s="1"/>
  <c r="N39" i="1"/>
  <c r="H75" i="1" s="1"/>
  <c r="N42" i="1"/>
  <c r="G75" i="1"/>
  <c r="N35" i="1"/>
  <c r="D75" i="1" s="1"/>
  <c r="N37" i="1"/>
  <c r="F75" i="1" s="1"/>
  <c r="N36" i="1"/>
  <c r="E75" i="1" s="1"/>
  <c r="C75" i="1"/>
  <c r="K75" i="1" l="1"/>
  <c r="N43" i="1"/>
  <c r="L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54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5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6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7" authorId="1" shapeId="0" xr:uid="{00000000-0006-0000-06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8" authorId="1" shapeId="0" xr:uid="{00000000-0006-0000-06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9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0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1" authorId="1" shapeId="0" xr:uid="{00000000-0006-0000-06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2" authorId="1" shapeId="0" xr:uid="{00000000-0006-0000-06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22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<sst xmlns="http://schemas.openxmlformats.org/spreadsheetml/2006/main" count="1793" uniqueCount="356">
  <si>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</si>
  <si>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</si>
  <si>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</si>
  <si>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</si>
  <si>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</si>
  <si>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</si>
  <si>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</si>
  <si>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</si>
  <si>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</si>
  <si>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</si>
  <si>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</si>
  <si>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</si>
  <si>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</si>
  <si>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</si>
  <si>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</si>
  <si>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</si>
  <si>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</si>
  <si>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</si>
  <si>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</si>
  <si>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</si>
  <si>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</si>
  <si>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</si>
  <si>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</si>
  <si>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</si>
  <si>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</si>
  <si>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</si>
  <si>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</si>
  <si>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</si>
  <si>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</si>
  <si>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</si>
  <si>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</si>
  <si>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</si>
  <si>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</si>
  <si>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</si>
  <si>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</si>
  <si>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</si>
  <si>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</si>
  <si>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</si>
  <si>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</si>
  <si>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</si>
  <si>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</si>
  <si>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</si>
  <si>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</si>
  <si>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</si>
  <si>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</si>
  <si>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</si>
  <si>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</si>
  <si>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</si>
  <si>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</si>
  <si>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</si>
  <si>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</si>
  <si>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</si>
  <si>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</si>
  <si>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</si>
  <si>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</si>
  <si>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</si>
  <si>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</si>
  <si>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</si>
  <si>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</si>
  <si>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</si>
  <si>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</si>
  <si>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</si>
  <si>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</si>
  <si>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</si>
  <si>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</si>
  <si>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</si>
  <si>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</si>
  <si>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</si>
  <si>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</si>
  <si>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</si>
  <si>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</si>
  <si>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</si>
  <si>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</si>
  <si>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</si>
  <si>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</si>
  <si>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</si>
  <si>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</si>
  <si>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</si>
  <si>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</si>
  <si>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</si>
  <si>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</si>
  <si>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</si>
  <si>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</si>
  <si>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</si>
  <si>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</si>
  <si>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</si>
  <si>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</si>
  <si>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</si>
  <si>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</si>
  <si>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</si>
  <si>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</si>
  <si>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</si>
  <si>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</si>
  <si>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</si>
  <si>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</si>
  <si>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</si>
  <si>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</si>
  <si>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</si>
  <si>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</si>
  <si>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</si>
  <si>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</si>
  <si>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</si>
  <si>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</si>
  <si>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</si>
  <si>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</si>
  <si>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</si>
  <si>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</si>
  <si>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</si>
  <si>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</si>
  <si>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</si>
  <si>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</si>
  <si>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</si>
  <si>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</si>
  <si>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</si>
  <si>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</si>
  <si>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</si>
  <si>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</si>
  <si>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</si>
  <si>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</si>
  <si>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</si>
  <si>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</si>
  <si>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</si>
  <si>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</si>
  <si>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</si>
  <si>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</si>
  <si>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</si>
  <si>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</si>
  <si>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</si>
  <si>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</si>
  <si>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</si>
  <si>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</si>
  <si>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</si>
  <si>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</si>
  <si>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</si>
  <si>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</si>
  <si>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</si>
  <si>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</si>
  <si>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</si>
  <si>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</si>
  <si>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</si>
  <si>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</si>
  <si>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</si>
  <si>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</si>
  <si>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</si>
  <si>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</si>
  <si>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</si>
  <si>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</si>
  <si>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</si>
  <si>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</si>
  <si>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</si>
  <si>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</si>
  <si>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</si>
  <si>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</si>
  <si>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</si>
  <si>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</si>
  <si>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</si>
  <si>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</si>
  <si>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</si>
  <si>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</si>
  <si>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</si>
  <si>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</si>
  <si>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</si>
  <si>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</si>
  <si>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</si>
  <si>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</si>
  <si>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</si>
  <si>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</si>
  <si>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</si>
  <si>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</si>
  <si>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</si>
  <si>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</si>
  <si>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</si>
  <si>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</si>
  <si>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</si>
  <si>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</si>
  <si>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</si>
  <si>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</si>
  <si>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</si>
  <si>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</si>
  <si>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</si>
  <si>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</si>
  <si>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</si>
  <si>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</si>
  <si>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</si>
  <si>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</si>
  <si>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</si>
  <si>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</si>
  <si>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</si>
  <si>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</si>
  <si>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</si>
  <si>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</si>
  <si>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</si>
  <si>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</si>
  <si>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</si>
  <si>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</si>
  <si>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</si>
  <si>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</si>
  <si>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</si>
  <si>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</si>
  <si>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</si>
  <si>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</si>
  <si>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</si>
  <si>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</si>
  <si>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</si>
  <si>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</si>
  <si>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</si>
  <si>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</si>
  <si>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</si>
  <si>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</si>
  <si>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</si>
  <si>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</si>
  <si>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</si>
  <si>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</si>
  <si>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</si>
  <si>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</si>
  <si>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</si>
  <si>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</si>
  <si>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</si>
  <si>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</si>
  <si>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</si>
  <si>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</si>
  <si>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</si>
  <si>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</si>
  <si>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</si>
  <si>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</si>
  <si>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</si>
  <si>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</si>
  <si>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</si>
  <si>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</si>
  <si>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</si>
  <si>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</si>
  <si>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</si>
  <si>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</si>
  <si>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</si>
  <si>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</si>
  <si>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</si>
  <si>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</si>
  <si>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</si>
  <si>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</si>
  <si>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</si>
  <si>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</si>
  <si>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</si>
  <si>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</si>
  <si>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</si>
  <si>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</si>
  <si>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</si>
  <si>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</si>
  <si>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</si>
  <si>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</si>
  <si>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</si>
  <si>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</si>
  <si>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</si>
  <si>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</si>
  <si>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</si>
  <si>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</si>
  <si>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</si>
  <si>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</si>
  <si>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from IER</t>
  </si>
  <si>
    <t>(BE = 30)</t>
  </si>
  <si>
    <t>Bio Wood nat (MINWOO3)</t>
  </si>
  <si>
    <t>EX_PL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</si>
  <si>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</si>
  <si>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</si>
  <si>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</si>
  <si>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</si>
  <si>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</si>
  <si>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</si>
  <si>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</si>
  <si>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</si>
  <si>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</si>
  <si>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</si>
  <si>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</si>
  <si>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</si>
  <si>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</si>
  <si>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</si>
  <si>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</si>
  <si>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</si>
  <si>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</si>
  <si>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</si>
  <si>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</si>
  <si>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</si>
  <si>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</si>
  <si>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</si>
  <si>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</si>
  <si>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</si>
  <si>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</si>
  <si>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</si>
  <si>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</si>
  <si>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</si>
  <si>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</si>
  <si>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</si>
  <si>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</si>
  <si>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</si>
  <si>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</si>
  <si>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</si>
  <si>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</si>
  <si>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</si>
  <si>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</si>
  <si>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</si>
  <si>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</si>
  <si>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</si>
  <si>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cost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</si>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</sst>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  <numFmt numFmtId="182" formatCode="0.000000000000000"/>
  </numFmts>
  <fonts count="6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8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49" fontId="38" fillId="0" borderId="1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49" fontId="38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39" fillId="20" borderId="0" applyBorder="0" applyAlignment="0"/>
    <xf numFmtId="0" fontId="38" fillId="20" borderId="0" applyBorder="0">
      <alignment horizontal="right" vertical="center"/>
    </xf>
    <xf numFmtId="0" fontId="38" fillId="21" borderId="0" applyBorder="0">
      <alignment horizontal="right" vertical="center"/>
    </xf>
    <xf numFmtId="0" fontId="38" fillId="21" borderId="0" applyBorder="0">
      <alignment horizontal="right" vertical="center"/>
    </xf>
    <xf numFmtId="0" fontId="40" fillId="21" borderId="1">
      <alignment horizontal="right" vertical="center"/>
    </xf>
    <xf numFmtId="0" fontId="41" fillId="21" borderId="1">
      <alignment horizontal="right" vertical="center"/>
    </xf>
    <xf numFmtId="0" fontId="40" fillId="22" borderId="1">
      <alignment horizontal="right" vertical="center"/>
    </xf>
    <xf numFmtId="0" fontId="40" fillId="22" borderId="1">
      <alignment horizontal="right" vertical="center"/>
    </xf>
    <xf numFmtId="0" fontId="40" fillId="22" borderId="3">
      <alignment horizontal="right" vertical="center"/>
    </xf>
    <xf numFmtId="0" fontId="40" fillId="22" borderId="2">
      <alignment horizontal="right" vertical="center"/>
    </xf>
    <xf numFmtId="0" fontId="40" fillId="22" borderId="4">
      <alignment horizontal="right" vertical="center"/>
    </xf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0" fillId="0" borderId="0" applyNumberFormat="0">
      <alignment horizontal="right"/>
    </xf>
    <xf numFmtId="0" fontId="38" fillId="22" borderId="9">
      <alignment horizontal="left" vertical="center" wrapText="1" indent="2"/>
    </xf>
    <xf numFmtId="0" fontId="38" fillId="0" borderId="9">
      <alignment horizontal="left" vertical="center" wrapText="1" indent="2"/>
    </xf>
    <xf numFmtId="0" fontId="38" fillId="21" borderId="2">
      <alignment horizontal="left" vertical="center"/>
    </xf>
    <xf numFmtId="0" fontId="40" fillId="0" borderId="10">
      <alignment horizontal="left" vertical="top" wrapText="1"/>
    </xf>
    <xf numFmtId="3" fontId="52" fillId="0" borderId="8">
      <alignment horizontal="right" vertical="top"/>
    </xf>
    <xf numFmtId="0" fontId="42" fillId="0" borderId="11"/>
    <xf numFmtId="0" fontId="2" fillId="25" borderId="1">
      <alignment horizontal="centerContinuous" vertical="top" wrapText="1"/>
    </xf>
    <xf numFmtId="0" fontId="53" fillId="0" borderId="0">
      <alignment vertical="top" wrapText="1"/>
    </xf>
    <xf numFmtId="0" fontId="37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8" fillId="0" borderId="0" applyBorder="0">
      <alignment horizontal="right" vertical="center"/>
    </xf>
    <xf numFmtId="4" fontId="38" fillId="0" borderId="0" applyBorder="0">
      <alignment horizontal="right" vertical="center"/>
    </xf>
    <xf numFmtId="0" fontId="38" fillId="0" borderId="1">
      <alignment horizontal="right" vertical="center"/>
    </xf>
    <xf numFmtId="1" fontId="44" fillId="21" borderId="0" applyBorder="0">
      <alignment horizontal="right" vertical="center"/>
    </xf>
    <xf numFmtId="0" fontId="43" fillId="0" borderId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5" fillId="0" borderId="0"/>
    <xf numFmtId="0" fontId="4" fillId="0" borderId="0"/>
    <xf numFmtId="0" fontId="61" fillId="0" borderId="0"/>
    <xf numFmtId="0" fontId="19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9" fillId="0" borderId="0"/>
    <xf numFmtId="0" fontId="17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9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4" fontId="38" fillId="0" borderId="1" applyFill="0" applyBorder="0" applyProtection="0">
      <alignment horizontal="right" vertical="center"/>
    </xf>
    <xf numFmtId="49" fontId="39" fillId="0" borderId="1" applyNumberFormat="0" applyFill="0" applyBorder="0" applyProtection="0">
      <alignment horizontal="left" vertical="center"/>
    </xf>
    <xf numFmtId="0" fontId="39" fillId="0" borderId="0" applyNumberFormat="0" applyFill="0" applyBorder="0" applyProtection="0">
      <alignment horizontal="left" vertical="center"/>
    </xf>
    <xf numFmtId="0" fontId="38" fillId="0" borderId="1" applyNumberFormat="0" applyFill="0" applyAlignment="0" applyProtection="0"/>
    <xf numFmtId="0" fontId="47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48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180" fontId="54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177" fontId="38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38" fillId="28" borderId="1"/>
    <xf numFmtId="0" fontId="53" fillId="0" borderId="0">
      <alignment vertical="top" wrapText="1"/>
    </xf>
    <xf numFmtId="0" fontId="4" fillId="0" borderId="0"/>
    <xf numFmtId="0" fontId="4" fillId="0" borderId="0"/>
    <xf numFmtId="0" fontId="37" fillId="0" borderId="0">
      <alignment vertical="top"/>
    </xf>
    <xf numFmtId="181" fontId="55" fillId="31" borderId="18">
      <alignment vertical="center"/>
    </xf>
    <xf numFmtId="173" fontId="56" fillId="31" borderId="18">
      <alignment vertical="center"/>
    </xf>
    <xf numFmtId="181" fontId="57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58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8" fillId="0" borderId="0"/>
    <xf numFmtId="0" fontId="51" fillId="0" borderId="0" applyNumberFormat="0" applyFill="0" applyBorder="0" applyAlignment="0" applyProtection="0">
      <alignment vertical="center"/>
    </xf>
  </cellStyleXfs>
  <cellXfs count="100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7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7" applyNumberFormat="1" applyFont="1"/>
    <xf numFmtId="0" fontId="0" fillId="0" borderId="0" xfId="2087" applyNumberFormat="1" applyFont="1"/>
    <xf numFmtId="170" fontId="0" fillId="0" borderId="0" xfId="2087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7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41" borderId="0" xfId="0" applyFont="1" applyFill="1" applyBorder="1"/>
    <xf numFmtId="0" fontId="14" fillId="43" borderId="0" xfId="0" applyFont="1" applyFill="1" applyBorder="1" applyAlignment="1">
      <alignment horizontal="left"/>
    </xf>
    <xf numFmtId="0" fontId="14" fillId="44" borderId="0" xfId="0" applyFont="1" applyFill="1" applyBorder="1"/>
    <xf numFmtId="0" fontId="0" fillId="44" borderId="0" xfId="0" applyFill="1"/>
    <xf numFmtId="0" fontId="14" fillId="44" borderId="0" xfId="0" applyFont="1" applyFill="1"/>
    <xf numFmtId="0" fontId="13" fillId="41" borderId="26" xfId="0" applyFont="1" applyFill="1" applyBorder="1"/>
    <xf numFmtId="0" fontId="14" fillId="43" borderId="26" xfId="0" applyFont="1" applyFill="1" applyBorder="1" applyAlignment="1">
      <alignment horizontal="left"/>
    </xf>
    <xf numFmtId="0" fontId="14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5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6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6" fillId="46" borderId="0" xfId="0" applyFont="1" applyFill="1" applyBorder="1" applyAlignment="1">
      <alignment vertical="top" wrapText="1"/>
    </xf>
    <xf numFmtId="0" fontId="17" fillId="22" borderId="0" xfId="0" applyFont="1" applyFill="1" applyBorder="1" applyAlignment="1">
      <alignment vertical="top" wrapText="1"/>
    </xf>
    <xf numFmtId="2" fontId="15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19" fillId="0" borderId="0" xfId="1775"/>
    <xf numFmtId="0" fontId="19" fillId="0" borderId="0" xfId="1665"/>
    <xf numFmtId="0" fontId="21" fillId="39" borderId="0" xfId="1775" applyFont="1" applyFill="1"/>
    <xf numFmtId="0" fontId="20" fillId="40" borderId="0" xfId="1775" applyFont="1" applyFill="1"/>
    <xf numFmtId="0" fontId="20" fillId="39" borderId="0" xfId="1665" applyFont="1" applyFill="1"/>
    <xf numFmtId="0" fontId="20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0" fontId="2" fillId="48" borderId="0" xfId="0" applyFont="1" applyFill="1"/>
    <xf numFmtId="2" fontId="2" fillId="49" borderId="0" xfId="0" applyNumberFormat="1" applyFont="1" applyFill="1"/>
    <xf numFmtId="0" fontId="62" fillId="0" borderId="0" xfId="0" applyFont="1"/>
    <xf numFmtId="0" fontId="20" fillId="0" borderId="0" xfId="1654" applyFont="1"/>
    <xf numFmtId="0" fontId="61" fillId="0" borderId="0" xfId="1654"/>
    <xf numFmtId="170" fontId="61" fillId="0" borderId="0" xfId="1654" applyNumberFormat="1"/>
    <xf numFmtId="2" fontId="61" fillId="0" borderId="0" xfId="1654" applyNumberFormat="1"/>
    <xf numFmtId="2" fontId="0" fillId="50" borderId="25" xfId="0" applyNumberFormat="1" applyFill="1" applyBorder="1"/>
    <xf numFmtId="2" fontId="0" fillId="50" borderId="0" xfId="0" applyNumberFormat="1" applyFill="1"/>
    <xf numFmtId="0" fontId="2" fillId="40" borderId="0" xfId="0" applyFont="1" applyFill="1" applyBorder="1" applyAlignment="1">
      <alignment horizontal="center"/>
    </xf>
    <xf numFmtId="182" fontId="61" fillId="0" borderId="0" xfId="1654" applyNumberFormat="1"/>
    <xf numFmtId="0" fontId="63" fillId="0" borderId="0" xfId="0" applyFont="1"/>
  </cellXfs>
  <cellStyles count="2708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e_B2020" xfId="1904" xr:uid="{00000000-0005-0000-0000-000070070000}"/>
    <cellStyle name="Note 10" xfId="1905" xr:uid="{00000000-0005-0000-0000-000071070000}"/>
    <cellStyle name="Note 10 2" xfId="1906" xr:uid="{00000000-0005-0000-0000-000072070000}"/>
    <cellStyle name="Note 10 3" xfId="1907" xr:uid="{00000000-0005-0000-0000-000073070000}"/>
    <cellStyle name="Note 10 3 2" xfId="1908" xr:uid="{00000000-0005-0000-0000-000074070000}"/>
    <cellStyle name="Note 10 3_Scen_XBase" xfId="1909" xr:uid="{00000000-0005-0000-0000-000075070000}"/>
    <cellStyle name="Note 10_Scen_XBase" xfId="1910" xr:uid="{00000000-0005-0000-0000-000076070000}"/>
    <cellStyle name="Note 11" xfId="1911" xr:uid="{00000000-0005-0000-0000-000077070000}"/>
    <cellStyle name="Note 11 2" xfId="1912" xr:uid="{00000000-0005-0000-0000-000078070000}"/>
    <cellStyle name="Note 11_Scen_XBase" xfId="1913" xr:uid="{00000000-0005-0000-0000-000079070000}"/>
    <cellStyle name="Note 12" xfId="1914" xr:uid="{00000000-0005-0000-0000-00007A070000}"/>
    <cellStyle name="Note 12 2" xfId="1915" xr:uid="{00000000-0005-0000-0000-00007B070000}"/>
    <cellStyle name="Note 12_Scen_XBase" xfId="1916" xr:uid="{00000000-0005-0000-0000-00007C070000}"/>
    <cellStyle name="Note 13" xfId="1917" xr:uid="{00000000-0005-0000-0000-00007D070000}"/>
    <cellStyle name="Note 13 2" xfId="1918" xr:uid="{00000000-0005-0000-0000-00007E070000}"/>
    <cellStyle name="Note 13_Scen_XBase" xfId="1919" xr:uid="{00000000-0005-0000-0000-00007F070000}"/>
    <cellStyle name="Note 14" xfId="1920" xr:uid="{00000000-0005-0000-0000-000080070000}"/>
    <cellStyle name="Note 14 2" xfId="1921" xr:uid="{00000000-0005-0000-0000-000081070000}"/>
    <cellStyle name="Note 14_Scen_XBase" xfId="1922" xr:uid="{00000000-0005-0000-0000-000082070000}"/>
    <cellStyle name="Note 15" xfId="1923" xr:uid="{00000000-0005-0000-0000-000083070000}"/>
    <cellStyle name="Note 15 2" xfId="1924" xr:uid="{00000000-0005-0000-0000-000084070000}"/>
    <cellStyle name="Note 15_Scen_XBase" xfId="1925" xr:uid="{00000000-0005-0000-0000-000085070000}"/>
    <cellStyle name="Note 16" xfId="1926" xr:uid="{00000000-0005-0000-0000-000086070000}"/>
    <cellStyle name="Note 16 2" xfId="1927" xr:uid="{00000000-0005-0000-0000-000087070000}"/>
    <cellStyle name="Note 16_Scen_XBase" xfId="1928" xr:uid="{00000000-0005-0000-0000-000088070000}"/>
    <cellStyle name="Note 17" xfId="1929" xr:uid="{00000000-0005-0000-0000-000089070000}"/>
    <cellStyle name="Note 17 2" xfId="1930" xr:uid="{00000000-0005-0000-0000-00008A070000}"/>
    <cellStyle name="Note 17_Scen_XBase" xfId="1931" xr:uid="{00000000-0005-0000-0000-00008B070000}"/>
    <cellStyle name="Note 18" xfId="1932" xr:uid="{00000000-0005-0000-0000-00008C070000}"/>
    <cellStyle name="Note 18 2" xfId="1933" xr:uid="{00000000-0005-0000-0000-00008D070000}"/>
    <cellStyle name="Note 18_Scen_XBase" xfId="1934" xr:uid="{00000000-0005-0000-0000-00008E070000}"/>
    <cellStyle name="Note 19" xfId="1935" xr:uid="{00000000-0005-0000-0000-00008F070000}"/>
    <cellStyle name="Note 2" xfId="1936" xr:uid="{00000000-0005-0000-0000-000090070000}"/>
    <cellStyle name="Note 2 2" xfId="1937" xr:uid="{00000000-0005-0000-0000-000091070000}"/>
    <cellStyle name="Note 2_Scen_XBase" xfId="1938" xr:uid="{00000000-0005-0000-0000-000092070000}"/>
    <cellStyle name="Note 20" xfId="1939" xr:uid="{00000000-0005-0000-0000-000093070000}"/>
    <cellStyle name="Note 21" xfId="1940" xr:uid="{00000000-0005-0000-0000-000094070000}"/>
    <cellStyle name="Note 22" xfId="1941" xr:uid="{00000000-0005-0000-0000-000095070000}"/>
    <cellStyle name="Note 23" xfId="1942" xr:uid="{00000000-0005-0000-0000-000096070000}"/>
    <cellStyle name="Note 24" xfId="1943" xr:uid="{00000000-0005-0000-0000-000097070000}"/>
    <cellStyle name="Note 25" xfId="1944" xr:uid="{00000000-0005-0000-0000-000098070000}"/>
    <cellStyle name="Note 26" xfId="1945" xr:uid="{00000000-0005-0000-0000-000099070000}"/>
    <cellStyle name="Note 27" xfId="1946" xr:uid="{00000000-0005-0000-0000-00009A070000}"/>
    <cellStyle name="Note 28" xfId="1947" xr:uid="{00000000-0005-0000-0000-00009B070000}"/>
    <cellStyle name="Note 29" xfId="1948" xr:uid="{00000000-0005-0000-0000-00009C070000}"/>
    <cellStyle name="Note 3" xfId="1949" xr:uid="{00000000-0005-0000-0000-00009D070000}"/>
    <cellStyle name="Note 3 2" xfId="1950" xr:uid="{00000000-0005-0000-0000-00009E070000}"/>
    <cellStyle name="Note 3_Scen_XBase" xfId="1951" xr:uid="{00000000-0005-0000-0000-00009F070000}"/>
    <cellStyle name="Note 30" xfId="1952" xr:uid="{00000000-0005-0000-0000-0000A0070000}"/>
    <cellStyle name="Note 31" xfId="1953" xr:uid="{00000000-0005-0000-0000-0000A1070000}"/>
    <cellStyle name="Note 32" xfId="1954" xr:uid="{00000000-0005-0000-0000-0000A2070000}"/>
    <cellStyle name="Note 33" xfId="1955" xr:uid="{00000000-0005-0000-0000-0000A3070000}"/>
    <cellStyle name="Note 34" xfId="1956" xr:uid="{00000000-0005-0000-0000-0000A4070000}"/>
    <cellStyle name="Note 35" xfId="1957" xr:uid="{00000000-0005-0000-0000-0000A5070000}"/>
    <cellStyle name="Note 36" xfId="1958" xr:uid="{00000000-0005-0000-0000-0000A6070000}"/>
    <cellStyle name="Note 37" xfId="1959" xr:uid="{00000000-0005-0000-0000-0000A7070000}"/>
    <cellStyle name="Note 38" xfId="1960" xr:uid="{00000000-0005-0000-0000-0000A8070000}"/>
    <cellStyle name="Note 39" xfId="1961" xr:uid="{00000000-0005-0000-0000-0000A9070000}"/>
    <cellStyle name="Note 4" xfId="1962" xr:uid="{00000000-0005-0000-0000-0000AA070000}"/>
    <cellStyle name="Note 4 2" xfId="1963" xr:uid="{00000000-0005-0000-0000-0000AB070000}"/>
    <cellStyle name="Note 4 3" xfId="1964" xr:uid="{00000000-0005-0000-0000-0000AC070000}"/>
    <cellStyle name="Note 4 3 2" xfId="1965" xr:uid="{00000000-0005-0000-0000-0000AD070000}"/>
    <cellStyle name="Note 4 3_Scen_XBase" xfId="1966" xr:uid="{00000000-0005-0000-0000-0000AE070000}"/>
    <cellStyle name="Note 4 4" xfId="1967" xr:uid="{00000000-0005-0000-0000-0000AF070000}"/>
    <cellStyle name="Note 4_Scen_XBase" xfId="1968" xr:uid="{00000000-0005-0000-0000-0000B0070000}"/>
    <cellStyle name="Note 40" xfId="1969" xr:uid="{00000000-0005-0000-0000-0000B1070000}"/>
    <cellStyle name="Note 41" xfId="1970" xr:uid="{00000000-0005-0000-0000-0000B2070000}"/>
    <cellStyle name="Note 5" xfId="1971" xr:uid="{00000000-0005-0000-0000-0000B3070000}"/>
    <cellStyle name="Note 5 2" xfId="1972" xr:uid="{00000000-0005-0000-0000-0000B4070000}"/>
    <cellStyle name="Note 5 3" xfId="1973" xr:uid="{00000000-0005-0000-0000-0000B5070000}"/>
    <cellStyle name="Note 5 3 2" xfId="1974" xr:uid="{00000000-0005-0000-0000-0000B6070000}"/>
    <cellStyle name="Note 5 3_Scen_XBase" xfId="1975" xr:uid="{00000000-0005-0000-0000-0000B7070000}"/>
    <cellStyle name="Note 5 4" xfId="1976" xr:uid="{00000000-0005-0000-0000-0000B8070000}"/>
    <cellStyle name="Note 5_Scen_XBase" xfId="1977" xr:uid="{00000000-0005-0000-0000-0000B9070000}"/>
    <cellStyle name="Note 6" xfId="1978" xr:uid="{00000000-0005-0000-0000-0000BA070000}"/>
    <cellStyle name="Note 6 2" xfId="1979" xr:uid="{00000000-0005-0000-0000-0000BB070000}"/>
    <cellStyle name="Note 6 3" xfId="1980" xr:uid="{00000000-0005-0000-0000-0000BC070000}"/>
    <cellStyle name="Note 6 3 2" xfId="1981" xr:uid="{00000000-0005-0000-0000-0000BD070000}"/>
    <cellStyle name="Note 6 3_Scen_XBase" xfId="1982" xr:uid="{00000000-0005-0000-0000-0000BE070000}"/>
    <cellStyle name="Note 6 4" xfId="1983" xr:uid="{00000000-0005-0000-0000-0000BF070000}"/>
    <cellStyle name="Note 6_Scen_XBase" xfId="1984" xr:uid="{00000000-0005-0000-0000-0000C0070000}"/>
    <cellStyle name="Note 7" xfId="1985" xr:uid="{00000000-0005-0000-0000-0000C1070000}"/>
    <cellStyle name="Note 7 2" xfId="1986" xr:uid="{00000000-0005-0000-0000-0000C2070000}"/>
    <cellStyle name="Note 7 3" xfId="1987" xr:uid="{00000000-0005-0000-0000-0000C3070000}"/>
    <cellStyle name="Note 7 3 2" xfId="1988" xr:uid="{00000000-0005-0000-0000-0000C4070000}"/>
    <cellStyle name="Note 7 3_Scen_XBase" xfId="1989" xr:uid="{00000000-0005-0000-0000-0000C5070000}"/>
    <cellStyle name="Note 7 4" xfId="1990" xr:uid="{00000000-0005-0000-0000-0000C6070000}"/>
    <cellStyle name="Note 7_Scen_XBase" xfId="1991" xr:uid="{00000000-0005-0000-0000-0000C7070000}"/>
    <cellStyle name="Note 8" xfId="1992" xr:uid="{00000000-0005-0000-0000-0000C8070000}"/>
    <cellStyle name="Note 8 2" xfId="1993" xr:uid="{00000000-0005-0000-0000-0000C9070000}"/>
    <cellStyle name="Note 8 3" xfId="1994" xr:uid="{00000000-0005-0000-0000-0000CA070000}"/>
    <cellStyle name="Note 8 3 2" xfId="1995" xr:uid="{00000000-0005-0000-0000-0000CB070000}"/>
    <cellStyle name="Note 8 3_Scen_XBase" xfId="1996" xr:uid="{00000000-0005-0000-0000-0000CC070000}"/>
    <cellStyle name="Note 8 4" xfId="1997" xr:uid="{00000000-0005-0000-0000-0000CD070000}"/>
    <cellStyle name="Note 8_Scen_XBase" xfId="1998" xr:uid="{00000000-0005-0000-0000-0000CE070000}"/>
    <cellStyle name="Note 9" xfId="1999" xr:uid="{00000000-0005-0000-0000-0000CF070000}"/>
    <cellStyle name="Note 9 2" xfId="2000" xr:uid="{00000000-0005-0000-0000-0000D0070000}"/>
    <cellStyle name="Note 9 3" xfId="2001" xr:uid="{00000000-0005-0000-0000-0000D1070000}"/>
    <cellStyle name="Note 9 3 2" xfId="2002" xr:uid="{00000000-0005-0000-0000-0000D2070000}"/>
    <cellStyle name="Note 9 3_Scen_XBase" xfId="2003" xr:uid="{00000000-0005-0000-0000-0000D3070000}"/>
    <cellStyle name="Note 9 4" xfId="2004" xr:uid="{00000000-0005-0000-0000-0000D4070000}"/>
    <cellStyle name="Note 9_Scen_XBase" xfId="2005" xr:uid="{00000000-0005-0000-0000-0000D5070000}"/>
    <cellStyle name="num_note" xfId="2006" xr:uid="{00000000-0005-0000-0000-0000D6070000}"/>
    <cellStyle name="Nuovo" xfId="2007" xr:uid="{00000000-0005-0000-0000-0000D7070000}"/>
    <cellStyle name="Nuovo 10" xfId="2008" xr:uid="{00000000-0005-0000-0000-0000D8070000}"/>
    <cellStyle name="Nuovo 11" xfId="2009" xr:uid="{00000000-0005-0000-0000-0000D9070000}"/>
    <cellStyle name="Nuovo 12" xfId="2010" xr:uid="{00000000-0005-0000-0000-0000DA070000}"/>
    <cellStyle name="Nuovo 13" xfId="2011" xr:uid="{00000000-0005-0000-0000-0000DB070000}"/>
    <cellStyle name="Nuovo 14" xfId="2012" xr:uid="{00000000-0005-0000-0000-0000DC070000}"/>
    <cellStyle name="Nuovo 15" xfId="2013" xr:uid="{00000000-0005-0000-0000-0000DD070000}"/>
    <cellStyle name="Nuovo 16" xfId="2014" xr:uid="{00000000-0005-0000-0000-0000DE070000}"/>
    <cellStyle name="Nuovo 17" xfId="2015" xr:uid="{00000000-0005-0000-0000-0000DF070000}"/>
    <cellStyle name="Nuovo 18" xfId="2016" xr:uid="{00000000-0005-0000-0000-0000E0070000}"/>
    <cellStyle name="Nuovo 19" xfId="2017" xr:uid="{00000000-0005-0000-0000-0000E1070000}"/>
    <cellStyle name="Nuovo 2" xfId="2018" xr:uid="{00000000-0005-0000-0000-0000E2070000}"/>
    <cellStyle name="Nuovo 20" xfId="2019" xr:uid="{00000000-0005-0000-0000-0000E3070000}"/>
    <cellStyle name="Nuovo 21" xfId="2020" xr:uid="{00000000-0005-0000-0000-0000E4070000}"/>
    <cellStyle name="Nuovo 22" xfId="2021" xr:uid="{00000000-0005-0000-0000-0000E5070000}"/>
    <cellStyle name="Nuovo 23" xfId="2022" xr:uid="{00000000-0005-0000-0000-0000E6070000}"/>
    <cellStyle name="Nuovo 24" xfId="2023" xr:uid="{00000000-0005-0000-0000-0000E7070000}"/>
    <cellStyle name="Nuovo 25" xfId="2024" xr:uid="{00000000-0005-0000-0000-0000E8070000}"/>
    <cellStyle name="Nuovo 26" xfId="2025" xr:uid="{00000000-0005-0000-0000-0000E9070000}"/>
    <cellStyle name="Nuovo 27" xfId="2026" xr:uid="{00000000-0005-0000-0000-0000EA070000}"/>
    <cellStyle name="Nuovo 28" xfId="2027" xr:uid="{00000000-0005-0000-0000-0000EB070000}"/>
    <cellStyle name="Nuovo 29" xfId="2028" xr:uid="{00000000-0005-0000-0000-0000EC070000}"/>
    <cellStyle name="Nuovo 3" xfId="2029" xr:uid="{00000000-0005-0000-0000-0000ED070000}"/>
    <cellStyle name="Nuovo 30" xfId="2030" xr:uid="{00000000-0005-0000-0000-0000EE070000}"/>
    <cellStyle name="Nuovo 31" xfId="2031" xr:uid="{00000000-0005-0000-0000-0000EF070000}"/>
    <cellStyle name="Nuovo 32" xfId="2032" xr:uid="{00000000-0005-0000-0000-0000F0070000}"/>
    <cellStyle name="Nuovo 33" xfId="2033" xr:uid="{00000000-0005-0000-0000-0000F1070000}"/>
    <cellStyle name="Nuovo 34" xfId="2034" xr:uid="{00000000-0005-0000-0000-0000F2070000}"/>
    <cellStyle name="Nuovo 35" xfId="2035" xr:uid="{00000000-0005-0000-0000-0000F3070000}"/>
    <cellStyle name="Nuovo 36" xfId="2036" xr:uid="{00000000-0005-0000-0000-0000F4070000}"/>
    <cellStyle name="Nuovo 37" xfId="2037" xr:uid="{00000000-0005-0000-0000-0000F5070000}"/>
    <cellStyle name="Nuovo 4" xfId="2038" xr:uid="{00000000-0005-0000-0000-0000F6070000}"/>
    <cellStyle name="Nuovo 5" xfId="2039" xr:uid="{00000000-0005-0000-0000-0000F7070000}"/>
    <cellStyle name="Nuovo 6" xfId="2040" xr:uid="{00000000-0005-0000-0000-0000F8070000}"/>
    <cellStyle name="Nuovo 7" xfId="2041" xr:uid="{00000000-0005-0000-0000-0000F9070000}"/>
    <cellStyle name="Nuovo 8" xfId="2042" xr:uid="{00000000-0005-0000-0000-0000FA070000}"/>
    <cellStyle name="Nuovo 9" xfId="2043" xr:uid="{00000000-0005-0000-0000-0000FB070000}"/>
    <cellStyle name="Output 10" xfId="2044" xr:uid="{00000000-0005-0000-0000-0000FC070000}"/>
    <cellStyle name="Output 11" xfId="2045" xr:uid="{00000000-0005-0000-0000-0000FD070000}"/>
    <cellStyle name="Output 12" xfId="2046" xr:uid="{00000000-0005-0000-0000-0000FE070000}"/>
    <cellStyle name="Output 13" xfId="2047" xr:uid="{00000000-0005-0000-0000-0000FF070000}"/>
    <cellStyle name="Output 14" xfId="2048" xr:uid="{00000000-0005-0000-0000-000000080000}"/>
    <cellStyle name="Output 15" xfId="2049" xr:uid="{00000000-0005-0000-0000-000001080000}"/>
    <cellStyle name="Output 16" xfId="2050" xr:uid="{00000000-0005-0000-0000-000002080000}"/>
    <cellStyle name="Output 17" xfId="2051" xr:uid="{00000000-0005-0000-0000-000003080000}"/>
    <cellStyle name="Output 18" xfId="2052" xr:uid="{00000000-0005-0000-0000-000004080000}"/>
    <cellStyle name="Output 19" xfId="2053" xr:uid="{00000000-0005-0000-0000-000005080000}"/>
    <cellStyle name="Output 2" xfId="2054" xr:uid="{00000000-0005-0000-0000-000006080000}"/>
    <cellStyle name="Output 20" xfId="2055" xr:uid="{00000000-0005-0000-0000-000007080000}"/>
    <cellStyle name="Output 21" xfId="2056" xr:uid="{00000000-0005-0000-0000-000008080000}"/>
    <cellStyle name="Output 22" xfId="2057" xr:uid="{00000000-0005-0000-0000-000009080000}"/>
    <cellStyle name="Output 23" xfId="2058" xr:uid="{00000000-0005-0000-0000-00000A080000}"/>
    <cellStyle name="Output 24" xfId="2059" xr:uid="{00000000-0005-0000-0000-00000B080000}"/>
    <cellStyle name="Output 25" xfId="2060" xr:uid="{00000000-0005-0000-0000-00000C080000}"/>
    <cellStyle name="Output 26" xfId="2061" xr:uid="{00000000-0005-0000-0000-00000D080000}"/>
    <cellStyle name="Output 27" xfId="2062" xr:uid="{00000000-0005-0000-0000-00000E080000}"/>
    <cellStyle name="Output 28" xfId="2063" xr:uid="{00000000-0005-0000-0000-00000F080000}"/>
    <cellStyle name="Output 29" xfId="2064" xr:uid="{00000000-0005-0000-0000-000010080000}"/>
    <cellStyle name="Output 3" xfId="2065" xr:uid="{00000000-0005-0000-0000-000011080000}"/>
    <cellStyle name="Output 30" xfId="2066" xr:uid="{00000000-0005-0000-0000-000012080000}"/>
    <cellStyle name="Output 31" xfId="2067" xr:uid="{00000000-0005-0000-0000-000013080000}"/>
    <cellStyle name="Output 32" xfId="2068" xr:uid="{00000000-0005-0000-0000-000014080000}"/>
    <cellStyle name="Output 33" xfId="2069" xr:uid="{00000000-0005-0000-0000-000015080000}"/>
    <cellStyle name="Output 34" xfId="2070" xr:uid="{00000000-0005-0000-0000-000016080000}"/>
    <cellStyle name="Output 35" xfId="2071" xr:uid="{00000000-0005-0000-0000-000017080000}"/>
    <cellStyle name="Output 36" xfId="2072" xr:uid="{00000000-0005-0000-0000-000018080000}"/>
    <cellStyle name="Output 37" xfId="2073" xr:uid="{00000000-0005-0000-0000-000019080000}"/>
    <cellStyle name="Output 38" xfId="2074" xr:uid="{00000000-0005-0000-0000-00001A080000}"/>
    <cellStyle name="Output 39" xfId="2075" xr:uid="{00000000-0005-0000-0000-00001B080000}"/>
    <cellStyle name="Output 4" xfId="2076" xr:uid="{00000000-0005-0000-0000-00001C080000}"/>
    <cellStyle name="Output 40" xfId="2077" xr:uid="{00000000-0005-0000-0000-00001D080000}"/>
    <cellStyle name="Output 41" xfId="2078" xr:uid="{00000000-0005-0000-0000-00001E080000}"/>
    <cellStyle name="Output 42" xfId="2079" xr:uid="{00000000-0005-0000-0000-00001F080000}"/>
    <cellStyle name="Output 43" xfId="2080" xr:uid="{00000000-0005-0000-0000-000020080000}"/>
    <cellStyle name="Output 5" xfId="2081" xr:uid="{00000000-0005-0000-0000-000021080000}"/>
    <cellStyle name="Output 6" xfId="2082" xr:uid="{00000000-0005-0000-0000-000022080000}"/>
    <cellStyle name="Output 7" xfId="2083" xr:uid="{00000000-0005-0000-0000-000023080000}"/>
    <cellStyle name="Output 8" xfId="2084" xr:uid="{00000000-0005-0000-0000-000024080000}"/>
    <cellStyle name="Output 9" xfId="2085" xr:uid="{00000000-0005-0000-0000-000025080000}"/>
    <cellStyle name="Pattern" xfId="2086" xr:uid="{00000000-0005-0000-0000-000026080000}"/>
    <cellStyle name="Percent" xfId="2087" builtinId="5"/>
    <cellStyle name="Percent 10 10" xfId="2088" xr:uid="{00000000-0005-0000-0000-000028080000}"/>
    <cellStyle name="Percent 10 11" xfId="2089" xr:uid="{00000000-0005-0000-0000-000029080000}"/>
    <cellStyle name="Percent 10 12" xfId="2090" xr:uid="{00000000-0005-0000-0000-00002A080000}"/>
    <cellStyle name="Percent 10 13" xfId="2091" xr:uid="{00000000-0005-0000-0000-00002B080000}"/>
    <cellStyle name="Percent 10 14" xfId="2092" xr:uid="{00000000-0005-0000-0000-00002C080000}"/>
    <cellStyle name="Percent 10 15" xfId="2093" xr:uid="{00000000-0005-0000-0000-00002D080000}"/>
    <cellStyle name="Percent 10 16" xfId="2094" xr:uid="{00000000-0005-0000-0000-00002E080000}"/>
    <cellStyle name="Percent 10 17" xfId="2095" xr:uid="{00000000-0005-0000-0000-00002F080000}"/>
    <cellStyle name="Percent 10 18" xfId="2096" xr:uid="{00000000-0005-0000-0000-000030080000}"/>
    <cellStyle name="Percent 10 19" xfId="2097" xr:uid="{00000000-0005-0000-0000-000031080000}"/>
    <cellStyle name="Percent 10 2" xfId="2098" xr:uid="{00000000-0005-0000-0000-000032080000}"/>
    <cellStyle name="Percent 10 20" xfId="2099" xr:uid="{00000000-0005-0000-0000-000033080000}"/>
    <cellStyle name="Percent 10 3" xfId="2100" xr:uid="{00000000-0005-0000-0000-000034080000}"/>
    <cellStyle name="Percent 10 4" xfId="2101" xr:uid="{00000000-0005-0000-0000-000035080000}"/>
    <cellStyle name="Percent 10 5" xfId="2102" xr:uid="{00000000-0005-0000-0000-000036080000}"/>
    <cellStyle name="Percent 10 6" xfId="2103" xr:uid="{00000000-0005-0000-0000-000037080000}"/>
    <cellStyle name="Percent 10 7" xfId="2104" xr:uid="{00000000-0005-0000-0000-000038080000}"/>
    <cellStyle name="Percent 10 7 2" xfId="2105" xr:uid="{00000000-0005-0000-0000-000039080000}"/>
    <cellStyle name="Percent 10 7 3" xfId="2106" xr:uid="{00000000-0005-0000-0000-00003A080000}"/>
    <cellStyle name="Percent 10 8" xfId="2107" xr:uid="{00000000-0005-0000-0000-00003B080000}"/>
    <cellStyle name="Percent 10 9" xfId="2108" xr:uid="{00000000-0005-0000-0000-00003C080000}"/>
    <cellStyle name="Percent 11 10" xfId="2109" xr:uid="{00000000-0005-0000-0000-00003D080000}"/>
    <cellStyle name="Percent 11 2" xfId="2110" xr:uid="{00000000-0005-0000-0000-00003E080000}"/>
    <cellStyle name="Percent 11 3" xfId="2111" xr:uid="{00000000-0005-0000-0000-00003F080000}"/>
    <cellStyle name="Percent 11 4" xfId="2112" xr:uid="{00000000-0005-0000-0000-000040080000}"/>
    <cellStyle name="Percent 11 5" xfId="2113" xr:uid="{00000000-0005-0000-0000-000041080000}"/>
    <cellStyle name="Percent 11 6" xfId="2114" xr:uid="{00000000-0005-0000-0000-000042080000}"/>
    <cellStyle name="Percent 11 7" xfId="2115" xr:uid="{00000000-0005-0000-0000-000043080000}"/>
    <cellStyle name="Percent 11 7 2" xfId="2116" xr:uid="{00000000-0005-0000-0000-000044080000}"/>
    <cellStyle name="Percent 11 7 3" xfId="2117" xr:uid="{00000000-0005-0000-0000-000045080000}"/>
    <cellStyle name="Percent 11 8" xfId="2118" xr:uid="{00000000-0005-0000-0000-000046080000}"/>
    <cellStyle name="Percent 11 9" xfId="2119" xr:uid="{00000000-0005-0000-0000-000047080000}"/>
    <cellStyle name="Percent 12 10" xfId="2120" xr:uid="{00000000-0005-0000-0000-000048080000}"/>
    <cellStyle name="Percent 12 2" xfId="2121" xr:uid="{00000000-0005-0000-0000-000049080000}"/>
    <cellStyle name="Percent 12 3" xfId="2122" xr:uid="{00000000-0005-0000-0000-00004A080000}"/>
    <cellStyle name="Percent 12 4" xfId="2123" xr:uid="{00000000-0005-0000-0000-00004B080000}"/>
    <cellStyle name="Percent 12 5" xfId="2124" xr:uid="{00000000-0005-0000-0000-00004C080000}"/>
    <cellStyle name="Percent 12 6" xfId="2125" xr:uid="{00000000-0005-0000-0000-00004D080000}"/>
    <cellStyle name="Percent 12 7" xfId="2126" xr:uid="{00000000-0005-0000-0000-00004E080000}"/>
    <cellStyle name="Percent 12 7 2" xfId="2127" xr:uid="{00000000-0005-0000-0000-00004F080000}"/>
    <cellStyle name="Percent 12 7 3" xfId="2128" xr:uid="{00000000-0005-0000-0000-000050080000}"/>
    <cellStyle name="Percent 12 8" xfId="2129" xr:uid="{00000000-0005-0000-0000-000051080000}"/>
    <cellStyle name="Percent 12 9" xfId="2130" xr:uid="{00000000-0005-0000-0000-000052080000}"/>
    <cellStyle name="Percent 13 10" xfId="2131" xr:uid="{00000000-0005-0000-0000-000053080000}"/>
    <cellStyle name="Percent 13 2" xfId="2132" xr:uid="{00000000-0005-0000-0000-000054080000}"/>
    <cellStyle name="Percent 13 3" xfId="2133" xr:uid="{00000000-0005-0000-0000-000055080000}"/>
    <cellStyle name="Percent 13 4" xfId="2134" xr:uid="{00000000-0005-0000-0000-000056080000}"/>
    <cellStyle name="Percent 13 5" xfId="2135" xr:uid="{00000000-0005-0000-0000-000057080000}"/>
    <cellStyle name="Percent 13 6" xfId="2136" xr:uid="{00000000-0005-0000-0000-000058080000}"/>
    <cellStyle name="Percent 13 7" xfId="2137" xr:uid="{00000000-0005-0000-0000-000059080000}"/>
    <cellStyle name="Percent 13 7 2" xfId="2138" xr:uid="{00000000-0005-0000-0000-00005A080000}"/>
    <cellStyle name="Percent 13 7 3" xfId="2139" xr:uid="{00000000-0005-0000-0000-00005B080000}"/>
    <cellStyle name="Percent 13 8" xfId="2140" xr:uid="{00000000-0005-0000-0000-00005C080000}"/>
    <cellStyle name="Percent 13 9" xfId="2141" xr:uid="{00000000-0005-0000-0000-00005D080000}"/>
    <cellStyle name="Percent 14 10" xfId="2142" xr:uid="{00000000-0005-0000-0000-00005E080000}"/>
    <cellStyle name="Percent 14 2" xfId="2143" xr:uid="{00000000-0005-0000-0000-00005F080000}"/>
    <cellStyle name="Percent 14 3" xfId="2144" xr:uid="{00000000-0005-0000-0000-000060080000}"/>
    <cellStyle name="Percent 14 4" xfId="2145" xr:uid="{00000000-0005-0000-0000-000061080000}"/>
    <cellStyle name="Percent 14 5" xfId="2146" xr:uid="{00000000-0005-0000-0000-000062080000}"/>
    <cellStyle name="Percent 14 6" xfId="2147" xr:uid="{00000000-0005-0000-0000-000063080000}"/>
    <cellStyle name="Percent 14 7" xfId="2148" xr:uid="{00000000-0005-0000-0000-000064080000}"/>
    <cellStyle name="Percent 14 7 2" xfId="2149" xr:uid="{00000000-0005-0000-0000-000065080000}"/>
    <cellStyle name="Percent 14 7 3" xfId="2150" xr:uid="{00000000-0005-0000-0000-000066080000}"/>
    <cellStyle name="Percent 14 8" xfId="2151" xr:uid="{00000000-0005-0000-0000-000067080000}"/>
    <cellStyle name="Percent 14 9" xfId="2152" xr:uid="{00000000-0005-0000-0000-000068080000}"/>
    <cellStyle name="Percent 15" xfId="2153" xr:uid="{00000000-0005-0000-0000-000069080000}"/>
    <cellStyle name="Percent 15 2" xfId="2154" xr:uid="{00000000-0005-0000-0000-00006A080000}"/>
    <cellStyle name="Percent 15 3" xfId="2155" xr:uid="{00000000-0005-0000-0000-00006B080000}"/>
    <cellStyle name="Percent 15 4" xfId="2156" xr:uid="{00000000-0005-0000-0000-00006C080000}"/>
    <cellStyle name="Percent 15 5" xfId="2157" xr:uid="{00000000-0005-0000-0000-00006D080000}"/>
    <cellStyle name="Percent 15 6" xfId="2158" xr:uid="{00000000-0005-0000-0000-00006E080000}"/>
    <cellStyle name="Percent 15 7" xfId="2159" xr:uid="{00000000-0005-0000-0000-00006F080000}"/>
    <cellStyle name="Percent 15 7 2" xfId="2160" xr:uid="{00000000-0005-0000-0000-000070080000}"/>
    <cellStyle name="Percent 15 7 3" xfId="2161" xr:uid="{00000000-0005-0000-0000-000071080000}"/>
    <cellStyle name="Percent 16 2" xfId="2162" xr:uid="{00000000-0005-0000-0000-000072080000}"/>
    <cellStyle name="Percent 16 3" xfId="2163" xr:uid="{00000000-0005-0000-0000-000073080000}"/>
    <cellStyle name="Percent 16 4" xfId="2164" xr:uid="{00000000-0005-0000-0000-000074080000}"/>
    <cellStyle name="Percent 16 5" xfId="2165" xr:uid="{00000000-0005-0000-0000-000075080000}"/>
    <cellStyle name="Percent 16 6" xfId="2166" xr:uid="{00000000-0005-0000-0000-000076080000}"/>
    <cellStyle name="Percent 16 7" xfId="2167" xr:uid="{00000000-0005-0000-0000-000077080000}"/>
    <cellStyle name="Percent 16 7 2" xfId="2168" xr:uid="{00000000-0005-0000-0000-000078080000}"/>
    <cellStyle name="Percent 16 7 3" xfId="2169" xr:uid="{00000000-0005-0000-0000-000079080000}"/>
    <cellStyle name="Percent 17" xfId="2170" xr:uid="{00000000-0005-0000-0000-00007A080000}"/>
    <cellStyle name="Percent 17 2" xfId="2171" xr:uid="{00000000-0005-0000-0000-00007B080000}"/>
    <cellStyle name="Percent 17 3" xfId="2172" xr:uid="{00000000-0005-0000-0000-00007C080000}"/>
    <cellStyle name="Percent 17 4" xfId="2173" xr:uid="{00000000-0005-0000-0000-00007D080000}"/>
    <cellStyle name="Percent 17 5" xfId="2174" xr:uid="{00000000-0005-0000-0000-00007E080000}"/>
    <cellStyle name="Percent 17 6" xfId="2175" xr:uid="{00000000-0005-0000-0000-00007F080000}"/>
    <cellStyle name="Percent 17 7" xfId="2176" xr:uid="{00000000-0005-0000-0000-000080080000}"/>
    <cellStyle name="Percent 17 7 2" xfId="2177" xr:uid="{00000000-0005-0000-0000-000081080000}"/>
    <cellStyle name="Percent 17 7 3" xfId="2178" xr:uid="{00000000-0005-0000-0000-000082080000}"/>
    <cellStyle name="Percent 17 8" xfId="2179" xr:uid="{00000000-0005-0000-0000-000083080000}"/>
    <cellStyle name="Percent 17 8 2" xfId="2180" xr:uid="{00000000-0005-0000-0000-000084080000}"/>
    <cellStyle name="Percent 2" xfId="2181" xr:uid="{00000000-0005-0000-0000-000085080000}"/>
    <cellStyle name="Percent 2 10" xfId="2182" xr:uid="{00000000-0005-0000-0000-000086080000}"/>
    <cellStyle name="Percent 2 10 2" xfId="2183" xr:uid="{00000000-0005-0000-0000-000087080000}"/>
    <cellStyle name="Percent 2 11" xfId="2184" xr:uid="{00000000-0005-0000-0000-000088080000}"/>
    <cellStyle name="Percent 2 11 2" xfId="2185" xr:uid="{00000000-0005-0000-0000-000089080000}"/>
    <cellStyle name="Percent 2 12" xfId="2186" xr:uid="{00000000-0005-0000-0000-00008A080000}"/>
    <cellStyle name="Percent 2 13" xfId="2187" xr:uid="{00000000-0005-0000-0000-00008B080000}"/>
    <cellStyle name="Percent 2 14" xfId="2188" xr:uid="{00000000-0005-0000-0000-00008C080000}"/>
    <cellStyle name="Percent 2 15" xfId="2189" xr:uid="{00000000-0005-0000-0000-00008D080000}"/>
    <cellStyle name="Percent 2 16" xfId="2190" xr:uid="{00000000-0005-0000-0000-00008E080000}"/>
    <cellStyle name="Percent 2 17" xfId="2191" xr:uid="{00000000-0005-0000-0000-00008F080000}"/>
    <cellStyle name="Percent 2 18" xfId="2192" xr:uid="{00000000-0005-0000-0000-000090080000}"/>
    <cellStyle name="Percent 2 19" xfId="2193" xr:uid="{00000000-0005-0000-0000-000091080000}"/>
    <cellStyle name="Percent 2 2" xfId="2194" xr:uid="{00000000-0005-0000-0000-000092080000}"/>
    <cellStyle name="Percent 2 2 2" xfId="2195" xr:uid="{00000000-0005-0000-0000-000093080000}"/>
    <cellStyle name="Percent 2 2 3" xfId="2196" xr:uid="{00000000-0005-0000-0000-000094080000}"/>
    <cellStyle name="Percent 2 2 4" xfId="2197" xr:uid="{00000000-0005-0000-0000-000095080000}"/>
    <cellStyle name="Percent 2 20" xfId="2198" xr:uid="{00000000-0005-0000-0000-000096080000}"/>
    <cellStyle name="Percent 2 21" xfId="2199" xr:uid="{00000000-0005-0000-0000-000097080000}"/>
    <cellStyle name="Percent 2 22" xfId="2200" xr:uid="{00000000-0005-0000-0000-000098080000}"/>
    <cellStyle name="Percent 2 23" xfId="2201" xr:uid="{00000000-0005-0000-0000-000099080000}"/>
    <cellStyle name="Percent 2 24" xfId="2202" xr:uid="{00000000-0005-0000-0000-00009A080000}"/>
    <cellStyle name="Percent 2 25" xfId="2203" xr:uid="{00000000-0005-0000-0000-00009B080000}"/>
    <cellStyle name="Percent 2 26" xfId="2204" xr:uid="{00000000-0005-0000-0000-00009C080000}"/>
    <cellStyle name="Percent 2 27" xfId="2205" xr:uid="{00000000-0005-0000-0000-00009D080000}"/>
    <cellStyle name="Percent 2 28" xfId="2206" xr:uid="{00000000-0005-0000-0000-00009E080000}"/>
    <cellStyle name="Percent 2 29" xfId="2207" xr:uid="{00000000-0005-0000-0000-00009F080000}"/>
    <cellStyle name="Percent 2 3" xfId="2208" xr:uid="{00000000-0005-0000-0000-0000A0080000}"/>
    <cellStyle name="Percent 2 3 10" xfId="2209" xr:uid="{00000000-0005-0000-0000-0000A1080000}"/>
    <cellStyle name="Percent 2 3 11" xfId="2210" xr:uid="{00000000-0005-0000-0000-0000A2080000}"/>
    <cellStyle name="Percent 2 3 12" xfId="2211" xr:uid="{00000000-0005-0000-0000-0000A3080000}"/>
    <cellStyle name="Percent 2 3 13" xfId="2212" xr:uid="{00000000-0005-0000-0000-0000A4080000}"/>
    <cellStyle name="Percent 2 3 14" xfId="2213" xr:uid="{00000000-0005-0000-0000-0000A5080000}"/>
    <cellStyle name="Percent 2 3 15" xfId="2214" xr:uid="{00000000-0005-0000-0000-0000A6080000}"/>
    <cellStyle name="Percent 2 3 2" xfId="2215" xr:uid="{00000000-0005-0000-0000-0000A7080000}"/>
    <cellStyle name="Percent 2 3 3" xfId="2216" xr:uid="{00000000-0005-0000-0000-0000A8080000}"/>
    <cellStyle name="Percent 2 3 4" xfId="2217" xr:uid="{00000000-0005-0000-0000-0000A9080000}"/>
    <cellStyle name="Percent 2 3 5" xfId="2218" xr:uid="{00000000-0005-0000-0000-0000AA080000}"/>
    <cellStyle name="Percent 2 3 6" xfId="2219" xr:uid="{00000000-0005-0000-0000-0000AB080000}"/>
    <cellStyle name="Percent 2 3 7" xfId="2220" xr:uid="{00000000-0005-0000-0000-0000AC080000}"/>
    <cellStyle name="Percent 2 3 8" xfId="2221" xr:uid="{00000000-0005-0000-0000-0000AD080000}"/>
    <cellStyle name="Percent 2 3 9" xfId="2222" xr:uid="{00000000-0005-0000-0000-0000AE080000}"/>
    <cellStyle name="Percent 2 30" xfId="2223" xr:uid="{00000000-0005-0000-0000-0000AF080000}"/>
    <cellStyle name="Percent 2 31" xfId="2224" xr:uid="{00000000-0005-0000-0000-0000B0080000}"/>
    <cellStyle name="Percent 2 32" xfId="2225" xr:uid="{00000000-0005-0000-0000-0000B1080000}"/>
    <cellStyle name="Percent 2 33" xfId="2226" xr:uid="{00000000-0005-0000-0000-0000B2080000}"/>
    <cellStyle name="Percent 2 34" xfId="2227" xr:uid="{00000000-0005-0000-0000-0000B3080000}"/>
    <cellStyle name="Percent 2 35" xfId="2228" xr:uid="{00000000-0005-0000-0000-0000B4080000}"/>
    <cellStyle name="Percent 2 36" xfId="2229" xr:uid="{00000000-0005-0000-0000-0000B5080000}"/>
    <cellStyle name="Percent 2 37" xfId="2230" xr:uid="{00000000-0005-0000-0000-0000B6080000}"/>
    <cellStyle name="Percent 2 38" xfId="2231" xr:uid="{00000000-0005-0000-0000-0000B7080000}"/>
    <cellStyle name="Percent 2 39" xfId="2232" xr:uid="{00000000-0005-0000-0000-0000B8080000}"/>
    <cellStyle name="Percent 2 4" xfId="2233" xr:uid="{00000000-0005-0000-0000-0000B9080000}"/>
    <cellStyle name="Percent 2 4 10" xfId="2234" xr:uid="{00000000-0005-0000-0000-0000BA080000}"/>
    <cellStyle name="Percent 2 4 11" xfId="2235" xr:uid="{00000000-0005-0000-0000-0000BB080000}"/>
    <cellStyle name="Percent 2 4 12" xfId="2236" xr:uid="{00000000-0005-0000-0000-0000BC080000}"/>
    <cellStyle name="Percent 2 4 13" xfId="2237" xr:uid="{00000000-0005-0000-0000-0000BD080000}"/>
    <cellStyle name="Percent 2 4 14" xfId="2238" xr:uid="{00000000-0005-0000-0000-0000BE080000}"/>
    <cellStyle name="Percent 2 4 15" xfId="2239" xr:uid="{00000000-0005-0000-0000-0000BF080000}"/>
    <cellStyle name="Percent 2 4 2" xfId="2240" xr:uid="{00000000-0005-0000-0000-0000C0080000}"/>
    <cellStyle name="Percent 2 4 3" xfId="2241" xr:uid="{00000000-0005-0000-0000-0000C1080000}"/>
    <cellStyle name="Percent 2 4 4" xfId="2242" xr:uid="{00000000-0005-0000-0000-0000C2080000}"/>
    <cellStyle name="Percent 2 4 5" xfId="2243" xr:uid="{00000000-0005-0000-0000-0000C3080000}"/>
    <cellStyle name="Percent 2 4 6" xfId="2244" xr:uid="{00000000-0005-0000-0000-0000C4080000}"/>
    <cellStyle name="Percent 2 4 7" xfId="2245" xr:uid="{00000000-0005-0000-0000-0000C5080000}"/>
    <cellStyle name="Percent 2 4 8" xfId="2246" xr:uid="{00000000-0005-0000-0000-0000C6080000}"/>
    <cellStyle name="Percent 2 4 9" xfId="2247" xr:uid="{00000000-0005-0000-0000-0000C7080000}"/>
    <cellStyle name="Percent 2 40" xfId="2248" xr:uid="{00000000-0005-0000-0000-0000C8080000}"/>
    <cellStyle name="Percent 2 41" xfId="2249" xr:uid="{00000000-0005-0000-0000-0000C9080000}"/>
    <cellStyle name="Percent 2 42" xfId="2250" xr:uid="{00000000-0005-0000-0000-0000CA080000}"/>
    <cellStyle name="Percent 2 43" xfId="2251" xr:uid="{00000000-0005-0000-0000-0000CB080000}"/>
    <cellStyle name="Percent 2 44" xfId="2252" xr:uid="{00000000-0005-0000-0000-0000CC080000}"/>
    <cellStyle name="Percent 2 45" xfId="2253" xr:uid="{00000000-0005-0000-0000-0000CD080000}"/>
    <cellStyle name="Percent 2 46" xfId="2254" xr:uid="{00000000-0005-0000-0000-0000CE080000}"/>
    <cellStyle name="Percent 2 47" xfId="2255" xr:uid="{00000000-0005-0000-0000-0000CF080000}"/>
    <cellStyle name="Percent 2 48" xfId="2256" xr:uid="{00000000-0005-0000-0000-0000D0080000}"/>
    <cellStyle name="Percent 2 5" xfId="2257" xr:uid="{00000000-0005-0000-0000-0000D1080000}"/>
    <cellStyle name="Percent 2 5 10" xfId="2258" xr:uid="{00000000-0005-0000-0000-0000D2080000}"/>
    <cellStyle name="Percent 2 5 11" xfId="2259" xr:uid="{00000000-0005-0000-0000-0000D3080000}"/>
    <cellStyle name="Percent 2 5 12" xfId="2260" xr:uid="{00000000-0005-0000-0000-0000D4080000}"/>
    <cellStyle name="Percent 2 5 13" xfId="2261" xr:uid="{00000000-0005-0000-0000-0000D5080000}"/>
    <cellStyle name="Percent 2 5 14" xfId="2262" xr:uid="{00000000-0005-0000-0000-0000D6080000}"/>
    <cellStyle name="Percent 2 5 15" xfId="2263" xr:uid="{00000000-0005-0000-0000-0000D7080000}"/>
    <cellStyle name="Percent 2 5 2" xfId="2264" xr:uid="{00000000-0005-0000-0000-0000D8080000}"/>
    <cellStyle name="Percent 2 5 3" xfId="2265" xr:uid="{00000000-0005-0000-0000-0000D9080000}"/>
    <cellStyle name="Percent 2 5 4" xfId="2266" xr:uid="{00000000-0005-0000-0000-0000DA080000}"/>
    <cellStyle name="Percent 2 5 5" xfId="2267" xr:uid="{00000000-0005-0000-0000-0000DB080000}"/>
    <cellStyle name="Percent 2 5 6" xfId="2268" xr:uid="{00000000-0005-0000-0000-0000DC080000}"/>
    <cellStyle name="Percent 2 5 7" xfId="2269" xr:uid="{00000000-0005-0000-0000-0000DD080000}"/>
    <cellStyle name="Percent 2 5 8" xfId="2270" xr:uid="{00000000-0005-0000-0000-0000DE080000}"/>
    <cellStyle name="Percent 2 5 9" xfId="2271" xr:uid="{00000000-0005-0000-0000-0000DF080000}"/>
    <cellStyle name="Percent 2 6" xfId="2272" xr:uid="{00000000-0005-0000-0000-0000E0080000}"/>
    <cellStyle name="Percent 2 6 10" xfId="2273" xr:uid="{00000000-0005-0000-0000-0000E1080000}"/>
    <cellStyle name="Percent 2 6 11" xfId="2274" xr:uid="{00000000-0005-0000-0000-0000E2080000}"/>
    <cellStyle name="Percent 2 6 12" xfId="2275" xr:uid="{00000000-0005-0000-0000-0000E3080000}"/>
    <cellStyle name="Percent 2 6 13" xfId="2276" xr:uid="{00000000-0005-0000-0000-0000E4080000}"/>
    <cellStyle name="Percent 2 6 14" xfId="2277" xr:uid="{00000000-0005-0000-0000-0000E5080000}"/>
    <cellStyle name="Percent 2 6 15" xfId="2278" xr:uid="{00000000-0005-0000-0000-0000E6080000}"/>
    <cellStyle name="Percent 2 6 2" xfId="2279" xr:uid="{00000000-0005-0000-0000-0000E7080000}"/>
    <cellStyle name="Percent 2 6 3" xfId="2280" xr:uid="{00000000-0005-0000-0000-0000E8080000}"/>
    <cellStyle name="Percent 2 6 4" xfId="2281" xr:uid="{00000000-0005-0000-0000-0000E9080000}"/>
    <cellStyle name="Percent 2 6 5" xfId="2282" xr:uid="{00000000-0005-0000-0000-0000EA080000}"/>
    <cellStyle name="Percent 2 6 6" xfId="2283" xr:uid="{00000000-0005-0000-0000-0000EB080000}"/>
    <cellStyle name="Percent 2 6 7" xfId="2284" xr:uid="{00000000-0005-0000-0000-0000EC080000}"/>
    <cellStyle name="Percent 2 6 8" xfId="2285" xr:uid="{00000000-0005-0000-0000-0000ED080000}"/>
    <cellStyle name="Percent 2 6 9" xfId="2286" xr:uid="{00000000-0005-0000-0000-0000EE080000}"/>
    <cellStyle name="Percent 2 7" xfId="2287" xr:uid="{00000000-0005-0000-0000-0000EF080000}"/>
    <cellStyle name="Percent 2 7 2" xfId="2288" xr:uid="{00000000-0005-0000-0000-0000F0080000}"/>
    <cellStyle name="Percent 2 8" xfId="2289" xr:uid="{00000000-0005-0000-0000-0000F1080000}"/>
    <cellStyle name="Percent 2 8 2" xfId="2290" xr:uid="{00000000-0005-0000-0000-0000F2080000}"/>
    <cellStyle name="Percent 2 9" xfId="2291" xr:uid="{00000000-0005-0000-0000-0000F3080000}"/>
    <cellStyle name="Percent 2 9 2" xfId="2292" xr:uid="{00000000-0005-0000-0000-0000F4080000}"/>
    <cellStyle name="Percent 20" xfId="2293" xr:uid="{00000000-0005-0000-0000-0000F5080000}"/>
    <cellStyle name="Percent 20 2" xfId="2294" xr:uid="{00000000-0005-0000-0000-0000F6080000}"/>
    <cellStyle name="Percent 20 3" xfId="2295" xr:uid="{00000000-0005-0000-0000-0000F7080000}"/>
    <cellStyle name="Percent 20 4" xfId="2296" xr:uid="{00000000-0005-0000-0000-0000F8080000}"/>
    <cellStyle name="Percent 20 5" xfId="2297" xr:uid="{00000000-0005-0000-0000-0000F9080000}"/>
    <cellStyle name="Percent 20 6" xfId="2298" xr:uid="{00000000-0005-0000-0000-0000FA080000}"/>
    <cellStyle name="Percent 20 7" xfId="2299" xr:uid="{00000000-0005-0000-0000-0000FB080000}"/>
    <cellStyle name="Percent 20 7 2" xfId="2300" xr:uid="{00000000-0005-0000-0000-0000FC080000}"/>
    <cellStyle name="Percent 20 7 3" xfId="2301" xr:uid="{00000000-0005-0000-0000-0000FD080000}"/>
    <cellStyle name="Percent 21" xfId="2302" xr:uid="{00000000-0005-0000-0000-0000FE080000}"/>
    <cellStyle name="Percent 21 2" xfId="2303" xr:uid="{00000000-0005-0000-0000-0000FF080000}"/>
    <cellStyle name="Percent 21 3" xfId="2304" xr:uid="{00000000-0005-0000-0000-000000090000}"/>
    <cellStyle name="Percent 21 4" xfId="2305" xr:uid="{00000000-0005-0000-0000-000001090000}"/>
    <cellStyle name="Percent 21 5" xfId="2306" xr:uid="{00000000-0005-0000-0000-000002090000}"/>
    <cellStyle name="Percent 21 6" xfId="2307" xr:uid="{00000000-0005-0000-0000-000003090000}"/>
    <cellStyle name="Percent 21 7" xfId="2308" xr:uid="{00000000-0005-0000-0000-000004090000}"/>
    <cellStyle name="Percent 21 7 2" xfId="2309" xr:uid="{00000000-0005-0000-0000-000005090000}"/>
    <cellStyle name="Percent 21 7 3" xfId="2310" xr:uid="{00000000-0005-0000-0000-000006090000}"/>
    <cellStyle name="Percent 22" xfId="2311" xr:uid="{00000000-0005-0000-0000-000007090000}"/>
    <cellStyle name="Percent 22 2" xfId="2312" xr:uid="{00000000-0005-0000-0000-000008090000}"/>
    <cellStyle name="Percent 22 3" xfId="2313" xr:uid="{00000000-0005-0000-0000-000009090000}"/>
    <cellStyle name="Percent 22 4" xfId="2314" xr:uid="{00000000-0005-0000-0000-00000A090000}"/>
    <cellStyle name="Percent 22 5" xfId="2315" xr:uid="{00000000-0005-0000-0000-00000B090000}"/>
    <cellStyle name="Percent 22 6" xfId="2316" xr:uid="{00000000-0005-0000-0000-00000C090000}"/>
    <cellStyle name="Percent 22 7" xfId="2317" xr:uid="{00000000-0005-0000-0000-00000D090000}"/>
    <cellStyle name="Percent 22 7 2" xfId="2318" xr:uid="{00000000-0005-0000-0000-00000E090000}"/>
    <cellStyle name="Percent 22 7 3" xfId="2319" xr:uid="{00000000-0005-0000-0000-00000F090000}"/>
    <cellStyle name="Percent 23" xfId="2320" xr:uid="{00000000-0005-0000-0000-000010090000}"/>
    <cellStyle name="Percent 23 2" xfId="2321" xr:uid="{00000000-0005-0000-0000-000011090000}"/>
    <cellStyle name="Percent 23 3" xfId="2322" xr:uid="{00000000-0005-0000-0000-000012090000}"/>
    <cellStyle name="Percent 23 4" xfId="2323" xr:uid="{00000000-0005-0000-0000-000013090000}"/>
    <cellStyle name="Percent 23 5" xfId="2324" xr:uid="{00000000-0005-0000-0000-000014090000}"/>
    <cellStyle name="Percent 23 6" xfId="2325" xr:uid="{00000000-0005-0000-0000-000015090000}"/>
    <cellStyle name="Percent 23 7" xfId="2326" xr:uid="{00000000-0005-0000-0000-000016090000}"/>
    <cellStyle name="Percent 23 7 2" xfId="2327" xr:uid="{00000000-0005-0000-0000-000017090000}"/>
    <cellStyle name="Percent 23 7 3" xfId="2328" xr:uid="{00000000-0005-0000-0000-000018090000}"/>
    <cellStyle name="Percent 24 2" xfId="2329" xr:uid="{00000000-0005-0000-0000-000019090000}"/>
    <cellStyle name="Percent 24 3" xfId="2330" xr:uid="{00000000-0005-0000-0000-00001A090000}"/>
    <cellStyle name="Percent 24 4" xfId="2331" xr:uid="{00000000-0005-0000-0000-00001B090000}"/>
    <cellStyle name="Percent 24 5" xfId="2332" xr:uid="{00000000-0005-0000-0000-00001C090000}"/>
    <cellStyle name="Percent 24 6" xfId="2333" xr:uid="{00000000-0005-0000-0000-00001D090000}"/>
    <cellStyle name="Percent 24 7" xfId="2334" xr:uid="{00000000-0005-0000-0000-00001E090000}"/>
    <cellStyle name="Percent 24 7 2" xfId="2335" xr:uid="{00000000-0005-0000-0000-00001F090000}"/>
    <cellStyle name="Percent 24 7 3" xfId="2336" xr:uid="{00000000-0005-0000-0000-000020090000}"/>
    <cellStyle name="Percent 25" xfId="2337" xr:uid="{00000000-0005-0000-0000-000021090000}"/>
    <cellStyle name="Percent 25 2" xfId="2338" xr:uid="{00000000-0005-0000-0000-000022090000}"/>
    <cellStyle name="Percent 25 3" xfId="2339" xr:uid="{00000000-0005-0000-0000-000023090000}"/>
    <cellStyle name="Percent 25 4" xfId="2340" xr:uid="{00000000-0005-0000-0000-000024090000}"/>
    <cellStyle name="Percent 25 5" xfId="2341" xr:uid="{00000000-0005-0000-0000-000025090000}"/>
    <cellStyle name="Percent 25 6" xfId="2342" xr:uid="{00000000-0005-0000-0000-000026090000}"/>
    <cellStyle name="Percent 25 7" xfId="2343" xr:uid="{00000000-0005-0000-0000-000027090000}"/>
    <cellStyle name="Percent 25 7 2" xfId="2344" xr:uid="{00000000-0005-0000-0000-000028090000}"/>
    <cellStyle name="Percent 25 7 3" xfId="2345" xr:uid="{00000000-0005-0000-0000-000029090000}"/>
    <cellStyle name="Percent 26" xfId="2346" xr:uid="{00000000-0005-0000-0000-00002A090000}"/>
    <cellStyle name="Percent 26 2" xfId="2347" xr:uid="{00000000-0005-0000-0000-00002B090000}"/>
    <cellStyle name="Percent 26 3" xfId="2348" xr:uid="{00000000-0005-0000-0000-00002C090000}"/>
    <cellStyle name="Percent 26 4" xfId="2349" xr:uid="{00000000-0005-0000-0000-00002D090000}"/>
    <cellStyle name="Percent 26 5" xfId="2350" xr:uid="{00000000-0005-0000-0000-00002E090000}"/>
    <cellStyle name="Percent 26 6" xfId="2351" xr:uid="{00000000-0005-0000-0000-00002F090000}"/>
    <cellStyle name="Percent 26 7" xfId="2352" xr:uid="{00000000-0005-0000-0000-000030090000}"/>
    <cellStyle name="Percent 26 7 2" xfId="2353" xr:uid="{00000000-0005-0000-0000-000031090000}"/>
    <cellStyle name="Percent 26 7 3" xfId="2354" xr:uid="{00000000-0005-0000-0000-000032090000}"/>
    <cellStyle name="Percent 27" xfId="2355" xr:uid="{00000000-0005-0000-0000-000033090000}"/>
    <cellStyle name="Percent 3" xfId="2356" xr:uid="{00000000-0005-0000-0000-000034090000}"/>
    <cellStyle name="Percent 3 10" xfId="2357" xr:uid="{00000000-0005-0000-0000-000035090000}"/>
    <cellStyle name="Percent 3 10 10" xfId="2358" xr:uid="{00000000-0005-0000-0000-000036090000}"/>
    <cellStyle name="Percent 3 10 11" xfId="2359" xr:uid="{00000000-0005-0000-0000-000037090000}"/>
    <cellStyle name="Percent 3 10 12" xfId="2360" xr:uid="{00000000-0005-0000-0000-000038090000}"/>
    <cellStyle name="Percent 3 10 13" xfId="2361" xr:uid="{00000000-0005-0000-0000-000039090000}"/>
    <cellStyle name="Percent 3 10 14" xfId="2362" xr:uid="{00000000-0005-0000-0000-00003A090000}"/>
    <cellStyle name="Percent 3 10 15" xfId="2363" xr:uid="{00000000-0005-0000-0000-00003B090000}"/>
    <cellStyle name="Percent 3 10 2" xfId="2364" xr:uid="{00000000-0005-0000-0000-00003C090000}"/>
    <cellStyle name="Percent 3 10 3" xfId="2365" xr:uid="{00000000-0005-0000-0000-00003D090000}"/>
    <cellStyle name="Percent 3 10 4" xfId="2366" xr:uid="{00000000-0005-0000-0000-00003E090000}"/>
    <cellStyle name="Percent 3 10 5" xfId="2367" xr:uid="{00000000-0005-0000-0000-00003F090000}"/>
    <cellStyle name="Percent 3 10 6" xfId="2368" xr:uid="{00000000-0005-0000-0000-000040090000}"/>
    <cellStyle name="Percent 3 10 7" xfId="2369" xr:uid="{00000000-0005-0000-0000-000041090000}"/>
    <cellStyle name="Percent 3 10 8" xfId="2370" xr:uid="{00000000-0005-0000-0000-000042090000}"/>
    <cellStyle name="Percent 3 10 9" xfId="2371" xr:uid="{00000000-0005-0000-0000-000043090000}"/>
    <cellStyle name="Percent 3 11" xfId="2372" xr:uid="{00000000-0005-0000-0000-000044090000}"/>
    <cellStyle name="Percent 3 12" xfId="2373" xr:uid="{00000000-0005-0000-0000-000045090000}"/>
    <cellStyle name="Percent 3 13" xfId="2374" xr:uid="{00000000-0005-0000-0000-000046090000}"/>
    <cellStyle name="Percent 3 14" xfId="2375" xr:uid="{00000000-0005-0000-0000-000047090000}"/>
    <cellStyle name="Percent 3 15" xfId="2376" xr:uid="{00000000-0005-0000-0000-000048090000}"/>
    <cellStyle name="Percent 3 16" xfId="2377" xr:uid="{00000000-0005-0000-0000-000049090000}"/>
    <cellStyle name="Percent 3 17" xfId="2378" xr:uid="{00000000-0005-0000-0000-00004A090000}"/>
    <cellStyle name="Percent 3 18" xfId="2379" xr:uid="{00000000-0005-0000-0000-00004B090000}"/>
    <cellStyle name="Percent 3 19" xfId="2380" xr:uid="{00000000-0005-0000-0000-00004C090000}"/>
    <cellStyle name="Percent 3 2" xfId="2381" xr:uid="{00000000-0005-0000-0000-00004D090000}"/>
    <cellStyle name="Percent 3 2 10" xfId="2382" xr:uid="{00000000-0005-0000-0000-00004E090000}"/>
    <cellStyle name="Percent 3 2 11" xfId="2383" xr:uid="{00000000-0005-0000-0000-00004F090000}"/>
    <cellStyle name="Percent 3 2 12" xfId="2384" xr:uid="{00000000-0005-0000-0000-000050090000}"/>
    <cellStyle name="Percent 3 2 13" xfId="2385" xr:uid="{00000000-0005-0000-0000-000051090000}"/>
    <cellStyle name="Percent 3 2 14" xfId="2386" xr:uid="{00000000-0005-0000-0000-000052090000}"/>
    <cellStyle name="Percent 3 2 15" xfId="2387" xr:uid="{00000000-0005-0000-0000-000053090000}"/>
    <cellStyle name="Percent 3 2 2" xfId="2388" xr:uid="{00000000-0005-0000-0000-000054090000}"/>
    <cellStyle name="Percent 3 2 3" xfId="2389" xr:uid="{00000000-0005-0000-0000-000055090000}"/>
    <cellStyle name="Percent 3 2 4" xfId="2390" xr:uid="{00000000-0005-0000-0000-000056090000}"/>
    <cellStyle name="Percent 3 2 5" xfId="2391" xr:uid="{00000000-0005-0000-0000-000057090000}"/>
    <cellStyle name="Percent 3 2 6" xfId="2392" xr:uid="{00000000-0005-0000-0000-000058090000}"/>
    <cellStyle name="Percent 3 2 7" xfId="2393" xr:uid="{00000000-0005-0000-0000-000059090000}"/>
    <cellStyle name="Percent 3 2 8" xfId="2394" xr:uid="{00000000-0005-0000-0000-00005A090000}"/>
    <cellStyle name="Percent 3 2 9" xfId="2395" xr:uid="{00000000-0005-0000-0000-00005B090000}"/>
    <cellStyle name="Percent 3 20" xfId="2396" xr:uid="{00000000-0005-0000-0000-00005C090000}"/>
    <cellStyle name="Percent 3 21" xfId="2397" xr:uid="{00000000-0005-0000-0000-00005D090000}"/>
    <cellStyle name="Percent 3 22" xfId="2398" xr:uid="{00000000-0005-0000-0000-00005E090000}"/>
    <cellStyle name="Percent 3 23" xfId="2399" xr:uid="{00000000-0005-0000-0000-00005F090000}"/>
    <cellStyle name="Percent 3 24" xfId="2400" xr:uid="{00000000-0005-0000-0000-000060090000}"/>
    <cellStyle name="Percent 3 25" xfId="2401" xr:uid="{00000000-0005-0000-0000-000061090000}"/>
    <cellStyle name="Percent 3 26" xfId="2402" xr:uid="{00000000-0005-0000-0000-000062090000}"/>
    <cellStyle name="Percent 3 27" xfId="2403" xr:uid="{00000000-0005-0000-0000-000063090000}"/>
    <cellStyle name="Percent 3 28" xfId="2404" xr:uid="{00000000-0005-0000-0000-000064090000}"/>
    <cellStyle name="Percent 3 29" xfId="2405" xr:uid="{00000000-0005-0000-0000-000065090000}"/>
    <cellStyle name="Percent 3 3" xfId="2406" xr:uid="{00000000-0005-0000-0000-000066090000}"/>
    <cellStyle name="Percent 3 3 10" xfId="2407" xr:uid="{00000000-0005-0000-0000-000067090000}"/>
    <cellStyle name="Percent 3 3 11" xfId="2408" xr:uid="{00000000-0005-0000-0000-000068090000}"/>
    <cellStyle name="Percent 3 3 12" xfId="2409" xr:uid="{00000000-0005-0000-0000-000069090000}"/>
    <cellStyle name="Percent 3 3 13" xfId="2410" xr:uid="{00000000-0005-0000-0000-00006A090000}"/>
    <cellStyle name="Percent 3 3 14" xfId="2411" xr:uid="{00000000-0005-0000-0000-00006B090000}"/>
    <cellStyle name="Percent 3 3 15" xfId="2412" xr:uid="{00000000-0005-0000-0000-00006C090000}"/>
    <cellStyle name="Percent 3 3 2" xfId="2413" xr:uid="{00000000-0005-0000-0000-00006D090000}"/>
    <cellStyle name="Percent 3 3 3" xfId="2414" xr:uid="{00000000-0005-0000-0000-00006E090000}"/>
    <cellStyle name="Percent 3 3 4" xfId="2415" xr:uid="{00000000-0005-0000-0000-00006F090000}"/>
    <cellStyle name="Percent 3 3 5" xfId="2416" xr:uid="{00000000-0005-0000-0000-000070090000}"/>
    <cellStyle name="Percent 3 3 6" xfId="2417" xr:uid="{00000000-0005-0000-0000-000071090000}"/>
    <cellStyle name="Percent 3 3 7" xfId="2418" xr:uid="{00000000-0005-0000-0000-000072090000}"/>
    <cellStyle name="Percent 3 3 8" xfId="2419" xr:uid="{00000000-0005-0000-0000-000073090000}"/>
    <cellStyle name="Percent 3 3 9" xfId="2420" xr:uid="{00000000-0005-0000-0000-000074090000}"/>
    <cellStyle name="Percent 3 4" xfId="2421" xr:uid="{00000000-0005-0000-0000-000075090000}"/>
    <cellStyle name="Percent 3 4 10" xfId="2422" xr:uid="{00000000-0005-0000-0000-000076090000}"/>
    <cellStyle name="Percent 3 4 11" xfId="2423" xr:uid="{00000000-0005-0000-0000-000077090000}"/>
    <cellStyle name="Percent 3 4 12" xfId="2424" xr:uid="{00000000-0005-0000-0000-000078090000}"/>
    <cellStyle name="Percent 3 4 13" xfId="2425" xr:uid="{00000000-0005-0000-0000-000079090000}"/>
    <cellStyle name="Percent 3 4 14" xfId="2426" xr:uid="{00000000-0005-0000-0000-00007A090000}"/>
    <cellStyle name="Percent 3 4 15" xfId="2427" xr:uid="{00000000-0005-0000-0000-00007B090000}"/>
    <cellStyle name="Percent 3 4 2" xfId="2428" xr:uid="{00000000-0005-0000-0000-00007C090000}"/>
    <cellStyle name="Percent 3 4 3" xfId="2429" xr:uid="{00000000-0005-0000-0000-00007D090000}"/>
    <cellStyle name="Percent 3 4 4" xfId="2430" xr:uid="{00000000-0005-0000-0000-00007E090000}"/>
    <cellStyle name="Percent 3 4 5" xfId="2431" xr:uid="{00000000-0005-0000-0000-00007F090000}"/>
    <cellStyle name="Percent 3 4 6" xfId="2432" xr:uid="{00000000-0005-0000-0000-000080090000}"/>
    <cellStyle name="Percent 3 4 7" xfId="2433" xr:uid="{00000000-0005-0000-0000-000081090000}"/>
    <cellStyle name="Percent 3 4 8" xfId="2434" xr:uid="{00000000-0005-0000-0000-000082090000}"/>
    <cellStyle name="Percent 3 4 9" xfId="2435" xr:uid="{00000000-0005-0000-0000-000083090000}"/>
    <cellStyle name="Percent 3 5" xfId="2436" xr:uid="{00000000-0005-0000-0000-000084090000}"/>
    <cellStyle name="Percent 3 5 10" xfId="2437" xr:uid="{00000000-0005-0000-0000-000085090000}"/>
    <cellStyle name="Percent 3 5 11" xfId="2438" xr:uid="{00000000-0005-0000-0000-000086090000}"/>
    <cellStyle name="Percent 3 5 12" xfId="2439" xr:uid="{00000000-0005-0000-0000-000087090000}"/>
    <cellStyle name="Percent 3 5 13" xfId="2440" xr:uid="{00000000-0005-0000-0000-000088090000}"/>
    <cellStyle name="Percent 3 5 14" xfId="2441" xr:uid="{00000000-0005-0000-0000-000089090000}"/>
    <cellStyle name="Percent 3 5 15" xfId="2442" xr:uid="{00000000-0005-0000-0000-00008A090000}"/>
    <cellStyle name="Percent 3 5 2" xfId="2443" xr:uid="{00000000-0005-0000-0000-00008B090000}"/>
    <cellStyle name="Percent 3 5 3" xfId="2444" xr:uid="{00000000-0005-0000-0000-00008C090000}"/>
    <cellStyle name="Percent 3 5 4" xfId="2445" xr:uid="{00000000-0005-0000-0000-00008D090000}"/>
    <cellStyle name="Percent 3 5 5" xfId="2446" xr:uid="{00000000-0005-0000-0000-00008E090000}"/>
    <cellStyle name="Percent 3 5 6" xfId="2447" xr:uid="{00000000-0005-0000-0000-00008F090000}"/>
    <cellStyle name="Percent 3 5 7" xfId="2448" xr:uid="{00000000-0005-0000-0000-000090090000}"/>
    <cellStyle name="Percent 3 5 8" xfId="2449" xr:uid="{00000000-0005-0000-0000-000091090000}"/>
    <cellStyle name="Percent 3 5 9" xfId="2450" xr:uid="{00000000-0005-0000-0000-000092090000}"/>
    <cellStyle name="Percent 3 6" xfId="2451" xr:uid="{00000000-0005-0000-0000-000093090000}"/>
    <cellStyle name="Percent 3 6 10" xfId="2452" xr:uid="{00000000-0005-0000-0000-000094090000}"/>
    <cellStyle name="Percent 3 6 11" xfId="2453" xr:uid="{00000000-0005-0000-0000-000095090000}"/>
    <cellStyle name="Percent 3 6 12" xfId="2454" xr:uid="{00000000-0005-0000-0000-000096090000}"/>
    <cellStyle name="Percent 3 6 13" xfId="2455" xr:uid="{00000000-0005-0000-0000-000097090000}"/>
    <cellStyle name="Percent 3 6 14" xfId="2456" xr:uid="{00000000-0005-0000-0000-000098090000}"/>
    <cellStyle name="Percent 3 6 15" xfId="2457" xr:uid="{00000000-0005-0000-0000-000099090000}"/>
    <cellStyle name="Percent 3 6 2" xfId="2458" xr:uid="{00000000-0005-0000-0000-00009A090000}"/>
    <cellStyle name="Percent 3 6 3" xfId="2459" xr:uid="{00000000-0005-0000-0000-00009B090000}"/>
    <cellStyle name="Percent 3 6 4" xfId="2460" xr:uid="{00000000-0005-0000-0000-00009C090000}"/>
    <cellStyle name="Percent 3 6 5" xfId="2461" xr:uid="{00000000-0005-0000-0000-00009D090000}"/>
    <cellStyle name="Percent 3 6 6" xfId="2462" xr:uid="{00000000-0005-0000-0000-00009E090000}"/>
    <cellStyle name="Percent 3 6 7" xfId="2463" xr:uid="{00000000-0005-0000-0000-00009F090000}"/>
    <cellStyle name="Percent 3 6 8" xfId="2464" xr:uid="{00000000-0005-0000-0000-0000A0090000}"/>
    <cellStyle name="Percent 3 6 9" xfId="2465" xr:uid="{00000000-0005-0000-0000-0000A1090000}"/>
    <cellStyle name="Percent 3 7" xfId="2466" xr:uid="{00000000-0005-0000-0000-0000A2090000}"/>
    <cellStyle name="Percent 3 7 10" xfId="2467" xr:uid="{00000000-0005-0000-0000-0000A3090000}"/>
    <cellStyle name="Percent 3 7 11" xfId="2468" xr:uid="{00000000-0005-0000-0000-0000A4090000}"/>
    <cellStyle name="Percent 3 7 12" xfId="2469" xr:uid="{00000000-0005-0000-0000-0000A5090000}"/>
    <cellStyle name="Percent 3 7 13" xfId="2470" xr:uid="{00000000-0005-0000-0000-0000A6090000}"/>
    <cellStyle name="Percent 3 7 14" xfId="2471" xr:uid="{00000000-0005-0000-0000-0000A7090000}"/>
    <cellStyle name="Percent 3 7 15" xfId="2472" xr:uid="{00000000-0005-0000-0000-0000A8090000}"/>
    <cellStyle name="Percent 3 7 2" xfId="2473" xr:uid="{00000000-0005-0000-0000-0000A9090000}"/>
    <cellStyle name="Percent 3 7 3" xfId="2474" xr:uid="{00000000-0005-0000-0000-0000AA090000}"/>
    <cellStyle name="Percent 3 7 4" xfId="2475" xr:uid="{00000000-0005-0000-0000-0000AB090000}"/>
    <cellStyle name="Percent 3 7 5" xfId="2476" xr:uid="{00000000-0005-0000-0000-0000AC090000}"/>
    <cellStyle name="Percent 3 7 6" xfId="2477" xr:uid="{00000000-0005-0000-0000-0000AD090000}"/>
    <cellStyle name="Percent 3 7 7" xfId="2478" xr:uid="{00000000-0005-0000-0000-0000AE090000}"/>
    <cellStyle name="Percent 3 7 8" xfId="2479" xr:uid="{00000000-0005-0000-0000-0000AF090000}"/>
    <cellStyle name="Percent 3 7 9" xfId="2480" xr:uid="{00000000-0005-0000-0000-0000B0090000}"/>
    <cellStyle name="Percent 3 8" xfId="2481" xr:uid="{00000000-0005-0000-0000-0000B1090000}"/>
    <cellStyle name="Percent 3 8 10" xfId="2482" xr:uid="{00000000-0005-0000-0000-0000B2090000}"/>
    <cellStyle name="Percent 3 8 11" xfId="2483" xr:uid="{00000000-0005-0000-0000-0000B3090000}"/>
    <cellStyle name="Percent 3 8 12" xfId="2484" xr:uid="{00000000-0005-0000-0000-0000B4090000}"/>
    <cellStyle name="Percent 3 8 13" xfId="2485" xr:uid="{00000000-0005-0000-0000-0000B5090000}"/>
    <cellStyle name="Percent 3 8 14" xfId="2486" xr:uid="{00000000-0005-0000-0000-0000B6090000}"/>
    <cellStyle name="Percent 3 8 15" xfId="2487" xr:uid="{00000000-0005-0000-0000-0000B7090000}"/>
    <cellStyle name="Percent 3 8 2" xfId="2488" xr:uid="{00000000-0005-0000-0000-0000B8090000}"/>
    <cellStyle name="Percent 3 8 3" xfId="2489" xr:uid="{00000000-0005-0000-0000-0000B9090000}"/>
    <cellStyle name="Percent 3 8 4" xfId="2490" xr:uid="{00000000-0005-0000-0000-0000BA090000}"/>
    <cellStyle name="Percent 3 8 5" xfId="2491" xr:uid="{00000000-0005-0000-0000-0000BB090000}"/>
    <cellStyle name="Percent 3 8 6" xfId="2492" xr:uid="{00000000-0005-0000-0000-0000BC090000}"/>
    <cellStyle name="Percent 3 8 7" xfId="2493" xr:uid="{00000000-0005-0000-0000-0000BD090000}"/>
    <cellStyle name="Percent 3 8 8" xfId="2494" xr:uid="{00000000-0005-0000-0000-0000BE090000}"/>
    <cellStyle name="Percent 3 8 9" xfId="2495" xr:uid="{00000000-0005-0000-0000-0000BF090000}"/>
    <cellStyle name="Percent 3 9" xfId="2496" xr:uid="{00000000-0005-0000-0000-0000C0090000}"/>
    <cellStyle name="Percent 3 9 10" xfId="2497" xr:uid="{00000000-0005-0000-0000-0000C1090000}"/>
    <cellStyle name="Percent 3 9 11" xfId="2498" xr:uid="{00000000-0005-0000-0000-0000C2090000}"/>
    <cellStyle name="Percent 3 9 12" xfId="2499" xr:uid="{00000000-0005-0000-0000-0000C3090000}"/>
    <cellStyle name="Percent 3 9 13" xfId="2500" xr:uid="{00000000-0005-0000-0000-0000C4090000}"/>
    <cellStyle name="Percent 3 9 14" xfId="2501" xr:uid="{00000000-0005-0000-0000-0000C5090000}"/>
    <cellStyle name="Percent 3 9 15" xfId="2502" xr:uid="{00000000-0005-0000-0000-0000C6090000}"/>
    <cellStyle name="Percent 3 9 2" xfId="2503" xr:uid="{00000000-0005-0000-0000-0000C7090000}"/>
    <cellStyle name="Percent 3 9 3" xfId="2504" xr:uid="{00000000-0005-0000-0000-0000C8090000}"/>
    <cellStyle name="Percent 3 9 4" xfId="2505" xr:uid="{00000000-0005-0000-0000-0000C9090000}"/>
    <cellStyle name="Percent 3 9 5" xfId="2506" xr:uid="{00000000-0005-0000-0000-0000CA090000}"/>
    <cellStyle name="Percent 3 9 6" xfId="2507" xr:uid="{00000000-0005-0000-0000-0000CB090000}"/>
    <cellStyle name="Percent 3 9 7" xfId="2508" xr:uid="{00000000-0005-0000-0000-0000CC090000}"/>
    <cellStyle name="Percent 3 9 8" xfId="2509" xr:uid="{00000000-0005-0000-0000-0000CD090000}"/>
    <cellStyle name="Percent 3 9 9" xfId="2510" xr:uid="{00000000-0005-0000-0000-0000CE090000}"/>
    <cellStyle name="Percent 31" xfId="2511" xr:uid="{00000000-0005-0000-0000-0000CF090000}"/>
    <cellStyle name="Percent 4" xfId="2512" xr:uid="{00000000-0005-0000-0000-0000D0090000}"/>
    <cellStyle name="Percent 4 10" xfId="2513" xr:uid="{00000000-0005-0000-0000-0000D1090000}"/>
    <cellStyle name="Percent 4 11" xfId="2514" xr:uid="{00000000-0005-0000-0000-0000D2090000}"/>
    <cellStyle name="Percent 4 12" xfId="2515" xr:uid="{00000000-0005-0000-0000-0000D3090000}"/>
    <cellStyle name="Percent 4 13" xfId="2516" xr:uid="{00000000-0005-0000-0000-0000D4090000}"/>
    <cellStyle name="Percent 4 14" xfId="2517" xr:uid="{00000000-0005-0000-0000-0000D5090000}"/>
    <cellStyle name="Percent 4 15" xfId="2518" xr:uid="{00000000-0005-0000-0000-0000D6090000}"/>
    <cellStyle name="Percent 4 16" xfId="2519" xr:uid="{00000000-0005-0000-0000-0000D7090000}"/>
    <cellStyle name="Percent 4 17" xfId="2520" xr:uid="{00000000-0005-0000-0000-0000D8090000}"/>
    <cellStyle name="Percent 4 18" xfId="2521" xr:uid="{00000000-0005-0000-0000-0000D9090000}"/>
    <cellStyle name="Percent 4 19" xfId="2522" xr:uid="{00000000-0005-0000-0000-0000DA090000}"/>
    <cellStyle name="Percent 4 2" xfId="2523" xr:uid="{00000000-0005-0000-0000-0000DB090000}"/>
    <cellStyle name="Percent 4 20" xfId="2524" xr:uid="{00000000-0005-0000-0000-0000DC090000}"/>
    <cellStyle name="Percent 4 21" xfId="2525" xr:uid="{00000000-0005-0000-0000-0000DD090000}"/>
    <cellStyle name="Percent 4 22" xfId="2526" xr:uid="{00000000-0005-0000-0000-0000DE090000}"/>
    <cellStyle name="Percent 4 23" xfId="2527" xr:uid="{00000000-0005-0000-0000-0000DF090000}"/>
    <cellStyle name="Percent 4 24" xfId="2528" xr:uid="{00000000-0005-0000-0000-0000E0090000}"/>
    <cellStyle name="Percent 4 25" xfId="2529" xr:uid="{00000000-0005-0000-0000-0000E1090000}"/>
    <cellStyle name="Percent 4 26" xfId="2530" xr:uid="{00000000-0005-0000-0000-0000E2090000}"/>
    <cellStyle name="Percent 4 27" xfId="2531" xr:uid="{00000000-0005-0000-0000-0000E3090000}"/>
    <cellStyle name="Percent 4 28" xfId="2532" xr:uid="{00000000-0005-0000-0000-0000E4090000}"/>
    <cellStyle name="Percent 4 29" xfId="2533" xr:uid="{00000000-0005-0000-0000-0000E5090000}"/>
    <cellStyle name="Percent 4 3" xfId="2534" xr:uid="{00000000-0005-0000-0000-0000E6090000}"/>
    <cellStyle name="Percent 4 4" xfId="2535" xr:uid="{00000000-0005-0000-0000-0000E7090000}"/>
    <cellStyle name="Percent 4 5" xfId="2536" xr:uid="{00000000-0005-0000-0000-0000E8090000}"/>
    <cellStyle name="Percent 4 6" xfId="2537" xr:uid="{00000000-0005-0000-0000-0000E9090000}"/>
    <cellStyle name="Percent 4 7" xfId="2538" xr:uid="{00000000-0005-0000-0000-0000EA090000}"/>
    <cellStyle name="Percent 4 8" xfId="2539" xr:uid="{00000000-0005-0000-0000-0000EB090000}"/>
    <cellStyle name="Percent 4 9" xfId="2540" xr:uid="{00000000-0005-0000-0000-0000EC090000}"/>
    <cellStyle name="Percent 5" xfId="2541" xr:uid="{00000000-0005-0000-0000-0000ED090000}"/>
    <cellStyle name="Percent 6" xfId="2542" xr:uid="{00000000-0005-0000-0000-0000EE090000}"/>
    <cellStyle name="Percent 7" xfId="2543" xr:uid="{00000000-0005-0000-0000-0000EF090000}"/>
    <cellStyle name="Percent 8" xfId="2544" xr:uid="{00000000-0005-0000-0000-0000F0090000}"/>
    <cellStyle name="Percent 9 10" xfId="2545" xr:uid="{00000000-0005-0000-0000-0000F1090000}"/>
    <cellStyle name="Percent 9 11" xfId="2546" xr:uid="{00000000-0005-0000-0000-0000F2090000}"/>
    <cellStyle name="Percent 9 12" xfId="2547" xr:uid="{00000000-0005-0000-0000-0000F3090000}"/>
    <cellStyle name="Percent 9 13" xfId="2548" xr:uid="{00000000-0005-0000-0000-0000F4090000}"/>
    <cellStyle name="Percent 9 14" xfId="2549" xr:uid="{00000000-0005-0000-0000-0000F5090000}"/>
    <cellStyle name="Percent 9 15" xfId="2550" xr:uid="{00000000-0005-0000-0000-0000F6090000}"/>
    <cellStyle name="Percent 9 16" xfId="2551" xr:uid="{00000000-0005-0000-0000-0000F7090000}"/>
    <cellStyle name="Percent 9 17" xfId="2552" xr:uid="{00000000-0005-0000-0000-0000F8090000}"/>
    <cellStyle name="Percent 9 18" xfId="2553" xr:uid="{00000000-0005-0000-0000-0000F9090000}"/>
    <cellStyle name="Percent 9 19" xfId="2554" xr:uid="{00000000-0005-0000-0000-0000FA090000}"/>
    <cellStyle name="Percent 9 2" xfId="2555" xr:uid="{00000000-0005-0000-0000-0000FB090000}"/>
    <cellStyle name="Percent 9 20" xfId="2556" xr:uid="{00000000-0005-0000-0000-0000FC090000}"/>
    <cellStyle name="Percent 9 3" xfId="2557" xr:uid="{00000000-0005-0000-0000-0000FD090000}"/>
    <cellStyle name="Percent 9 4" xfId="2558" xr:uid="{00000000-0005-0000-0000-0000FE090000}"/>
    <cellStyle name="Percent 9 5" xfId="2559" xr:uid="{00000000-0005-0000-0000-0000FF090000}"/>
    <cellStyle name="Percent 9 6" xfId="2560" xr:uid="{00000000-0005-0000-0000-0000000A0000}"/>
    <cellStyle name="Percent 9 7" xfId="2561" xr:uid="{00000000-0005-0000-0000-0000010A0000}"/>
    <cellStyle name="Percent 9 7 2" xfId="2562" xr:uid="{00000000-0005-0000-0000-0000020A0000}"/>
    <cellStyle name="Percent 9 7 3" xfId="2563" xr:uid="{00000000-0005-0000-0000-0000030A0000}"/>
    <cellStyle name="Percent 9 8" xfId="2564" xr:uid="{00000000-0005-0000-0000-0000040A0000}"/>
    <cellStyle name="Percent 9 9" xfId="2565" xr:uid="{00000000-0005-0000-0000-0000050A0000}"/>
    <cellStyle name="Percentagem 2 2" xfId="2566" xr:uid="{00000000-0005-0000-0000-0000060A0000}"/>
    <cellStyle name="Percentagem 2 3" xfId="2567" xr:uid="{00000000-0005-0000-0000-0000070A0000}"/>
    <cellStyle name="Shade" xfId="2568" xr:uid="{00000000-0005-0000-0000-0000080A0000}"/>
    <cellStyle name="source" xfId="2569" xr:uid="{00000000-0005-0000-0000-0000090A0000}"/>
    <cellStyle name="Standard 2" xfId="2570" xr:uid="{00000000-0005-0000-0000-00000A0A0000}"/>
    <cellStyle name="Standard 3" xfId="2571" xr:uid="{00000000-0005-0000-0000-00000B0A0000}"/>
    <cellStyle name="Style 1" xfId="2572" xr:uid="{00000000-0005-0000-0000-00000C0A0000}"/>
    <cellStyle name="tableau | cellule | normal | decimal 1" xfId="2573" xr:uid="{00000000-0005-0000-0000-00000D0A0000}"/>
    <cellStyle name="tableau | cellule | normal | pourcentage | decimal 1" xfId="2574" xr:uid="{00000000-0005-0000-0000-00000E0A0000}"/>
    <cellStyle name="tableau | cellule | total | decimal 1" xfId="2575" xr:uid="{00000000-0005-0000-0000-00000F0A0000}"/>
    <cellStyle name="tableau | coin superieur gauche" xfId="2576" xr:uid="{00000000-0005-0000-0000-0000100A0000}"/>
    <cellStyle name="tableau | entete-colonne | series" xfId="2577" xr:uid="{00000000-0005-0000-0000-0000110A0000}"/>
    <cellStyle name="tableau | entete-ligne | normal" xfId="2578" xr:uid="{00000000-0005-0000-0000-0000120A0000}"/>
    <cellStyle name="tableau | entete-ligne | total" xfId="2579" xr:uid="{00000000-0005-0000-0000-0000130A0000}"/>
    <cellStyle name="tableau | ligne-titre | niveau1" xfId="2580" xr:uid="{00000000-0005-0000-0000-0000140A0000}"/>
    <cellStyle name="tableau | ligne-titre | niveau2" xfId="2581" xr:uid="{00000000-0005-0000-0000-0000150A0000}"/>
    <cellStyle name="Title 10" xfId="2582" xr:uid="{00000000-0005-0000-0000-0000160A0000}"/>
    <cellStyle name="Title 11" xfId="2583" xr:uid="{00000000-0005-0000-0000-0000170A0000}"/>
    <cellStyle name="Title 12" xfId="2584" xr:uid="{00000000-0005-0000-0000-0000180A0000}"/>
    <cellStyle name="Title 13" xfId="2585" xr:uid="{00000000-0005-0000-0000-0000190A0000}"/>
    <cellStyle name="Title 14" xfId="2586" xr:uid="{00000000-0005-0000-0000-00001A0A0000}"/>
    <cellStyle name="Title 15" xfId="2587" xr:uid="{00000000-0005-0000-0000-00001B0A0000}"/>
    <cellStyle name="Title 16" xfId="2588" xr:uid="{00000000-0005-0000-0000-00001C0A0000}"/>
    <cellStyle name="Title 17" xfId="2589" xr:uid="{00000000-0005-0000-0000-00001D0A0000}"/>
    <cellStyle name="Title 18" xfId="2590" xr:uid="{00000000-0005-0000-0000-00001E0A0000}"/>
    <cellStyle name="Title 19" xfId="2591" xr:uid="{00000000-0005-0000-0000-00001F0A0000}"/>
    <cellStyle name="Title 2" xfId="2592" xr:uid="{00000000-0005-0000-0000-0000200A0000}"/>
    <cellStyle name="Title 20" xfId="2593" xr:uid="{00000000-0005-0000-0000-0000210A0000}"/>
    <cellStyle name="Title 21" xfId="2594" xr:uid="{00000000-0005-0000-0000-0000220A0000}"/>
    <cellStyle name="Title 22" xfId="2595" xr:uid="{00000000-0005-0000-0000-0000230A0000}"/>
    <cellStyle name="Title 23" xfId="2596" xr:uid="{00000000-0005-0000-0000-0000240A0000}"/>
    <cellStyle name="Title 24" xfId="2597" xr:uid="{00000000-0005-0000-0000-0000250A0000}"/>
    <cellStyle name="Title 25" xfId="2598" xr:uid="{00000000-0005-0000-0000-0000260A0000}"/>
    <cellStyle name="Title 26" xfId="2599" xr:uid="{00000000-0005-0000-0000-0000270A0000}"/>
    <cellStyle name="Title 27" xfId="2600" xr:uid="{00000000-0005-0000-0000-0000280A0000}"/>
    <cellStyle name="Title 28" xfId="2601" xr:uid="{00000000-0005-0000-0000-0000290A0000}"/>
    <cellStyle name="Title 29" xfId="2602" xr:uid="{00000000-0005-0000-0000-00002A0A0000}"/>
    <cellStyle name="Title 3" xfId="2603" xr:uid="{00000000-0005-0000-0000-00002B0A0000}"/>
    <cellStyle name="Title 30" xfId="2604" xr:uid="{00000000-0005-0000-0000-00002C0A0000}"/>
    <cellStyle name="Title 31" xfId="2605" xr:uid="{00000000-0005-0000-0000-00002D0A0000}"/>
    <cellStyle name="Title 32" xfId="2606" xr:uid="{00000000-0005-0000-0000-00002E0A0000}"/>
    <cellStyle name="Title 33" xfId="2607" xr:uid="{00000000-0005-0000-0000-00002F0A0000}"/>
    <cellStyle name="Title 34" xfId="2608" xr:uid="{00000000-0005-0000-0000-0000300A0000}"/>
    <cellStyle name="Title 35" xfId="2609" xr:uid="{00000000-0005-0000-0000-0000310A0000}"/>
    <cellStyle name="Title 36" xfId="2610" xr:uid="{00000000-0005-0000-0000-0000320A0000}"/>
    <cellStyle name="Title 37" xfId="2611" xr:uid="{00000000-0005-0000-0000-0000330A0000}"/>
    <cellStyle name="Title 38" xfId="2612" xr:uid="{00000000-0005-0000-0000-0000340A0000}"/>
    <cellStyle name="Title 39" xfId="2613" xr:uid="{00000000-0005-0000-0000-0000350A0000}"/>
    <cellStyle name="Title 4" xfId="2614" xr:uid="{00000000-0005-0000-0000-0000360A0000}"/>
    <cellStyle name="Title 40" xfId="2615" xr:uid="{00000000-0005-0000-0000-0000370A0000}"/>
    <cellStyle name="Title 41" xfId="2616" xr:uid="{00000000-0005-0000-0000-0000380A0000}"/>
    <cellStyle name="Title 42" xfId="2617" xr:uid="{00000000-0005-0000-0000-0000390A0000}"/>
    <cellStyle name="Title 43" xfId="2618" xr:uid="{00000000-0005-0000-0000-00003A0A0000}"/>
    <cellStyle name="Title 5" xfId="2619" xr:uid="{00000000-0005-0000-0000-00003B0A0000}"/>
    <cellStyle name="Title 6" xfId="2620" xr:uid="{00000000-0005-0000-0000-00003C0A0000}"/>
    <cellStyle name="Title 7" xfId="2621" xr:uid="{00000000-0005-0000-0000-00003D0A0000}"/>
    <cellStyle name="Title 8" xfId="2622" xr:uid="{00000000-0005-0000-0000-00003E0A0000}"/>
    <cellStyle name="Title 9" xfId="2623" xr:uid="{00000000-0005-0000-0000-00003F0A0000}"/>
    <cellStyle name="Total 10" xfId="2624" xr:uid="{00000000-0005-0000-0000-0000400A0000}"/>
    <cellStyle name="Total 11" xfId="2625" xr:uid="{00000000-0005-0000-0000-0000410A0000}"/>
    <cellStyle name="Total 12" xfId="2626" xr:uid="{00000000-0005-0000-0000-0000420A0000}"/>
    <cellStyle name="Total 13" xfId="2627" xr:uid="{00000000-0005-0000-0000-0000430A0000}"/>
    <cellStyle name="Total 14" xfId="2628" xr:uid="{00000000-0005-0000-0000-0000440A0000}"/>
    <cellStyle name="Total 15" xfId="2629" xr:uid="{00000000-0005-0000-0000-0000450A0000}"/>
    <cellStyle name="Total 16" xfId="2630" xr:uid="{00000000-0005-0000-0000-0000460A0000}"/>
    <cellStyle name="Total 17" xfId="2631" xr:uid="{00000000-0005-0000-0000-0000470A0000}"/>
    <cellStyle name="Total 18" xfId="2632" xr:uid="{00000000-0005-0000-0000-0000480A0000}"/>
    <cellStyle name="Total 19" xfId="2633" xr:uid="{00000000-0005-0000-0000-0000490A0000}"/>
    <cellStyle name="Total 2" xfId="2634" xr:uid="{00000000-0005-0000-0000-00004A0A0000}"/>
    <cellStyle name="Total 20" xfId="2635" xr:uid="{00000000-0005-0000-0000-00004B0A0000}"/>
    <cellStyle name="Total 21" xfId="2636" xr:uid="{00000000-0005-0000-0000-00004C0A0000}"/>
    <cellStyle name="Total 22" xfId="2637" xr:uid="{00000000-0005-0000-0000-00004D0A0000}"/>
    <cellStyle name="Total 23" xfId="2638" xr:uid="{00000000-0005-0000-0000-00004E0A0000}"/>
    <cellStyle name="Total 24" xfId="2639" xr:uid="{00000000-0005-0000-0000-00004F0A0000}"/>
    <cellStyle name="Total 25" xfId="2640" xr:uid="{00000000-0005-0000-0000-0000500A0000}"/>
    <cellStyle name="Total 26" xfId="2641" xr:uid="{00000000-0005-0000-0000-0000510A0000}"/>
    <cellStyle name="Total 27" xfId="2642" xr:uid="{00000000-0005-0000-0000-0000520A0000}"/>
    <cellStyle name="Total 28" xfId="2643" xr:uid="{00000000-0005-0000-0000-0000530A0000}"/>
    <cellStyle name="Total 29" xfId="2644" xr:uid="{00000000-0005-0000-0000-0000540A0000}"/>
    <cellStyle name="Total 3" xfId="2645" xr:uid="{00000000-0005-0000-0000-0000550A0000}"/>
    <cellStyle name="Total 30" xfId="2646" xr:uid="{00000000-0005-0000-0000-0000560A0000}"/>
    <cellStyle name="Total 31" xfId="2647" xr:uid="{00000000-0005-0000-0000-0000570A0000}"/>
    <cellStyle name="Total 32" xfId="2648" xr:uid="{00000000-0005-0000-0000-0000580A0000}"/>
    <cellStyle name="Total 33" xfId="2649" xr:uid="{00000000-0005-0000-0000-0000590A0000}"/>
    <cellStyle name="Total 34" xfId="2650" xr:uid="{00000000-0005-0000-0000-00005A0A0000}"/>
    <cellStyle name="Total 35" xfId="2651" xr:uid="{00000000-0005-0000-0000-00005B0A0000}"/>
    <cellStyle name="Total 36" xfId="2652" xr:uid="{00000000-0005-0000-0000-00005C0A0000}"/>
    <cellStyle name="Total 37" xfId="2653" xr:uid="{00000000-0005-0000-0000-00005D0A0000}"/>
    <cellStyle name="Total 38" xfId="2654" xr:uid="{00000000-0005-0000-0000-00005E0A0000}"/>
    <cellStyle name="Total 39" xfId="2655" xr:uid="{00000000-0005-0000-0000-00005F0A0000}"/>
    <cellStyle name="Total 4" xfId="2656" xr:uid="{00000000-0005-0000-0000-0000600A0000}"/>
    <cellStyle name="Total 40" xfId="2657" xr:uid="{00000000-0005-0000-0000-0000610A0000}"/>
    <cellStyle name="Total 41" xfId="2658" xr:uid="{00000000-0005-0000-0000-0000620A0000}"/>
    <cellStyle name="Total 42" xfId="2659" xr:uid="{00000000-0005-0000-0000-0000630A0000}"/>
    <cellStyle name="Total 5" xfId="2660" xr:uid="{00000000-0005-0000-0000-0000640A0000}"/>
    <cellStyle name="Total 6" xfId="2661" xr:uid="{00000000-0005-0000-0000-0000650A0000}"/>
    <cellStyle name="Total 7" xfId="2662" xr:uid="{00000000-0005-0000-0000-0000660A0000}"/>
    <cellStyle name="Total 8" xfId="2663" xr:uid="{00000000-0005-0000-0000-0000670A0000}"/>
    <cellStyle name="Total 9" xfId="2664" xr:uid="{00000000-0005-0000-0000-0000680A0000}"/>
    <cellStyle name="Warning Text 10" xfId="2665" xr:uid="{00000000-0005-0000-0000-0000690A0000}"/>
    <cellStyle name="Warning Text 11" xfId="2666" xr:uid="{00000000-0005-0000-0000-00006A0A0000}"/>
    <cellStyle name="Warning Text 12" xfId="2667" xr:uid="{00000000-0005-0000-0000-00006B0A0000}"/>
    <cellStyle name="Warning Text 13" xfId="2668" xr:uid="{00000000-0005-0000-0000-00006C0A0000}"/>
    <cellStyle name="Warning Text 14" xfId="2669" xr:uid="{00000000-0005-0000-0000-00006D0A0000}"/>
    <cellStyle name="Warning Text 15" xfId="2670" xr:uid="{00000000-0005-0000-0000-00006E0A0000}"/>
    <cellStyle name="Warning Text 16" xfId="2671" xr:uid="{00000000-0005-0000-0000-00006F0A0000}"/>
    <cellStyle name="Warning Text 17" xfId="2672" xr:uid="{00000000-0005-0000-0000-0000700A0000}"/>
    <cellStyle name="Warning Text 18" xfId="2673" xr:uid="{00000000-0005-0000-0000-0000710A0000}"/>
    <cellStyle name="Warning Text 19" xfId="2674" xr:uid="{00000000-0005-0000-0000-0000720A0000}"/>
    <cellStyle name="Warning Text 2" xfId="2675" xr:uid="{00000000-0005-0000-0000-0000730A0000}"/>
    <cellStyle name="Warning Text 20" xfId="2676" xr:uid="{00000000-0005-0000-0000-0000740A0000}"/>
    <cellStyle name="Warning Text 21" xfId="2677" xr:uid="{00000000-0005-0000-0000-0000750A0000}"/>
    <cellStyle name="Warning Text 22" xfId="2678" xr:uid="{00000000-0005-0000-0000-0000760A0000}"/>
    <cellStyle name="Warning Text 23" xfId="2679" xr:uid="{00000000-0005-0000-0000-0000770A0000}"/>
    <cellStyle name="Warning Text 24" xfId="2680" xr:uid="{00000000-0005-0000-0000-0000780A0000}"/>
    <cellStyle name="Warning Text 25" xfId="2681" xr:uid="{00000000-0005-0000-0000-0000790A0000}"/>
    <cellStyle name="Warning Text 26" xfId="2682" xr:uid="{00000000-0005-0000-0000-00007A0A0000}"/>
    <cellStyle name="Warning Text 27" xfId="2683" xr:uid="{00000000-0005-0000-0000-00007B0A0000}"/>
    <cellStyle name="Warning Text 28" xfId="2684" xr:uid="{00000000-0005-0000-0000-00007C0A0000}"/>
    <cellStyle name="Warning Text 29" xfId="2685" xr:uid="{00000000-0005-0000-0000-00007D0A0000}"/>
    <cellStyle name="Warning Text 3" xfId="2686" xr:uid="{00000000-0005-0000-0000-00007E0A0000}"/>
    <cellStyle name="Warning Text 30" xfId="2687" xr:uid="{00000000-0005-0000-0000-00007F0A0000}"/>
    <cellStyle name="Warning Text 31" xfId="2688" xr:uid="{00000000-0005-0000-0000-0000800A0000}"/>
    <cellStyle name="Warning Text 32" xfId="2689" xr:uid="{00000000-0005-0000-0000-0000810A0000}"/>
    <cellStyle name="Warning Text 33" xfId="2690" xr:uid="{00000000-0005-0000-0000-0000820A0000}"/>
    <cellStyle name="Warning Text 34" xfId="2691" xr:uid="{00000000-0005-0000-0000-0000830A0000}"/>
    <cellStyle name="Warning Text 35" xfId="2692" xr:uid="{00000000-0005-0000-0000-0000840A0000}"/>
    <cellStyle name="Warning Text 36" xfId="2693" xr:uid="{00000000-0005-0000-0000-0000850A0000}"/>
    <cellStyle name="Warning Text 37" xfId="2694" xr:uid="{00000000-0005-0000-0000-0000860A0000}"/>
    <cellStyle name="Warning Text 38" xfId="2695" xr:uid="{00000000-0005-0000-0000-0000870A0000}"/>
    <cellStyle name="Warning Text 39" xfId="2696" xr:uid="{00000000-0005-0000-0000-0000880A0000}"/>
    <cellStyle name="Warning Text 4" xfId="2697" xr:uid="{00000000-0005-0000-0000-0000890A0000}"/>
    <cellStyle name="Warning Text 40" xfId="2698" xr:uid="{00000000-0005-0000-0000-00008A0A0000}"/>
    <cellStyle name="Warning Text 41" xfId="2699" xr:uid="{00000000-0005-0000-0000-00008B0A0000}"/>
    <cellStyle name="Warning Text 5" xfId="2700" xr:uid="{00000000-0005-0000-0000-00008C0A0000}"/>
    <cellStyle name="Warning Text 6" xfId="2701" xr:uid="{00000000-0005-0000-0000-00008D0A0000}"/>
    <cellStyle name="Warning Text 7" xfId="2702" xr:uid="{00000000-0005-0000-0000-00008E0A0000}"/>
    <cellStyle name="Warning Text 8" xfId="2703" xr:uid="{00000000-0005-0000-0000-00008F0A0000}"/>
    <cellStyle name="Warning Text 9" xfId="2704" xr:uid="{00000000-0005-0000-0000-0000900A0000}"/>
    <cellStyle name="Гиперссылка" xfId="2705" xr:uid="{00000000-0005-0000-0000-0000910A0000}"/>
    <cellStyle name="Обычный_2++" xfId="2706" xr:uid="{00000000-0005-0000-0000-0000920A0000}"/>
    <cellStyle name="已访问的超链接" xfId="2707" xr:uid="{00000000-0005-0000-0000-000093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'REF2016 Prices'!$A$20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106.7</c:v>
                </c:pt>
                <c:pt idx="3">
                  <c:v>117.9</c:v>
                </c:pt>
                <c:pt idx="4">
                  <c:v>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6FB-9B28-504DBADC9459}"/>
            </c:ext>
          </c:extLst>
        </c:ser>
        <c:ser>
          <c:idx val="5"/>
          <c:order val="1"/>
          <c:tx>
            <c:strRef>
              <c:f>'REF2016 Prices'!$A$25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64.599999999999994</c:v>
                </c:pt>
                <c:pt idx="3">
                  <c:v>71.3</c:v>
                </c:pt>
                <c:pt idx="4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0-46FB-9B28-504DBADC9459}"/>
            </c:ext>
          </c:extLst>
        </c:ser>
        <c:ser>
          <c:idx val="10"/>
          <c:order val="2"/>
          <c:tx>
            <c:strRef>
              <c:f>'REF2016 Prices'!$A$30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23.3</c:v>
                </c:pt>
                <c:pt idx="3">
                  <c:v>25.8</c:v>
                </c:pt>
                <c:pt idx="4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0-46FB-9B28-504DBADC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7056"/>
        <c:axId val="1"/>
      </c:lineChart>
      <c:catAx>
        <c:axId val="5316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9031066243"/>
          <c:y val="0.34545234477269288"/>
          <c:w val="0.91416847284333369"/>
          <c:h val="0.52673468448022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4-4DA4-8BB5-E93CF418266A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4-4DA4-8BB5-E93CF418266A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4-4DA4-8BB5-E93CF418266A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4-4DA4-8BB5-E93CF418266A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4-4DA4-8BB5-E93CF418266A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4-4DA4-8BB5-E93CF418266A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A4-4DA4-8BB5-E93CF418266A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A4-4DA4-8BB5-E93CF418266A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A4-4DA4-8BB5-E93CF418266A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A4-4DA4-8BB5-E93CF418266A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A4-4DA4-8BB5-E93CF418266A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A4-4DA4-8BB5-E93CF418266A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A4-4DA4-8BB5-E93CF418266A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A4-4DA4-8BB5-E93CF418266A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A4-4DA4-8BB5-E93CF418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5088"/>
        <c:axId val="1"/>
      </c:lineChart>
      <c:catAx>
        <c:axId val="5316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4485249639986815"/>
          <c:y val="0.13539217336550269"/>
          <c:w val="0.98730680526711301"/>
          <c:h val="0.935868230247941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E-4169-94B2-35EFF9D9FBF9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E-4169-94B2-35EFF9D9FBF9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E-4169-94B2-35EFF9D9FBF9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E-4169-94B2-35EFF9D9FBF9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E-4169-94B2-35EFF9D9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1648"/>
        <c:axId val="1"/>
      </c:lineChart>
      <c:catAx>
        <c:axId val="531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8333333333333339"/>
          <c:h val="0.72237168270632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E-478F-8769-DD3B3EEC6FE0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E-478F-8769-DD3B3EEC6FE0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E-478F-8769-DD3B3EEC6FE0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E-478F-8769-DD3B3EEC6FE0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E-478F-8769-DD3B3EE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6072"/>
        <c:axId val="1"/>
      </c:lineChart>
      <c:catAx>
        <c:axId val="53167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6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7469422572178477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4-4E73-8CE4-AD3A36802224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4-4E73-8CE4-AD3A36802224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4-4E73-8CE4-AD3A36802224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4-4E73-8CE4-AD3A36802224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4-4E73-8CE4-AD3A3680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3288"/>
        <c:axId val="1"/>
      </c:lineChart>
      <c:catAx>
        <c:axId val="53168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3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9388867016622928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B81101F7-1A3E-4FDA-9E5A-B9A73179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45DC5FD4-6359-44AA-AF26-D9D06EB22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EFF5E5B4-E988-4265-9525-8FCA0264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247C13F3-F602-4316-AF62-ADD954BC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AD2713E6-F3B4-43A0-9F66-C1F08FF8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BC3B06BF-B740-4BC4-8BA2-2038C3778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5">
          <cell r="C25">
            <v>0.81</v>
          </cell>
        </row>
        <row r="31">
          <cell r="C31">
            <v>1.0850019125683055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147"/>
  <sheetViews>
    <sheetView workbookViewId="0">
      <selection activeCell="B17" sqref="B17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78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260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F19" sqref="F19"/>
    </sheetView>
  </sheetViews>
  <sheetFormatPr defaultRowHeight="15"/>
  <cols>
    <col min="1" max="1" width="14.7109375" style="92" customWidth="1"/>
    <col min="2" max="5" width="9.140625" style="92"/>
    <col min="6" max="6" width="18.85546875" style="92" bestFit="1" customWidth="1"/>
    <col min="7" max="16384" width="9.140625" style="92"/>
  </cols>
  <sheetData>
    <row r="1" spans="1:6">
      <c r="A1" s="91" t="s">
        <v>354</v>
      </c>
    </row>
    <row r="4" spans="1:6">
      <c r="A4" s="91" t="s">
        <v>353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320</v>
      </c>
    </row>
    <row r="7" spans="1:6">
      <c r="A7" s="92" t="s">
        <v>321</v>
      </c>
      <c r="B7" s="92">
        <v>79.5</v>
      </c>
      <c r="C7" s="92">
        <v>84.7</v>
      </c>
      <c r="D7" s="92">
        <v>106.7</v>
      </c>
      <c r="E7" s="92">
        <v>117.9</v>
      </c>
      <c r="F7" s="92">
        <v>123.4</v>
      </c>
    </row>
    <row r="8" spans="1:6">
      <c r="A8" s="92" t="s">
        <v>322</v>
      </c>
    </row>
    <row r="9" spans="1:6">
      <c r="A9" s="92" t="s">
        <v>323</v>
      </c>
    </row>
    <row r="10" spans="1:6">
      <c r="A10" s="91" t="s">
        <v>324</v>
      </c>
    </row>
    <row r="11" spans="1:6">
      <c r="A11" s="92" t="s">
        <v>321</v>
      </c>
      <c r="B11" s="92">
        <v>50.2</v>
      </c>
      <c r="C11" s="92">
        <v>54.8</v>
      </c>
      <c r="D11" s="92">
        <v>64.599999999999994</v>
      </c>
      <c r="E11" s="92">
        <v>71.3</v>
      </c>
      <c r="F11" s="92">
        <v>73.900000000000006</v>
      </c>
    </row>
    <row r="12" spans="1:6">
      <c r="A12" s="92" t="s">
        <v>322</v>
      </c>
      <c r="F12" s="93"/>
    </row>
    <row r="13" spans="1:6">
      <c r="A13" s="92" t="s">
        <v>323</v>
      </c>
    </row>
    <row r="14" spans="1:6">
      <c r="A14" s="91" t="s">
        <v>117</v>
      </c>
    </row>
    <row r="15" spans="1:6">
      <c r="A15" s="92" t="s">
        <v>321</v>
      </c>
      <c r="B15" s="92">
        <v>21.2</v>
      </c>
      <c r="C15" s="92">
        <v>16.2</v>
      </c>
      <c r="D15" s="92">
        <v>23.3</v>
      </c>
      <c r="E15" s="92">
        <v>25.8</v>
      </c>
      <c r="F15" s="92">
        <v>27.4</v>
      </c>
    </row>
    <row r="16" spans="1:6">
      <c r="A16" s="92" t="s">
        <v>322</v>
      </c>
    </row>
    <row r="17" spans="1:6">
      <c r="A17" s="92" t="s">
        <v>323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325</v>
      </c>
      <c r="B20" s="93">
        <f t="shared" ref="B20:F22" si="0">B7</f>
        <v>79.5</v>
      </c>
      <c r="C20" s="93">
        <f t="shared" si="0"/>
        <v>84.7</v>
      </c>
      <c r="D20" s="93">
        <f t="shared" si="0"/>
        <v>106.7</v>
      </c>
      <c r="E20" s="93">
        <f t="shared" si="0"/>
        <v>117.9</v>
      </c>
      <c r="F20" s="93">
        <f t="shared" si="0"/>
        <v>123.4</v>
      </c>
    </row>
    <row r="21" spans="1:6">
      <c r="A21" s="92" t="s">
        <v>326</v>
      </c>
      <c r="B21" s="93">
        <f t="shared" si="0"/>
        <v>0</v>
      </c>
      <c r="C21" s="93">
        <f t="shared" si="0"/>
        <v>0</v>
      </c>
      <c r="D21" s="93">
        <f t="shared" si="0"/>
        <v>0</v>
      </c>
      <c r="E21" s="93">
        <f t="shared" si="0"/>
        <v>0</v>
      </c>
      <c r="F21" s="93">
        <f t="shared" si="0"/>
        <v>0</v>
      </c>
    </row>
    <row r="22" spans="1:6">
      <c r="A22" s="92" t="s">
        <v>327</v>
      </c>
      <c r="B22" s="93">
        <f t="shared" si="0"/>
        <v>0</v>
      </c>
      <c r="C22" s="93">
        <f t="shared" si="0"/>
        <v>0</v>
      </c>
      <c r="D22" s="93">
        <f t="shared" si="0"/>
        <v>0</v>
      </c>
      <c r="E22" s="93">
        <f t="shared" si="0"/>
        <v>0</v>
      </c>
      <c r="F22" s="93">
        <f t="shared" si="0"/>
        <v>0</v>
      </c>
    </row>
    <row r="23" spans="1:6">
      <c r="A23" s="92" t="s">
        <v>328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329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330</v>
      </c>
      <c r="B25" s="93">
        <f>B11</f>
        <v>50.2</v>
      </c>
      <c r="C25" s="93">
        <f>C11</f>
        <v>54.8</v>
      </c>
      <c r="D25" s="93">
        <f>D11</f>
        <v>64.599999999999994</v>
      </c>
      <c r="E25" s="93">
        <f>E11</f>
        <v>71.3</v>
      </c>
      <c r="F25" s="93">
        <f>F11</f>
        <v>73.900000000000006</v>
      </c>
    </row>
    <row r="26" spans="1:6">
      <c r="A26" s="92" t="s">
        <v>331</v>
      </c>
      <c r="B26" s="93">
        <f t="shared" ref="B26:F27" si="1">B12</f>
        <v>0</v>
      </c>
      <c r="C26" s="93">
        <f t="shared" si="1"/>
        <v>0</v>
      </c>
      <c r="D26" s="93">
        <f t="shared" si="1"/>
        <v>0</v>
      </c>
      <c r="E26" s="93">
        <f t="shared" si="1"/>
        <v>0</v>
      </c>
      <c r="F26" s="93">
        <f t="shared" si="1"/>
        <v>0</v>
      </c>
    </row>
    <row r="27" spans="1:6">
      <c r="A27" s="92" t="s">
        <v>332</v>
      </c>
      <c r="B27" s="93">
        <f t="shared" si="1"/>
        <v>0</v>
      </c>
      <c r="C27" s="93">
        <f t="shared" si="1"/>
        <v>0</v>
      </c>
      <c r="D27" s="93">
        <f t="shared" si="1"/>
        <v>0</v>
      </c>
      <c r="E27" s="93">
        <f t="shared" si="1"/>
        <v>0</v>
      </c>
      <c r="F27" s="93">
        <f t="shared" si="1"/>
        <v>0</v>
      </c>
    </row>
    <row r="28" spans="1:6">
      <c r="A28" s="92" t="s">
        <v>333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334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335</v>
      </c>
      <c r="B30" s="93">
        <f>B15</f>
        <v>21.2</v>
      </c>
      <c r="C30" s="93">
        <f>C15</f>
        <v>16.2</v>
      </c>
      <c r="D30" s="93">
        <f>D15</f>
        <v>23.3</v>
      </c>
      <c r="E30" s="93">
        <f>E15</f>
        <v>25.8</v>
      </c>
      <c r="F30" s="93">
        <f>F15</f>
        <v>27.4</v>
      </c>
    </row>
    <row r="31" spans="1:6">
      <c r="A31" s="92" t="s">
        <v>336</v>
      </c>
      <c r="B31" s="93">
        <f t="shared" ref="B31:F32" si="2">B16</f>
        <v>0</v>
      </c>
      <c r="C31" s="93">
        <f t="shared" si="2"/>
        <v>0</v>
      </c>
      <c r="D31" s="93">
        <f t="shared" si="2"/>
        <v>0</v>
      </c>
      <c r="E31" s="93">
        <f t="shared" si="2"/>
        <v>0</v>
      </c>
      <c r="F31" s="93">
        <f t="shared" si="2"/>
        <v>0</v>
      </c>
    </row>
    <row r="32" spans="1:6">
      <c r="A32" s="92" t="s">
        <v>337</v>
      </c>
      <c r="B32" s="93">
        <f t="shared" si="2"/>
        <v>0</v>
      </c>
      <c r="C32" s="93">
        <f t="shared" si="2"/>
        <v>0</v>
      </c>
      <c r="D32" s="93">
        <f t="shared" si="2"/>
        <v>0</v>
      </c>
      <c r="E32" s="93">
        <f t="shared" si="2"/>
        <v>0</v>
      </c>
      <c r="F32" s="93">
        <f t="shared" si="2"/>
        <v>0</v>
      </c>
    </row>
    <row r="33" spans="1:6">
      <c r="A33" s="92" t="s">
        <v>338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339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349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320</v>
      </c>
    </row>
    <row r="40" spans="1:6">
      <c r="A40" s="92" t="s">
        <v>321</v>
      </c>
      <c r="B40" s="94">
        <f>B53/'common data'!$B$19</f>
        <v>9.8196721311475414</v>
      </c>
      <c r="C40" s="94">
        <f>C53/'common data'!$B$19</f>
        <v>11.442622950819672</v>
      </c>
      <c r="D40" s="94">
        <f>D53/'common data'!$B$19</f>
        <v>14.704918032786887</v>
      </c>
      <c r="E40" s="94">
        <f>E53/'common data'!$B$19</f>
        <v>16.245901639344261</v>
      </c>
      <c r="F40" s="98">
        <f>F53/'common data'!$B$19</f>
        <v>17</v>
      </c>
    </row>
    <row r="41" spans="1:6">
      <c r="A41" s="92" t="s">
        <v>322</v>
      </c>
      <c r="B41" s="94"/>
      <c r="C41" s="94"/>
      <c r="D41" s="94"/>
      <c r="E41" s="94"/>
      <c r="F41" s="94"/>
    </row>
    <row r="42" spans="1:6">
      <c r="A42" s="92" t="s">
        <v>323</v>
      </c>
      <c r="B42" s="94"/>
      <c r="C42" s="94"/>
      <c r="D42" s="94"/>
      <c r="E42" s="94"/>
      <c r="F42" s="94"/>
    </row>
    <row r="43" spans="1:6">
      <c r="A43" s="91" t="s">
        <v>324</v>
      </c>
    </row>
    <row r="44" spans="1:6">
      <c r="A44" s="92" t="s">
        <v>321</v>
      </c>
      <c r="B44" s="94">
        <f>B54/'common data'!$B$19</f>
        <v>6.1967213114754101</v>
      </c>
      <c r="C44" s="94">
        <f>C54/'common data'!$B$19</f>
        <v>7.3934426229508201</v>
      </c>
      <c r="D44" s="94">
        <f>D54/'common data'!$B$19</f>
        <v>8.9016393442622945</v>
      </c>
      <c r="E44" s="94">
        <f>E54/'common data'!$B$19</f>
        <v>9.8360655737704921</v>
      </c>
      <c r="F44" s="94">
        <f>F54/'common data'!$B$19</f>
        <v>10.18032786885246</v>
      </c>
    </row>
    <row r="45" spans="1:6">
      <c r="A45" s="92" t="s">
        <v>322</v>
      </c>
      <c r="B45" s="94"/>
      <c r="C45" s="94"/>
      <c r="D45" s="94"/>
      <c r="E45" s="94"/>
      <c r="F45" s="94"/>
    </row>
    <row r="46" spans="1:6">
      <c r="A46" s="92" t="s">
        <v>323</v>
      </c>
      <c r="B46" s="94"/>
      <c r="C46" s="94"/>
      <c r="D46" s="94"/>
      <c r="E46" s="94"/>
      <c r="F46" s="94"/>
    </row>
    <row r="47" spans="1:6">
      <c r="A47" s="91" t="s">
        <v>117</v>
      </c>
    </row>
    <row r="48" spans="1:6">
      <c r="A48" s="92" t="s">
        <v>321</v>
      </c>
      <c r="B48" s="94">
        <f>B55/'common data'!$B$19</f>
        <v>2.6229508196721314</v>
      </c>
      <c r="C48" s="94">
        <f>C55/'common data'!$B$19</f>
        <v>2.1967213114754101</v>
      </c>
      <c r="D48" s="94">
        <f>D55/'common data'!$B$19</f>
        <v>3.2131147540983611</v>
      </c>
      <c r="E48" s="94">
        <f>E55/'common data'!$B$19</f>
        <v>3.557377049180328</v>
      </c>
      <c r="F48" s="94">
        <f>F55/'common data'!$B$19</f>
        <v>3.7868852459016398</v>
      </c>
    </row>
    <row r="49" spans="1:6">
      <c r="A49" s="92" t="s">
        <v>322</v>
      </c>
      <c r="B49" s="94"/>
      <c r="C49" s="94"/>
      <c r="D49" s="94"/>
      <c r="E49" s="94"/>
      <c r="F49" s="94"/>
    </row>
    <row r="50" spans="1:6">
      <c r="A50" s="92" t="s">
        <v>323</v>
      </c>
      <c r="B50" s="94"/>
      <c r="C50" s="94"/>
      <c r="D50" s="94"/>
      <c r="E50" s="94"/>
      <c r="F50" s="94"/>
    </row>
    <row r="51" spans="1:6">
      <c r="A51" s="91" t="s">
        <v>350</v>
      </c>
    </row>
    <row r="52" spans="1:6">
      <c r="A52" s="91" t="s">
        <v>321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320</v>
      </c>
      <c r="B53" s="94">
        <v>59.9</v>
      </c>
      <c r="C53" s="94">
        <v>69.8</v>
      </c>
      <c r="D53" s="94">
        <v>89.7</v>
      </c>
      <c r="E53" s="94">
        <v>99.1</v>
      </c>
      <c r="F53" s="94">
        <v>103.7</v>
      </c>
    </row>
    <row r="54" spans="1:6">
      <c r="A54" s="92" t="s">
        <v>324</v>
      </c>
      <c r="B54" s="94">
        <v>37.799999999999997</v>
      </c>
      <c r="C54" s="94">
        <v>45.1</v>
      </c>
      <c r="D54" s="94">
        <v>54.3</v>
      </c>
      <c r="E54" s="94">
        <v>60</v>
      </c>
      <c r="F54" s="94">
        <v>62.1</v>
      </c>
    </row>
    <row r="55" spans="1:6">
      <c r="A55" s="92" t="s">
        <v>117</v>
      </c>
      <c r="B55" s="94">
        <v>16</v>
      </c>
      <c r="C55" s="94">
        <v>13.4</v>
      </c>
      <c r="D55" s="94">
        <v>19.600000000000001</v>
      </c>
      <c r="E55" s="94">
        <v>21.7</v>
      </c>
      <c r="F55" s="94">
        <v>23.1</v>
      </c>
    </row>
    <row r="56" spans="1:6">
      <c r="A56" s="91" t="s">
        <v>322</v>
      </c>
    </row>
    <row r="57" spans="1:6">
      <c r="A57" s="92" t="s">
        <v>320</v>
      </c>
      <c r="B57" s="94">
        <f>B41</f>
        <v>0</v>
      </c>
      <c r="C57" s="94">
        <f>C41</f>
        <v>0</v>
      </c>
      <c r="D57" s="94">
        <f>D41</f>
        <v>0</v>
      </c>
      <c r="E57" s="94">
        <f>E41</f>
        <v>0</v>
      </c>
      <c r="F57" s="94">
        <f>F41</f>
        <v>0</v>
      </c>
    </row>
    <row r="58" spans="1:6">
      <c r="A58" s="92" t="s">
        <v>324</v>
      </c>
      <c r="B58" s="94">
        <f>B45</f>
        <v>0</v>
      </c>
      <c r="C58" s="94">
        <f>C45</f>
        <v>0</v>
      </c>
      <c r="D58" s="94">
        <f>D45</f>
        <v>0</v>
      </c>
      <c r="E58" s="94">
        <f>E45</f>
        <v>0</v>
      </c>
      <c r="F58" s="94">
        <f>F45</f>
        <v>0</v>
      </c>
    </row>
    <row r="59" spans="1:6">
      <c r="A59" s="92" t="s">
        <v>117</v>
      </c>
      <c r="B59" s="94">
        <f>B49</f>
        <v>0</v>
      </c>
      <c r="C59" s="94">
        <f>C49</f>
        <v>0</v>
      </c>
      <c r="D59" s="94">
        <f>D49</f>
        <v>0</v>
      </c>
      <c r="E59" s="94">
        <f>E49</f>
        <v>0</v>
      </c>
      <c r="F59" s="94">
        <f>F49</f>
        <v>0</v>
      </c>
    </row>
    <row r="60" spans="1:6">
      <c r="A60" s="91" t="s">
        <v>341</v>
      </c>
    </row>
    <row r="61" spans="1:6">
      <c r="A61" s="92" t="s">
        <v>320</v>
      </c>
      <c r="B61" s="94">
        <f>B42</f>
        <v>0</v>
      </c>
      <c r="C61" s="94">
        <f>C42</f>
        <v>0</v>
      </c>
      <c r="D61" s="94">
        <f>D42</f>
        <v>0</v>
      </c>
      <c r="E61" s="94">
        <f>E42</f>
        <v>0</v>
      </c>
      <c r="F61" s="94">
        <f>F42</f>
        <v>0</v>
      </c>
    </row>
    <row r="62" spans="1:6">
      <c r="A62" s="92" t="s">
        <v>324</v>
      </c>
      <c r="B62" s="94">
        <f>B46</f>
        <v>0</v>
      </c>
      <c r="C62" s="94">
        <f>C46</f>
        <v>0</v>
      </c>
      <c r="D62" s="94">
        <f>D46</f>
        <v>0</v>
      </c>
      <c r="E62" s="94">
        <f>E46</f>
        <v>0</v>
      </c>
      <c r="F62" s="94">
        <f>F46</f>
        <v>0</v>
      </c>
    </row>
    <row r="63" spans="1:6">
      <c r="A63" s="92" t="s">
        <v>117</v>
      </c>
      <c r="B63" s="94">
        <f>B50</f>
        <v>0</v>
      </c>
      <c r="C63" s="94">
        <f>C50</f>
        <v>0</v>
      </c>
      <c r="D63" s="94">
        <f>D50</f>
        <v>0</v>
      </c>
      <c r="E63" s="94">
        <f>E50</f>
        <v>0</v>
      </c>
      <c r="F63" s="94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workbookViewId="0">
      <selection activeCell="C17" sqref="C17"/>
    </sheetView>
  </sheetViews>
  <sheetFormatPr defaultRowHeight="15"/>
  <cols>
    <col min="1" max="1" width="14.7109375" style="92" customWidth="1"/>
    <col min="2" max="16384" width="9.140625" style="92"/>
  </cols>
  <sheetData>
    <row r="1" spans="1:6">
      <c r="A1" s="91" t="s">
        <v>316</v>
      </c>
    </row>
    <row r="2" spans="1:6">
      <c r="A2" s="92" t="s">
        <v>317</v>
      </c>
    </row>
    <row r="3" spans="1:6">
      <c r="A3" s="92" t="s">
        <v>318</v>
      </c>
    </row>
    <row r="4" spans="1:6">
      <c r="A4" s="91" t="s">
        <v>319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320</v>
      </c>
    </row>
    <row r="7" spans="1:6">
      <c r="A7" s="92" t="s">
        <v>321</v>
      </c>
      <c r="B7" s="92">
        <v>84.6</v>
      </c>
      <c r="C7" s="92">
        <v>88.4</v>
      </c>
      <c r="D7" s="92">
        <v>105.9</v>
      </c>
      <c r="E7" s="92">
        <v>116.2</v>
      </c>
      <c r="F7" s="92">
        <v>126.8</v>
      </c>
    </row>
    <row r="8" spans="1:6">
      <c r="A8" s="92" t="s">
        <v>322</v>
      </c>
      <c r="B8" s="92">
        <v>84.6</v>
      </c>
      <c r="C8" s="92">
        <v>132.19999999999999</v>
      </c>
      <c r="D8" s="92">
        <v>149.30000000000001</v>
      </c>
      <c r="E8" s="92">
        <v>148.80000000000001</v>
      </c>
      <c r="F8" s="92">
        <v>162.30000000000001</v>
      </c>
    </row>
    <row r="9" spans="1:6">
      <c r="A9" s="92" t="s">
        <v>323</v>
      </c>
      <c r="B9" s="92">
        <v>84.6</v>
      </c>
      <c r="C9" s="92">
        <v>78.8</v>
      </c>
      <c r="D9" s="92">
        <v>91.5</v>
      </c>
      <c r="E9" s="92">
        <v>87.9</v>
      </c>
      <c r="F9" s="92">
        <v>83.9</v>
      </c>
    </row>
    <row r="10" spans="1:6">
      <c r="A10" s="91" t="s">
        <v>324</v>
      </c>
    </row>
    <row r="11" spans="1:6">
      <c r="A11" s="92" t="s">
        <v>321</v>
      </c>
      <c r="B11" s="92">
        <v>53.5</v>
      </c>
      <c r="C11" s="92">
        <v>62.1</v>
      </c>
      <c r="D11" s="92">
        <v>76.599999999999994</v>
      </c>
      <c r="E11" s="92">
        <v>86.8</v>
      </c>
      <c r="F11" s="92">
        <v>98.4</v>
      </c>
    </row>
    <row r="12" spans="1:6">
      <c r="A12" s="92" t="s">
        <v>322</v>
      </c>
      <c r="B12" s="92">
        <v>53.5</v>
      </c>
      <c r="C12" s="92">
        <v>85.5</v>
      </c>
      <c r="D12" s="92">
        <v>101.5</v>
      </c>
      <c r="E12" s="92">
        <v>111.6</v>
      </c>
      <c r="F12" s="93">
        <v>129</v>
      </c>
    </row>
    <row r="13" spans="1:6">
      <c r="A13" s="92" t="s">
        <v>323</v>
      </c>
      <c r="B13" s="92">
        <v>53.5</v>
      </c>
      <c r="C13" s="92">
        <v>43.7</v>
      </c>
      <c r="D13" s="92">
        <v>50.9</v>
      </c>
      <c r="E13" s="92">
        <v>49.9</v>
      </c>
      <c r="F13" s="92">
        <v>54.1</v>
      </c>
    </row>
    <row r="14" spans="1:6">
      <c r="A14" s="91" t="s">
        <v>117</v>
      </c>
    </row>
    <row r="15" spans="1:6">
      <c r="A15" s="92" t="s">
        <v>321</v>
      </c>
      <c r="B15" s="92">
        <v>22.6</v>
      </c>
      <c r="C15" s="92">
        <v>28.7</v>
      </c>
      <c r="D15" s="92">
        <v>32.6</v>
      </c>
      <c r="E15" s="92">
        <v>32.6</v>
      </c>
      <c r="F15" s="92">
        <v>33.5</v>
      </c>
    </row>
    <row r="16" spans="1:6">
      <c r="A16" s="92" t="s">
        <v>322</v>
      </c>
      <c r="B16" s="92">
        <v>22.6</v>
      </c>
      <c r="C16" s="92">
        <v>39.299999999999997</v>
      </c>
      <c r="D16" s="92">
        <v>45.7</v>
      </c>
      <c r="E16" s="92">
        <v>42</v>
      </c>
      <c r="F16" s="92">
        <v>40</v>
      </c>
    </row>
    <row r="17" spans="1:6">
      <c r="A17" s="92" t="s">
        <v>323</v>
      </c>
      <c r="B17" s="92">
        <v>22.6</v>
      </c>
      <c r="C17" s="92">
        <v>21.9</v>
      </c>
      <c r="D17" s="92">
        <v>23.8</v>
      </c>
      <c r="E17" s="92">
        <v>22.2</v>
      </c>
      <c r="F17" s="92">
        <v>23.1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325</v>
      </c>
      <c r="B20" s="93">
        <f t="shared" ref="B20:F22" si="0">B7</f>
        <v>84.6</v>
      </c>
      <c r="C20" s="93">
        <f t="shared" si="0"/>
        <v>88.4</v>
      </c>
      <c r="D20" s="93">
        <f t="shared" si="0"/>
        <v>105.9</v>
      </c>
      <c r="E20" s="93">
        <f t="shared" si="0"/>
        <v>116.2</v>
      </c>
      <c r="F20" s="93">
        <f t="shared" si="0"/>
        <v>126.8</v>
      </c>
    </row>
    <row r="21" spans="1:6">
      <c r="A21" s="92" t="s">
        <v>326</v>
      </c>
      <c r="B21" s="93">
        <f t="shared" si="0"/>
        <v>84.6</v>
      </c>
      <c r="C21" s="93">
        <f t="shared" si="0"/>
        <v>132.19999999999999</v>
      </c>
      <c r="D21" s="93">
        <f t="shared" si="0"/>
        <v>149.30000000000001</v>
      </c>
      <c r="E21" s="93">
        <f t="shared" si="0"/>
        <v>148.80000000000001</v>
      </c>
      <c r="F21" s="93">
        <f t="shared" si="0"/>
        <v>162.30000000000001</v>
      </c>
    </row>
    <row r="22" spans="1:6">
      <c r="A22" s="92" t="s">
        <v>327</v>
      </c>
      <c r="B22" s="93">
        <f t="shared" si="0"/>
        <v>84.6</v>
      </c>
      <c r="C22" s="93">
        <f t="shared" si="0"/>
        <v>78.8</v>
      </c>
      <c r="D22" s="93">
        <f t="shared" si="0"/>
        <v>91.5</v>
      </c>
      <c r="E22" s="93">
        <f t="shared" si="0"/>
        <v>87.9</v>
      </c>
      <c r="F22" s="93">
        <f t="shared" si="0"/>
        <v>83.9</v>
      </c>
    </row>
    <row r="23" spans="1:6">
      <c r="A23" s="92" t="s">
        <v>328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329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330</v>
      </c>
      <c r="B25" s="93">
        <f>B11</f>
        <v>53.5</v>
      </c>
      <c r="C25" s="93">
        <f>C11</f>
        <v>62.1</v>
      </c>
      <c r="D25" s="93">
        <f>D11</f>
        <v>76.599999999999994</v>
      </c>
      <c r="E25" s="93">
        <f>E11</f>
        <v>86.8</v>
      </c>
      <c r="F25" s="93">
        <f>F11</f>
        <v>98.4</v>
      </c>
    </row>
    <row r="26" spans="1:6">
      <c r="A26" s="92" t="s">
        <v>331</v>
      </c>
      <c r="B26" s="93">
        <f t="shared" ref="B26:F27" si="1">B12</f>
        <v>53.5</v>
      </c>
      <c r="C26" s="93">
        <f t="shared" si="1"/>
        <v>85.5</v>
      </c>
      <c r="D26" s="93">
        <f t="shared" si="1"/>
        <v>101.5</v>
      </c>
      <c r="E26" s="93">
        <f t="shared" si="1"/>
        <v>111.6</v>
      </c>
      <c r="F26" s="93">
        <f t="shared" si="1"/>
        <v>129</v>
      </c>
    </row>
    <row r="27" spans="1:6">
      <c r="A27" s="92" t="s">
        <v>332</v>
      </c>
      <c r="B27" s="93">
        <f t="shared" si="1"/>
        <v>53.5</v>
      </c>
      <c r="C27" s="93">
        <f t="shared" si="1"/>
        <v>43.7</v>
      </c>
      <c r="D27" s="93">
        <f t="shared" si="1"/>
        <v>50.9</v>
      </c>
      <c r="E27" s="93">
        <f t="shared" si="1"/>
        <v>49.9</v>
      </c>
      <c r="F27" s="93">
        <f t="shared" si="1"/>
        <v>54.1</v>
      </c>
    </row>
    <row r="28" spans="1:6">
      <c r="A28" s="92" t="s">
        <v>333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334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335</v>
      </c>
      <c r="B30" s="93">
        <f>B15</f>
        <v>22.6</v>
      </c>
      <c r="C30" s="93">
        <f>C15</f>
        <v>28.7</v>
      </c>
      <c r="D30" s="93">
        <f>D15</f>
        <v>32.6</v>
      </c>
      <c r="E30" s="93">
        <f>E15</f>
        <v>32.6</v>
      </c>
      <c r="F30" s="93">
        <f>F15</f>
        <v>33.5</v>
      </c>
    </row>
    <row r="31" spans="1:6">
      <c r="A31" s="92" t="s">
        <v>336</v>
      </c>
      <c r="B31" s="93">
        <f t="shared" ref="B31:F32" si="2">B16</f>
        <v>22.6</v>
      </c>
      <c r="C31" s="93">
        <f t="shared" si="2"/>
        <v>39.299999999999997</v>
      </c>
      <c r="D31" s="93">
        <f t="shared" si="2"/>
        <v>45.7</v>
      </c>
      <c r="E31" s="93">
        <f t="shared" si="2"/>
        <v>42</v>
      </c>
      <c r="F31" s="93">
        <f t="shared" si="2"/>
        <v>40</v>
      </c>
    </row>
    <row r="32" spans="1:6">
      <c r="A32" s="92" t="s">
        <v>337</v>
      </c>
      <c r="B32" s="93">
        <f t="shared" si="2"/>
        <v>22.6</v>
      </c>
      <c r="C32" s="93">
        <f t="shared" si="2"/>
        <v>21.9</v>
      </c>
      <c r="D32" s="93">
        <f t="shared" si="2"/>
        <v>23.8</v>
      </c>
      <c r="E32" s="93">
        <f t="shared" si="2"/>
        <v>22.2</v>
      </c>
      <c r="F32" s="93">
        <f t="shared" si="2"/>
        <v>23.1</v>
      </c>
    </row>
    <row r="33" spans="1:6">
      <c r="A33" s="92" t="s">
        <v>338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339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340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320</v>
      </c>
    </row>
    <row r="40" spans="1:6">
      <c r="A40" s="92" t="s">
        <v>321</v>
      </c>
      <c r="B40" s="94">
        <f>B7*[1]Price_conversion!$C$25*[1]Price_conversion!$C$31/[1]Price_conversion!$B$46</f>
        <v>12.188662468959951</v>
      </c>
      <c r="C40" s="94">
        <f>C7*[1]Price_conversion!$C$25*[1]Price_conversion!$C$31/[1]Price_conversion!$B$46</f>
        <v>12.736143761891961</v>
      </c>
      <c r="D40" s="94">
        <f>D7*[1]Price_conversion!$C$25*[1]Price_conversion!$C$31/[1]Price_conversion!$B$46</f>
        <v>15.257439189868311</v>
      </c>
      <c r="E40" s="94">
        <f>E7*[1]Price_conversion!$C$25*[1]Price_conversion!$C$31/[1]Price_conversion!$B$46</f>
        <v>16.741401641762963</v>
      </c>
      <c r="F40" s="94">
        <f>F7*[1]Price_conversion!$C$25*[1]Price_conversion!$C$31/[1]Price_conversion!$B$46</f>
        <v>18.268586300994347</v>
      </c>
    </row>
    <row r="41" spans="1:6">
      <c r="A41" s="92" t="s">
        <v>322</v>
      </c>
      <c r="B41" s="94">
        <f>B8*[1]Price_conversion!$C$25*[1]Price_conversion!$C$31/[1]Price_conversion!$B$46</f>
        <v>12.188662468959951</v>
      </c>
      <c r="C41" s="94">
        <f>C8*[1]Price_conversion!$C$25*[1]Price_conversion!$C$31/[1]Price_conversion!$B$46</f>
        <v>19.046586033055618</v>
      </c>
      <c r="D41" s="94">
        <f>D8*[1]Price_conversion!$C$25*[1]Price_conversion!$C$31/[1]Price_conversion!$B$46</f>
        <v>21.510251851249656</v>
      </c>
      <c r="E41" s="94">
        <f>E8*[1]Price_conversion!$C$25*[1]Price_conversion!$C$31/[1]Price_conversion!$B$46</f>
        <v>21.438214839021764</v>
      </c>
      <c r="F41" s="94">
        <f>F8*[1]Price_conversion!$C$25*[1]Price_conversion!$C$31/[1]Price_conversion!$B$46</f>
        <v>23.383214169174945</v>
      </c>
    </row>
    <row r="42" spans="1:6">
      <c r="A42" s="92" t="s">
        <v>323</v>
      </c>
      <c r="B42" s="94">
        <f>B9*[1]Price_conversion!$C$25*[1]Price_conversion!$C$31/[1]Price_conversion!$B$46</f>
        <v>12.188662468959951</v>
      </c>
      <c r="C42" s="94">
        <f>C9*[1]Price_conversion!$C$25*[1]Price_conversion!$C$31/[1]Price_conversion!$B$46</f>
        <v>11.353033127116362</v>
      </c>
      <c r="D42" s="94">
        <f>D9*[1]Price_conversion!$C$25*[1]Price_conversion!$C$31/[1]Price_conversion!$B$46</f>
        <v>13.182773237704914</v>
      </c>
      <c r="E42" s="94">
        <f>E9*[1]Price_conversion!$C$25*[1]Price_conversion!$C$31/[1]Price_conversion!$B$46</f>
        <v>12.664106749664066</v>
      </c>
      <c r="F42" s="94">
        <f>F9*[1]Price_conversion!$C$25*[1]Price_conversion!$C$31/[1]Price_conversion!$B$46</f>
        <v>12.087810651840899</v>
      </c>
    </row>
    <row r="43" spans="1:6">
      <c r="A43" s="91" t="s">
        <v>324</v>
      </c>
    </row>
    <row r="44" spans="1:6">
      <c r="A44" s="92" t="s">
        <v>321</v>
      </c>
      <c r="B44" s="94">
        <f>B11*[1]Price_conversion!$C$25*[1]Price_conversion!$C$31/[1]Price_conversion!$B$46</f>
        <v>7.7079603083848394</v>
      </c>
      <c r="C44" s="94">
        <f>C11*[1]Price_conversion!$C$25*[1]Price_conversion!$C$31/[1]Price_conversion!$B$46</f>
        <v>8.9469969187046452</v>
      </c>
      <c r="D44" s="94">
        <f>D11*[1]Price_conversion!$C$25*[1]Price_conversion!$C$31/[1]Price_conversion!$B$46</f>
        <v>11.036070273313621</v>
      </c>
      <c r="E44" s="94">
        <f>E11*[1]Price_conversion!$C$25*[1]Price_conversion!$C$31/[1]Price_conversion!$B$46</f>
        <v>12.505625322762693</v>
      </c>
      <c r="F44" s="94">
        <f>F11*[1]Price_conversion!$C$25*[1]Price_conversion!$C$31/[1]Price_conversion!$B$46</f>
        <v>14.176884006449873</v>
      </c>
    </row>
    <row r="45" spans="1:6">
      <c r="A45" s="92" t="s">
        <v>322</v>
      </c>
      <c r="B45" s="94">
        <f>B12*[1]Price_conversion!$C$25*[1]Price_conversion!$C$31/[1]Price_conversion!$B$46</f>
        <v>7.7079603083848394</v>
      </c>
      <c r="C45" s="94">
        <f>C12*[1]Price_conversion!$C$25*[1]Price_conversion!$C$31/[1]Price_conversion!$B$46</f>
        <v>12.318329090970167</v>
      </c>
      <c r="D45" s="94">
        <f>D12*[1]Price_conversion!$C$25*[1]Price_conversion!$C$31/[1]Price_conversion!$B$46</f>
        <v>14.623513482262828</v>
      </c>
      <c r="E45" s="94">
        <f>E12*[1]Price_conversion!$C$25*[1]Price_conversion!$C$31/[1]Price_conversion!$B$46</f>
        <v>16.078661129266319</v>
      </c>
      <c r="F45" s="94">
        <f>F12*[1]Price_conversion!$C$25*[1]Price_conversion!$C$31/[1]Price_conversion!$B$46</f>
        <v>18.585549154797089</v>
      </c>
    </row>
    <row r="46" spans="1:6">
      <c r="A46" s="92" t="s">
        <v>323</v>
      </c>
      <c r="B46" s="94">
        <f>B13*[1]Price_conversion!$C$25*[1]Price_conversion!$C$31/[1]Price_conversion!$B$46</f>
        <v>7.7079603083848394</v>
      </c>
      <c r="C46" s="94">
        <f>C13*[1]Price_conversion!$C$25*[1]Price_conversion!$C$31/[1]Price_conversion!$B$46</f>
        <v>6.2960348687180847</v>
      </c>
      <c r="D46" s="94">
        <f>D13*[1]Price_conversion!$C$25*[1]Price_conversion!$C$31/[1]Price_conversion!$B$46</f>
        <v>7.3333678447997821</v>
      </c>
      <c r="E46" s="94">
        <f>E13*[1]Price_conversion!$C$25*[1]Price_conversion!$C$31/[1]Price_conversion!$B$46</f>
        <v>7.1892938203439911</v>
      </c>
      <c r="F46" s="94">
        <f>F13*[1]Price_conversion!$C$25*[1]Price_conversion!$C$31/[1]Price_conversion!$B$46</f>
        <v>7.7944047230583147</v>
      </c>
    </row>
    <row r="47" spans="1:6">
      <c r="A47" s="91" t="s">
        <v>117</v>
      </c>
    </row>
    <row r="48" spans="1:6">
      <c r="A48" s="92" t="s">
        <v>321</v>
      </c>
      <c r="B48" s="94">
        <f>B15*[1]Price_conversion!$C$25*[1]Price_conversion!$C$31/[1]Price_conversion!$B$46</f>
        <v>3.2560729527008858</v>
      </c>
      <c r="C48" s="94">
        <f>C15*[1]Price_conversion!$C$25*[1]Price_conversion!$C$31/[1]Price_conversion!$B$46</f>
        <v>4.1349245018812129</v>
      </c>
      <c r="D48" s="94">
        <f>D15*[1]Price_conversion!$C$25*[1]Price_conversion!$C$31/[1]Price_conversion!$B$46</f>
        <v>4.6968131972587992</v>
      </c>
      <c r="E48" s="94">
        <f>E15*[1]Price_conversion!$C$25*[1]Price_conversion!$C$31/[1]Price_conversion!$B$46</f>
        <v>4.6968131972587992</v>
      </c>
      <c r="F48" s="94">
        <f>F15*[1]Price_conversion!$C$25*[1]Price_conversion!$C$31/[1]Price_conversion!$B$46</f>
        <v>4.8264798192690117</v>
      </c>
    </row>
    <row r="49" spans="1:6">
      <c r="A49" s="92" t="s">
        <v>322</v>
      </c>
      <c r="B49" s="94">
        <f>B16*[1]Price_conversion!$C$25*[1]Price_conversion!$C$31/[1]Price_conversion!$B$46</f>
        <v>3.2560729527008858</v>
      </c>
      <c r="C49" s="94">
        <f>C16*[1]Price_conversion!$C$25*[1]Price_conversion!$C$31/[1]Price_conversion!$B$46</f>
        <v>5.6621091611126015</v>
      </c>
      <c r="D49" s="94">
        <f>D16*[1]Price_conversion!$C$25*[1]Price_conversion!$C$31/[1]Price_conversion!$B$46</f>
        <v>6.5841829176296667</v>
      </c>
      <c r="E49" s="94">
        <f>E16*[1]Price_conversion!$C$25*[1]Price_conversion!$C$31/[1]Price_conversion!$B$46</f>
        <v>6.0511090271432391</v>
      </c>
      <c r="F49" s="94">
        <f>F16*[1]Price_conversion!$C$25*[1]Price_conversion!$C$31/[1]Price_conversion!$B$46</f>
        <v>5.7629609782316562</v>
      </c>
    </row>
    <row r="50" spans="1:6">
      <c r="A50" s="92" t="s">
        <v>323</v>
      </c>
      <c r="B50" s="94">
        <f>B17*[1]Price_conversion!$C$25*[1]Price_conversion!$C$31/[1]Price_conversion!$B$46</f>
        <v>3.2560729527008858</v>
      </c>
      <c r="C50" s="94">
        <f>C17*[1]Price_conversion!$C$25*[1]Price_conversion!$C$31/[1]Price_conversion!$B$46</f>
        <v>3.1552211355818316</v>
      </c>
      <c r="D50" s="94">
        <f>D17*[1]Price_conversion!$C$25*[1]Price_conversion!$C$31/[1]Price_conversion!$B$46</f>
        <v>3.4289617820478355</v>
      </c>
      <c r="E50" s="94">
        <f>E17*[1]Price_conversion!$C$25*[1]Price_conversion!$C$31/[1]Price_conversion!$B$46</f>
        <v>3.1984433429185692</v>
      </c>
      <c r="F50" s="94">
        <f>F17*[1]Price_conversion!$C$25*[1]Price_conversion!$C$31/[1]Price_conversion!$B$46</f>
        <v>3.3281099649287813</v>
      </c>
    </row>
    <row r="51" spans="1:6">
      <c r="A51" s="91" t="s">
        <v>340</v>
      </c>
    </row>
    <row r="52" spans="1:6">
      <c r="A52" s="91" t="s">
        <v>321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320</v>
      </c>
      <c r="B53" s="94">
        <f>B40</f>
        <v>12.188662468959951</v>
      </c>
      <c r="C53" s="94">
        <f>C40</f>
        <v>12.736143761891961</v>
      </c>
      <c r="D53" s="94">
        <f>D40</f>
        <v>15.257439189868311</v>
      </c>
      <c r="E53" s="94">
        <f>E40</f>
        <v>16.741401641762963</v>
      </c>
      <c r="F53" s="94">
        <f>F40</f>
        <v>18.268586300994347</v>
      </c>
    </row>
    <row r="54" spans="1:6">
      <c r="A54" s="92" t="s">
        <v>324</v>
      </c>
      <c r="B54" s="94">
        <f>B44</f>
        <v>7.7079603083848394</v>
      </c>
      <c r="C54" s="94">
        <f>C44</f>
        <v>8.9469969187046452</v>
      </c>
      <c r="D54" s="94">
        <f>D44</f>
        <v>11.036070273313621</v>
      </c>
      <c r="E54" s="94">
        <f>E44</f>
        <v>12.505625322762693</v>
      </c>
      <c r="F54" s="94">
        <f>F44</f>
        <v>14.176884006449873</v>
      </c>
    </row>
    <row r="55" spans="1:6">
      <c r="A55" s="92" t="s">
        <v>117</v>
      </c>
      <c r="B55" s="94">
        <f>B48</f>
        <v>3.2560729527008858</v>
      </c>
      <c r="C55" s="94">
        <f>C48</f>
        <v>4.1349245018812129</v>
      </c>
      <c r="D55" s="94">
        <f>D48</f>
        <v>4.6968131972587992</v>
      </c>
      <c r="E55" s="94">
        <f>E48</f>
        <v>4.6968131972587992</v>
      </c>
      <c r="F55" s="94">
        <f>F48</f>
        <v>4.8264798192690117</v>
      </c>
    </row>
    <row r="56" spans="1:6">
      <c r="A56" s="91" t="s">
        <v>322</v>
      </c>
    </row>
    <row r="57" spans="1:6">
      <c r="A57" s="92" t="s">
        <v>320</v>
      </c>
      <c r="B57" s="94">
        <f>B41</f>
        <v>12.188662468959951</v>
      </c>
      <c r="C57" s="94">
        <f>C41</f>
        <v>19.046586033055618</v>
      </c>
      <c r="D57" s="94">
        <f>D41</f>
        <v>21.510251851249656</v>
      </c>
      <c r="E57" s="94">
        <f>E41</f>
        <v>21.438214839021764</v>
      </c>
      <c r="F57" s="94">
        <f>F41</f>
        <v>23.383214169174945</v>
      </c>
    </row>
    <row r="58" spans="1:6">
      <c r="A58" s="92" t="s">
        <v>324</v>
      </c>
      <c r="B58" s="94">
        <f>B45</f>
        <v>7.7079603083848394</v>
      </c>
      <c r="C58" s="94">
        <f>C45</f>
        <v>12.318329090970167</v>
      </c>
      <c r="D58" s="94">
        <f>D45</f>
        <v>14.623513482262828</v>
      </c>
      <c r="E58" s="94">
        <f>E45</f>
        <v>16.078661129266319</v>
      </c>
      <c r="F58" s="94">
        <f>F45</f>
        <v>18.585549154797089</v>
      </c>
    </row>
    <row r="59" spans="1:6">
      <c r="A59" s="92" t="s">
        <v>117</v>
      </c>
      <c r="B59" s="94">
        <f>B49</f>
        <v>3.2560729527008858</v>
      </c>
      <c r="C59" s="94">
        <f>C49</f>
        <v>5.6621091611126015</v>
      </c>
      <c r="D59" s="94">
        <f>D49</f>
        <v>6.5841829176296667</v>
      </c>
      <c r="E59" s="94">
        <f>E49</f>
        <v>6.0511090271432391</v>
      </c>
      <c r="F59" s="94">
        <f>F49</f>
        <v>5.7629609782316562</v>
      </c>
    </row>
    <row r="60" spans="1:6">
      <c r="A60" s="91" t="s">
        <v>341</v>
      </c>
    </row>
    <row r="61" spans="1:6">
      <c r="A61" s="92" t="s">
        <v>320</v>
      </c>
      <c r="B61" s="94">
        <f>B42</f>
        <v>12.188662468959951</v>
      </c>
      <c r="C61" s="94">
        <f>C42</f>
        <v>11.353033127116362</v>
      </c>
      <c r="D61" s="94">
        <f>D42</f>
        <v>13.182773237704914</v>
      </c>
      <c r="E61" s="94">
        <f>E42</f>
        <v>12.664106749664066</v>
      </c>
      <c r="F61" s="94">
        <f>F42</f>
        <v>12.087810651840899</v>
      </c>
    </row>
    <row r="62" spans="1:6">
      <c r="A62" s="92" t="s">
        <v>324</v>
      </c>
      <c r="B62" s="94">
        <f>B46</f>
        <v>7.7079603083848394</v>
      </c>
      <c r="C62" s="94">
        <f>C46</f>
        <v>6.2960348687180847</v>
      </c>
      <c r="D62" s="94">
        <f>D46</f>
        <v>7.3333678447997821</v>
      </c>
      <c r="E62" s="94">
        <f>E46</f>
        <v>7.1892938203439911</v>
      </c>
      <c r="F62" s="94">
        <f>F46</f>
        <v>7.7944047230583147</v>
      </c>
    </row>
    <row r="63" spans="1:6">
      <c r="A63" s="92" t="s">
        <v>117</v>
      </c>
      <c r="B63" s="94">
        <f>B50</f>
        <v>3.2560729527008858</v>
      </c>
      <c r="C63" s="94">
        <f>C50</f>
        <v>3.1552211355818316</v>
      </c>
      <c r="D63" s="94">
        <f>D50</f>
        <v>3.4289617820478355</v>
      </c>
      <c r="E63" s="94">
        <f>E50</f>
        <v>3.1984433429185692</v>
      </c>
      <c r="F63" s="94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X109"/>
  <sheetViews>
    <sheetView topLeftCell="A67" workbookViewId="0">
      <selection activeCell="F23" sqref="F23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342</v>
      </c>
      <c r="I1" s="34"/>
      <c r="K1" s="2"/>
    </row>
    <row r="2" spans="1:15">
      <c r="K2" s="2"/>
    </row>
    <row r="3" spans="1:15">
      <c r="C3" s="3" t="s">
        <v>115</v>
      </c>
      <c r="D3" s="50" t="s">
        <v>343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95">
        <v>3.5163710874935523</v>
      </c>
      <c r="E5" s="96">
        <v>2.9455134202619306</v>
      </c>
      <c r="F5" s="96">
        <v>5.967171952578628</v>
      </c>
      <c r="G5" s="4">
        <f>'REF2016 Prices'!B40</f>
        <v>9.8196721311475414</v>
      </c>
      <c r="H5" s="4">
        <f>AVERAGE(G5,I5)</f>
        <v>10.631147540983607</v>
      </c>
      <c r="I5" s="4">
        <f>'REF2016 Prices'!C40</f>
        <v>11.442622950819672</v>
      </c>
      <c r="J5" s="4">
        <f>AVERAGE(I5,K5)</f>
        <v>13.07377049180328</v>
      </c>
      <c r="K5" s="4">
        <f>'REF2016 Prices'!D40</f>
        <v>14.704918032786887</v>
      </c>
      <c r="L5" s="4">
        <f>AVERAGE(K5,M5)</f>
        <v>15.475409836065573</v>
      </c>
      <c r="M5" s="4">
        <f>'REF2016 Prices'!E40</f>
        <v>16.245901639344261</v>
      </c>
      <c r="N5" s="4">
        <f>AVERAGE(M5,O5)</f>
        <v>16.622950819672131</v>
      </c>
      <c r="O5" s="4">
        <f>'REF2016 Prices'!F40</f>
        <v>17</v>
      </c>
    </row>
    <row r="6" spans="1:15">
      <c r="A6" t="s">
        <v>41</v>
      </c>
      <c r="B6" t="s">
        <v>38</v>
      </c>
      <c r="C6">
        <v>2.78</v>
      </c>
      <c r="D6" s="95">
        <v>2.4506660099957362</v>
      </c>
      <c r="E6" s="96">
        <v>3.1824870041182818</v>
      </c>
      <c r="F6" s="96">
        <v>4.0634080435960556</v>
      </c>
      <c r="G6" s="4">
        <f>'REF2016 Prices'!B44</f>
        <v>6.1967213114754101</v>
      </c>
      <c r="H6" s="4">
        <f>AVERAGE(G6,I6)</f>
        <v>6.7950819672131146</v>
      </c>
      <c r="I6" s="4">
        <f>'REF2016 Prices'!C44</f>
        <v>7.3934426229508201</v>
      </c>
      <c r="J6" s="4">
        <f>AVERAGE(I6,K6)</f>
        <v>8.1475409836065573</v>
      </c>
      <c r="K6" s="4">
        <f>'REF2016 Prices'!D44</f>
        <v>8.9016393442622945</v>
      </c>
      <c r="L6" s="4">
        <f>AVERAGE(K6,M6)</f>
        <v>9.3688524590163933</v>
      </c>
      <c r="M6" s="4">
        <f>'REF2016 Prices'!E44</f>
        <v>9.8360655737704921</v>
      </c>
      <c r="N6" s="4">
        <f>AVERAGE(M6,O6)</f>
        <v>10.008196721311476</v>
      </c>
      <c r="O6" s="4">
        <f>'REF2016 Prices'!F44</f>
        <v>10.18032786885246</v>
      </c>
    </row>
    <row r="7" spans="1:15">
      <c r="A7" t="s">
        <v>42</v>
      </c>
      <c r="B7" t="s">
        <v>39</v>
      </c>
      <c r="C7">
        <v>34.93</v>
      </c>
      <c r="D7" s="95">
        <v>0.970368583201216</v>
      </c>
      <c r="E7" s="96">
        <v>1.0380398481754836</v>
      </c>
      <c r="F7" s="96">
        <v>1.4745066949822514</v>
      </c>
      <c r="G7" s="4">
        <f>'REF2016 Prices'!B48</f>
        <v>2.6229508196721314</v>
      </c>
      <c r="H7" s="4">
        <f>AVERAGE(G7,I7)</f>
        <v>2.4098360655737707</v>
      </c>
      <c r="I7" s="4">
        <f>'REF2016 Prices'!C48</f>
        <v>2.1967213114754101</v>
      </c>
      <c r="J7" s="4">
        <f>AVERAGE(I7,K7)</f>
        <v>2.7049180327868854</v>
      </c>
      <c r="K7" s="4">
        <f>'REF2016 Prices'!D48</f>
        <v>3.2131147540983611</v>
      </c>
      <c r="L7" s="4">
        <f>AVERAGE(K7,M7)</f>
        <v>3.3852459016393448</v>
      </c>
      <c r="M7" s="4">
        <f>'REF2016 Prices'!E48</f>
        <v>3.557377049180328</v>
      </c>
      <c r="N7" s="4">
        <f>AVERAGE(M7,O7)</f>
        <v>3.6721311475409841</v>
      </c>
      <c r="O7" s="4">
        <f>'REF2016 Prices'!F48</f>
        <v>3.7868852459016398</v>
      </c>
    </row>
    <row r="8" spans="1:15">
      <c r="B8" t="s">
        <v>43</v>
      </c>
      <c r="C8">
        <v>47.85</v>
      </c>
      <c r="D8" t="s">
        <v>344</v>
      </c>
    </row>
    <row r="10" spans="1:15">
      <c r="A10" t="s">
        <v>345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96">
        <f>C5/A13/'common data'!B54</f>
        <v>4.9503368856008922</v>
      </c>
      <c r="D13" s="96">
        <f t="shared" ref="D13:E15" si="0">C13*E5/D5</f>
        <v>4.1466851388965678</v>
      </c>
      <c r="E13" s="9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13.07377049180328</v>
      </c>
      <c r="J13" s="4">
        <f t="shared" si="1"/>
        <v>14.704918032786887</v>
      </c>
      <c r="K13" s="4">
        <f t="shared" si="1"/>
        <v>15.475409836065573</v>
      </c>
      <c r="L13" s="4">
        <f t="shared" si="1"/>
        <v>16.245901639344261</v>
      </c>
      <c r="M13" s="4">
        <f t="shared" si="1"/>
        <v>16.622950819672131</v>
      </c>
      <c r="N13" s="4">
        <f t="shared" si="1"/>
        <v>17</v>
      </c>
    </row>
    <row r="14" spans="1:15">
      <c r="A14">
        <f>'common data'!B20</f>
        <v>1.054</v>
      </c>
      <c r="B14" t="s">
        <v>38</v>
      </c>
      <c r="C14" s="96">
        <f>C6/A14/'common data'!B54</f>
        <v>2.8557504953391684</v>
      </c>
      <c r="D14" s="96">
        <f t="shared" si="0"/>
        <v>3.7085383325804813</v>
      </c>
      <c r="E14" s="9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8.1475409836065573</v>
      </c>
      <c r="J14" s="4">
        <f t="shared" si="2"/>
        <v>8.9016393442622945</v>
      </c>
      <c r="K14" s="4">
        <f t="shared" si="2"/>
        <v>9.3688524590163933</v>
      </c>
      <c r="L14" s="4">
        <f t="shared" si="2"/>
        <v>9.8360655737704921</v>
      </c>
      <c r="M14" s="4">
        <f t="shared" si="2"/>
        <v>10.008196721311476</v>
      </c>
      <c r="N14" s="4">
        <f t="shared" si="2"/>
        <v>10.18032786885246</v>
      </c>
    </row>
    <row r="15" spans="1:15">
      <c r="A15">
        <f>'common data'!B23</f>
        <v>28.1</v>
      </c>
      <c r="B15" t="s">
        <v>39</v>
      </c>
      <c r="C15" s="96">
        <f>C7/A15/'common data'!B54</f>
        <v>1.3458862042233009</v>
      </c>
      <c r="D15" s="96">
        <f t="shared" si="0"/>
        <v>1.4397452012352849</v>
      </c>
      <c r="E15" s="9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2.7049180327868854</v>
      </c>
      <c r="J15" s="4">
        <f t="shared" si="2"/>
        <v>3.2131147540983611</v>
      </c>
      <c r="K15" s="4">
        <f t="shared" si="2"/>
        <v>3.3852459016393448</v>
      </c>
      <c r="L15" s="4">
        <f t="shared" si="2"/>
        <v>3.557377049180328</v>
      </c>
      <c r="M15" s="4">
        <f t="shared" si="2"/>
        <v>3.6721311475409841</v>
      </c>
      <c r="N15" s="4">
        <f t="shared" si="2"/>
        <v>3.7868852459016398</v>
      </c>
    </row>
    <row r="16" spans="1:15">
      <c r="C16" t="s">
        <v>346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2.7049180327868854</v>
      </c>
      <c r="J34" s="10">
        <f t="shared" si="3"/>
        <v>3.2131147540983607</v>
      </c>
      <c r="K34" s="10">
        <f t="shared" si="3"/>
        <v>3.3852459016393444</v>
      </c>
      <c r="L34" s="10">
        <f t="shared" si="3"/>
        <v>3.5573770491803276</v>
      </c>
      <c r="M34" s="10">
        <f t="shared" si="3"/>
        <v>3.6721311475409832</v>
      </c>
      <c r="N34" s="10">
        <f t="shared" si="3"/>
        <v>3.7868852459016389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3.4352459016393446</v>
      </c>
      <c r="J35" s="35">
        <f t="shared" si="4"/>
        <v>4.0806557377049177</v>
      </c>
      <c r="K35" s="35">
        <f t="shared" si="4"/>
        <v>4.2992622950819674</v>
      </c>
      <c r="L35" s="35">
        <f t="shared" si="4"/>
        <v>4.5178688524590163</v>
      </c>
      <c r="M35" s="35">
        <f t="shared" si="4"/>
        <v>4.6636065573770491</v>
      </c>
      <c r="N35" s="35">
        <f t="shared" si="4"/>
        <v>4.8093442622950811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2.569672131147541</v>
      </c>
      <c r="J36" s="35">
        <f t="shared" si="5"/>
        <v>3.0524590163934424</v>
      </c>
      <c r="K36" s="35">
        <f t="shared" si="5"/>
        <v>3.2159836065573768</v>
      </c>
      <c r="L36" s="35">
        <f t="shared" si="5"/>
        <v>3.3795081967213112</v>
      </c>
      <c r="M36" s="35">
        <f t="shared" si="5"/>
        <v>3.4885245901639341</v>
      </c>
      <c r="N36" s="35">
        <f t="shared" si="5"/>
        <v>3.5975409836065566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2.569672131147541</v>
      </c>
      <c r="J37" s="35">
        <f t="shared" si="6"/>
        <v>3.0524590163934424</v>
      </c>
      <c r="K37" s="35">
        <f t="shared" si="6"/>
        <v>3.2159836065573768</v>
      </c>
      <c r="L37" s="35">
        <f t="shared" si="6"/>
        <v>3.3795081967213112</v>
      </c>
      <c r="M37" s="35">
        <f t="shared" si="6"/>
        <v>3.4885245901639341</v>
      </c>
      <c r="N37" s="35">
        <f t="shared" si="6"/>
        <v>3.5975409836065566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 t="shared" ref="E38:N38" si="7"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si="7"/>
        <v>13.073770491803282</v>
      </c>
      <c r="J38" s="10">
        <f t="shared" si="7"/>
        <v>14.704918032786889</v>
      </c>
      <c r="K38" s="10">
        <f t="shared" si="7"/>
        <v>15.475409836065575</v>
      </c>
      <c r="L38" s="10">
        <f t="shared" si="7"/>
        <v>16.245901639344261</v>
      </c>
      <c r="M38" s="10">
        <f t="shared" si="7"/>
        <v>16.622950819672131</v>
      </c>
      <c r="N38" s="10">
        <f t="shared" si="7"/>
        <v>17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10.589754098360659</v>
      </c>
      <c r="J39" s="35">
        <f t="shared" si="8"/>
        <v>11.91098360655738</v>
      </c>
      <c r="K39" s="35">
        <f t="shared" si="8"/>
        <v>12.535081967213117</v>
      </c>
      <c r="L39" s="35">
        <f t="shared" si="8"/>
        <v>13.159180327868853</v>
      </c>
      <c r="M39" s="35">
        <f t="shared" si="8"/>
        <v>13.464590163934426</v>
      </c>
      <c r="N39" s="35">
        <f t="shared" si="8"/>
        <v>13.770000000000001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16.995901639344268</v>
      </c>
      <c r="J40" s="35">
        <f t="shared" si="9"/>
        <v>19.116393442622957</v>
      </c>
      <c r="K40" s="35">
        <f t="shared" si="9"/>
        <v>20.118032786885248</v>
      </c>
      <c r="L40" s="35">
        <f t="shared" si="9"/>
        <v>21.119672131147539</v>
      </c>
      <c r="M40" s="35">
        <f t="shared" si="9"/>
        <v>21.60983606557377</v>
      </c>
      <c r="N40" s="35">
        <f t="shared" si="9"/>
        <v>22.1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14.381147540983612</v>
      </c>
      <c r="J41" s="35">
        <f t="shared" si="10"/>
        <v>16.17540983606558</v>
      </c>
      <c r="K41" s="35">
        <f t="shared" si="10"/>
        <v>17.022950819672133</v>
      </c>
      <c r="L41" s="35">
        <f t="shared" si="10"/>
        <v>17.870491803278689</v>
      </c>
      <c r="M41" s="35">
        <f t="shared" si="10"/>
        <v>18.285245901639346</v>
      </c>
      <c r="N41" s="35">
        <f t="shared" si="10"/>
        <v>18.700000000000003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18.303278688524593</v>
      </c>
      <c r="J42" s="35">
        <f t="shared" si="11"/>
        <v>20.586885245901644</v>
      </c>
      <c r="K42" s="35">
        <f t="shared" si="11"/>
        <v>21.665573770491804</v>
      </c>
      <c r="L42" s="35">
        <f t="shared" si="11"/>
        <v>22.744262295081963</v>
      </c>
      <c r="M42" s="35">
        <f t="shared" si="11"/>
        <v>23.272131147540982</v>
      </c>
      <c r="N42" s="35">
        <f t="shared" si="11"/>
        <v>23.799999999999997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18.303278688524593</v>
      </c>
      <c r="J43" s="35">
        <f t="shared" si="12"/>
        <v>20.586885245901644</v>
      </c>
      <c r="K43" s="35">
        <f t="shared" si="12"/>
        <v>21.665573770491804</v>
      </c>
      <c r="L43" s="35">
        <f t="shared" si="12"/>
        <v>22.744262295081963</v>
      </c>
      <c r="M43" s="35">
        <f t="shared" si="12"/>
        <v>23.272131147540982</v>
      </c>
      <c r="N43" s="35">
        <f t="shared" si="12"/>
        <v>23.799999999999997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13.073770491803282</v>
      </c>
      <c r="J44" s="35">
        <f t="shared" si="13"/>
        <v>14.704918032786889</v>
      </c>
      <c r="K44" s="35">
        <f t="shared" si="13"/>
        <v>15.475409836065575</v>
      </c>
      <c r="L44" s="35">
        <f t="shared" si="13"/>
        <v>16.245901639344261</v>
      </c>
      <c r="M44" s="35">
        <f t="shared" si="13"/>
        <v>16.622950819672131</v>
      </c>
      <c r="N44" s="35">
        <f t="shared" si="13"/>
        <v>17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13.073770491803282</v>
      </c>
      <c r="J45" s="35">
        <f t="shared" si="13"/>
        <v>14.704918032786889</v>
      </c>
      <c r="K45" s="35">
        <f t="shared" si="13"/>
        <v>15.475409836065575</v>
      </c>
      <c r="L45" s="35">
        <f t="shared" si="13"/>
        <v>16.245901639344261</v>
      </c>
      <c r="M45" s="35">
        <f t="shared" si="13"/>
        <v>16.622950819672131</v>
      </c>
      <c r="N45" s="35">
        <f t="shared" si="13"/>
        <v>17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13.073770491803282</v>
      </c>
      <c r="J46" s="35">
        <f t="shared" si="13"/>
        <v>14.704918032786889</v>
      </c>
      <c r="K46" s="35">
        <f t="shared" si="13"/>
        <v>15.475409836065575</v>
      </c>
      <c r="L46" s="35">
        <f t="shared" si="13"/>
        <v>16.245901639344261</v>
      </c>
      <c r="M46" s="35">
        <f t="shared" si="13"/>
        <v>16.622950819672131</v>
      </c>
      <c r="N46" s="35">
        <f t="shared" si="13"/>
        <v>17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13.073770491803282</v>
      </c>
      <c r="J47" s="35">
        <f t="shared" si="13"/>
        <v>14.704918032786889</v>
      </c>
      <c r="K47" s="35">
        <f t="shared" si="13"/>
        <v>15.475409836065575</v>
      </c>
      <c r="L47" s="35">
        <f t="shared" si="13"/>
        <v>16.245901639344261</v>
      </c>
      <c r="M47" s="35">
        <f t="shared" si="13"/>
        <v>16.622950819672131</v>
      </c>
      <c r="N47" s="35">
        <f t="shared" si="13"/>
        <v>17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8.1475409836065573</v>
      </c>
      <c r="J48" s="10">
        <f t="shared" si="14"/>
        <v>8.9016393442622945</v>
      </c>
      <c r="K48" s="10">
        <f t="shared" si="14"/>
        <v>9.3688524590163933</v>
      </c>
      <c r="L48" s="10">
        <f t="shared" si="14"/>
        <v>9.8360655737704921</v>
      </c>
      <c r="M48" s="10">
        <f t="shared" si="14"/>
        <v>10.008196721311476</v>
      </c>
      <c r="N48" s="10">
        <f t="shared" si="14"/>
        <v>10.18032786885246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156</v>
      </c>
    </row>
    <row r="62" spans="1:24">
      <c r="B62" t="s">
        <v>158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157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166</v>
      </c>
      <c r="U63" t="s">
        <v>112</v>
      </c>
    </row>
    <row r="64" spans="1:24" s="1" customFormat="1">
      <c r="A64" s="1" t="s">
        <v>159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2.7049180327868854</v>
      </c>
      <c r="D70" s="10">
        <f>$I$35</f>
        <v>3.4352459016393446</v>
      </c>
      <c r="E70" s="10">
        <f>$I$36</f>
        <v>2.569672131147541</v>
      </c>
      <c r="F70" s="10">
        <f>$I$37</f>
        <v>2.569672131147541</v>
      </c>
      <c r="G70" s="10">
        <f>$I$38</f>
        <v>13.073770491803282</v>
      </c>
      <c r="H70" s="10">
        <f>$I$39</f>
        <v>10.589754098360659</v>
      </c>
      <c r="I70" s="10">
        <f>$I$40</f>
        <v>16.995901639344268</v>
      </c>
      <c r="J70" s="10">
        <f>$I$41</f>
        <v>14.381147540983612</v>
      </c>
      <c r="K70" s="10">
        <f>$I$42</f>
        <v>18.303278688524593</v>
      </c>
      <c r="L70" s="10">
        <f>$I$43</f>
        <v>18.303278688524593</v>
      </c>
      <c r="M70" s="10">
        <f>$I$44</f>
        <v>13.073770491803282</v>
      </c>
      <c r="N70" s="10">
        <f>$I$45</f>
        <v>13.073770491803282</v>
      </c>
      <c r="O70" s="10">
        <f>$I$46</f>
        <v>13.073770491803282</v>
      </c>
      <c r="P70" s="10">
        <f>$I$47</f>
        <v>13.073770491803282</v>
      </c>
      <c r="Q70" s="10">
        <f>$I$48</f>
        <v>8.1475409836065573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3.2131147540983607</v>
      </c>
      <c r="D71" s="10">
        <f>$J$35</f>
        <v>4.0806557377049177</v>
      </c>
      <c r="E71" s="10">
        <f>$J$36</f>
        <v>3.0524590163934424</v>
      </c>
      <c r="F71" s="10">
        <f>$J$37</f>
        <v>3.0524590163934424</v>
      </c>
      <c r="G71" s="10">
        <f>$J$38</f>
        <v>14.704918032786889</v>
      </c>
      <c r="H71" s="10">
        <f>$J$39</f>
        <v>11.91098360655738</v>
      </c>
      <c r="I71" s="10">
        <f>$J$40</f>
        <v>19.116393442622957</v>
      </c>
      <c r="J71" s="10">
        <f>$J$41</f>
        <v>16.17540983606558</v>
      </c>
      <c r="K71" s="10">
        <f>$J$42</f>
        <v>20.586885245901644</v>
      </c>
      <c r="L71" s="10">
        <f>$J$43</f>
        <v>20.586885245901644</v>
      </c>
      <c r="M71" s="10">
        <f>$J$44</f>
        <v>14.704918032786889</v>
      </c>
      <c r="N71" s="10">
        <f>$J$45</f>
        <v>14.704918032786889</v>
      </c>
      <c r="O71" s="10">
        <f>$J$46</f>
        <v>14.704918032786889</v>
      </c>
      <c r="P71" s="10">
        <f>$J$47</f>
        <v>14.704918032786889</v>
      </c>
      <c r="Q71" s="10">
        <f>$J$48</f>
        <v>8.9016393442622945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3.3852459016393444</v>
      </c>
      <c r="D72" s="10">
        <f>$K$35</f>
        <v>4.2992622950819674</v>
      </c>
      <c r="E72" s="10">
        <f>$K$36</f>
        <v>3.2159836065573768</v>
      </c>
      <c r="F72" s="10">
        <f>$K$37</f>
        <v>3.2159836065573768</v>
      </c>
      <c r="G72" s="10">
        <f>$K$38</f>
        <v>15.475409836065575</v>
      </c>
      <c r="H72" s="10">
        <f>$K$39</f>
        <v>12.535081967213117</v>
      </c>
      <c r="I72" s="10">
        <f>$K$40</f>
        <v>20.118032786885248</v>
      </c>
      <c r="J72" s="10">
        <f>$K$41</f>
        <v>17.022950819672133</v>
      </c>
      <c r="K72" s="10">
        <f>$K$42</f>
        <v>21.665573770491804</v>
      </c>
      <c r="L72" s="10">
        <f>$K$43</f>
        <v>21.665573770491804</v>
      </c>
      <c r="M72" s="10">
        <f>$K$44</f>
        <v>15.475409836065575</v>
      </c>
      <c r="N72" s="10">
        <f>$K$45</f>
        <v>15.475409836065575</v>
      </c>
      <c r="O72" s="10">
        <f>$K$46</f>
        <v>15.475409836065575</v>
      </c>
      <c r="P72" s="10">
        <f>$K$47</f>
        <v>15.475409836065575</v>
      </c>
      <c r="Q72" s="10">
        <f>$K$48</f>
        <v>9.3688524590163933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3.5573770491803276</v>
      </c>
      <c r="D73" s="10">
        <f>$L$35</f>
        <v>4.5178688524590163</v>
      </c>
      <c r="E73" s="10">
        <f>$L$36</f>
        <v>3.3795081967213112</v>
      </c>
      <c r="F73" s="10">
        <f>$L$37</f>
        <v>3.3795081967213112</v>
      </c>
      <c r="G73" s="10">
        <f>$L$38</f>
        <v>16.245901639344261</v>
      </c>
      <c r="H73" s="10">
        <f>$L$39</f>
        <v>13.159180327868853</v>
      </c>
      <c r="I73" s="10">
        <f>$L$40</f>
        <v>21.119672131147539</v>
      </c>
      <c r="J73" s="10">
        <f>$L$41</f>
        <v>17.870491803278689</v>
      </c>
      <c r="K73" s="10">
        <f>$L$42</f>
        <v>22.744262295081963</v>
      </c>
      <c r="L73" s="10">
        <f>$L$43</f>
        <v>22.744262295081963</v>
      </c>
      <c r="M73" s="10">
        <f>$L$44</f>
        <v>16.245901639344261</v>
      </c>
      <c r="N73" s="10">
        <f>$L$45</f>
        <v>16.245901639344261</v>
      </c>
      <c r="O73" s="10">
        <f>$L$46</f>
        <v>16.245901639344261</v>
      </c>
      <c r="P73" s="10">
        <f>$L$47</f>
        <v>16.245901639344261</v>
      </c>
      <c r="Q73" s="10">
        <f>$L$48</f>
        <v>9.8360655737704921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3.6721311475409832</v>
      </c>
      <c r="D74" s="10">
        <f>$M$35</f>
        <v>4.6636065573770491</v>
      </c>
      <c r="E74" s="10">
        <f>$M$36</f>
        <v>3.4885245901639341</v>
      </c>
      <c r="F74" s="10">
        <f>$M$37</f>
        <v>3.4885245901639341</v>
      </c>
      <c r="G74" s="10">
        <f>$M$38</f>
        <v>16.622950819672131</v>
      </c>
      <c r="H74" s="10">
        <f>$M$39</f>
        <v>13.464590163934426</v>
      </c>
      <c r="I74" s="10">
        <f>$M$40</f>
        <v>21.60983606557377</v>
      </c>
      <c r="J74" s="10">
        <f>$M$41</f>
        <v>18.285245901639346</v>
      </c>
      <c r="K74" s="10">
        <f>$M$42</f>
        <v>23.272131147540982</v>
      </c>
      <c r="L74" s="10">
        <f>$M$43</f>
        <v>23.272131147540982</v>
      </c>
      <c r="M74" s="10">
        <f>$M$44</f>
        <v>16.622950819672131</v>
      </c>
      <c r="N74" s="10">
        <f>$M$45</f>
        <v>16.622950819672131</v>
      </c>
      <c r="O74" s="10">
        <f>$M$46</f>
        <v>16.622950819672131</v>
      </c>
      <c r="P74" s="10">
        <f>$M$47</f>
        <v>16.622950819672131</v>
      </c>
      <c r="Q74" s="10">
        <f>$M$48</f>
        <v>10.008196721311476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3.7868852459016389</v>
      </c>
      <c r="D75" s="10">
        <f>$N$35</f>
        <v>4.8093442622950811</v>
      </c>
      <c r="E75" s="10">
        <f>$N$36</f>
        <v>3.5975409836065566</v>
      </c>
      <c r="F75" s="10">
        <f>$N$37</f>
        <v>3.5975409836065566</v>
      </c>
      <c r="G75" s="10">
        <f>$N$38</f>
        <v>17</v>
      </c>
      <c r="H75" s="10">
        <f>$N$39</f>
        <v>13.770000000000001</v>
      </c>
      <c r="I75" s="10">
        <f>$N$40</f>
        <v>22.1</v>
      </c>
      <c r="J75" s="10">
        <f>$N$41</f>
        <v>18.700000000000003</v>
      </c>
      <c r="K75" s="10">
        <f>$N$42</f>
        <v>23.799999999999997</v>
      </c>
      <c r="L75" s="10">
        <f>$N$43</f>
        <v>23.799999999999997</v>
      </c>
      <c r="M75" s="10">
        <f>$N$44</f>
        <v>17</v>
      </c>
      <c r="N75" s="10">
        <f>$N$45</f>
        <v>17</v>
      </c>
      <c r="O75" s="10">
        <f>$N$46</f>
        <v>17</v>
      </c>
      <c r="P75" s="10">
        <f>$N$47</f>
        <v>17</v>
      </c>
      <c r="Q75" s="10">
        <f>$N$48</f>
        <v>10.18032786885246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302</v>
      </c>
    </row>
    <row r="99" spans="1:14">
      <c r="A99" t="s">
        <v>305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259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163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workbookViewId="0">
      <selection activeCell="J28" sqref="J28"/>
    </sheetView>
  </sheetViews>
  <sheetFormatPr defaultRowHeight="12.75"/>
  <cols>
    <col min="2" max="2" width="15.28515625" customWidth="1"/>
  </cols>
  <sheetData>
    <row r="1" spans="1:14">
      <c r="A1" t="s">
        <v>194</v>
      </c>
    </row>
    <row r="3" spans="1:14">
      <c r="A3" t="s">
        <v>195</v>
      </c>
    </row>
    <row r="5" spans="1:14">
      <c r="B5" t="s">
        <v>196</v>
      </c>
      <c r="C5" t="s">
        <v>197</v>
      </c>
      <c r="F5" t="s">
        <v>198</v>
      </c>
    </row>
    <row r="6" spans="1:14">
      <c r="A6" s="55" t="s">
        <v>167</v>
      </c>
      <c r="B6" s="63" t="s">
        <v>199</v>
      </c>
      <c r="C6" s="56" t="s">
        <v>168</v>
      </c>
      <c r="D6" s="57" t="s">
        <v>169</v>
      </c>
      <c r="F6">
        <v>80</v>
      </c>
      <c r="G6">
        <f>F6</f>
        <v>80</v>
      </c>
      <c r="H6" t="s">
        <v>200</v>
      </c>
    </row>
    <row r="7" spans="1:14">
      <c r="A7" s="55"/>
      <c r="B7" s="63" t="s">
        <v>201</v>
      </c>
      <c r="C7" s="56" t="s">
        <v>170</v>
      </c>
      <c r="D7" s="57" t="s">
        <v>171</v>
      </c>
      <c r="F7">
        <f>390/3</f>
        <v>130</v>
      </c>
      <c r="G7">
        <f t="shared" ref="G7:G17" si="0">F7</f>
        <v>130</v>
      </c>
      <c r="H7" t="s">
        <v>202</v>
      </c>
    </row>
    <row r="8" spans="1:14">
      <c r="A8" s="55"/>
      <c r="B8" s="63" t="s">
        <v>203</v>
      </c>
      <c r="C8" s="58" t="s">
        <v>172</v>
      </c>
      <c r="D8" s="57" t="s">
        <v>173</v>
      </c>
      <c r="F8">
        <v>10</v>
      </c>
      <c r="G8">
        <f t="shared" si="0"/>
        <v>10</v>
      </c>
      <c r="H8" t="s">
        <v>204</v>
      </c>
    </row>
    <row r="9" spans="1:14">
      <c r="A9" s="55"/>
      <c r="B9" s="63" t="s">
        <v>205</v>
      </c>
      <c r="C9" s="59" t="s">
        <v>174</v>
      </c>
      <c r="D9" s="57" t="s">
        <v>175</v>
      </c>
      <c r="F9">
        <v>70</v>
      </c>
      <c r="G9">
        <f t="shared" si="0"/>
        <v>70</v>
      </c>
    </row>
    <row r="10" spans="1:14">
      <c r="A10" s="55"/>
      <c r="B10" s="63" t="s">
        <v>206</v>
      </c>
      <c r="C10" s="56" t="s">
        <v>176</v>
      </c>
      <c r="D10" s="57" t="s">
        <v>177</v>
      </c>
      <c r="F10">
        <v>50</v>
      </c>
      <c r="G10">
        <f t="shared" si="0"/>
        <v>50</v>
      </c>
    </row>
    <row r="11" spans="1:14">
      <c r="A11" s="60"/>
      <c r="B11" s="63" t="s">
        <v>207</v>
      </c>
      <c r="C11" s="61" t="s">
        <v>178</v>
      </c>
      <c r="D11" s="62" t="s">
        <v>179</v>
      </c>
      <c r="F11">
        <v>10</v>
      </c>
      <c r="G11">
        <f t="shared" si="0"/>
        <v>10</v>
      </c>
    </row>
    <row r="12" spans="1:14">
      <c r="A12" s="55"/>
      <c r="B12" s="63" t="s">
        <v>208</v>
      </c>
      <c r="C12" s="56" t="s">
        <v>180</v>
      </c>
      <c r="D12" s="57" t="s">
        <v>181</v>
      </c>
      <c r="F12">
        <v>81</v>
      </c>
      <c r="G12">
        <v>200</v>
      </c>
      <c r="H12" t="s">
        <v>209</v>
      </c>
      <c r="M12" s="7" t="s">
        <v>257</v>
      </c>
      <c r="N12" s="7" t="s">
        <v>258</v>
      </c>
    </row>
    <row r="13" spans="1:14">
      <c r="A13" s="55"/>
      <c r="B13" s="64" t="s">
        <v>210</v>
      </c>
      <c r="C13" s="56" t="s">
        <v>182</v>
      </c>
      <c r="D13" s="57" t="s">
        <v>183</v>
      </c>
      <c r="F13">
        <f>450/3</f>
        <v>150</v>
      </c>
      <c r="G13">
        <f t="shared" si="0"/>
        <v>150</v>
      </c>
      <c r="H13" t="s">
        <v>211</v>
      </c>
    </row>
    <row r="14" spans="1:14">
      <c r="A14" s="55"/>
      <c r="B14" s="64" t="s">
        <v>212</v>
      </c>
      <c r="C14" s="56" t="s">
        <v>184</v>
      </c>
      <c r="D14" s="57" t="s">
        <v>185</v>
      </c>
    </row>
    <row r="15" spans="1:14">
      <c r="A15" s="55"/>
      <c r="B15" s="64" t="s">
        <v>213</v>
      </c>
      <c r="C15" s="56" t="s">
        <v>186</v>
      </c>
      <c r="D15" s="57" t="s">
        <v>187</v>
      </c>
      <c r="F15">
        <v>10</v>
      </c>
      <c r="G15">
        <f t="shared" si="0"/>
        <v>10</v>
      </c>
    </row>
    <row r="16" spans="1:14">
      <c r="A16" s="55"/>
      <c r="B16" s="64" t="s">
        <v>214</v>
      </c>
      <c r="C16" s="56" t="s">
        <v>188</v>
      </c>
      <c r="D16" s="57" t="s">
        <v>189</v>
      </c>
      <c r="F16">
        <v>150</v>
      </c>
      <c r="G16">
        <f t="shared" si="0"/>
        <v>150</v>
      </c>
    </row>
    <row r="17" spans="1:15">
      <c r="A17" s="60"/>
      <c r="B17" s="64" t="s">
        <v>215</v>
      </c>
      <c r="C17" s="61" t="s">
        <v>190</v>
      </c>
      <c r="D17" s="62" t="s">
        <v>191</v>
      </c>
      <c r="F17">
        <v>20</v>
      </c>
      <c r="G17">
        <f t="shared" si="0"/>
        <v>20</v>
      </c>
    </row>
    <row r="18" spans="1:15">
      <c r="A18" s="55"/>
      <c r="B18" s="63" t="s">
        <v>265</v>
      </c>
      <c r="C18" s="56" t="s">
        <v>261</v>
      </c>
      <c r="D18" s="56"/>
      <c r="F18" s="77">
        <f>0.1191*1000</f>
        <v>119.1</v>
      </c>
    </row>
    <row r="19" spans="1:15">
      <c r="A19" s="55"/>
      <c r="B19" s="63" t="s">
        <v>266</v>
      </c>
      <c r="C19" s="56" t="s">
        <v>262</v>
      </c>
      <c r="D19" s="56"/>
      <c r="F19" s="77">
        <f>1.1645*1000</f>
        <v>1164.5</v>
      </c>
    </row>
    <row r="20" spans="1:15">
      <c r="A20" s="55"/>
      <c r="B20" s="63" t="s">
        <v>267</v>
      </c>
      <c r="C20" s="56" t="s">
        <v>263</v>
      </c>
      <c r="D20" s="56"/>
      <c r="F20" s="77">
        <f>0.743*1000</f>
        <v>743</v>
      </c>
    </row>
    <row r="21" spans="1:15">
      <c r="A21" s="55"/>
      <c r="B21" s="63" t="s">
        <v>268</v>
      </c>
      <c r="C21" s="56" t="s">
        <v>264</v>
      </c>
      <c r="D21" s="56"/>
      <c r="F21" s="77">
        <f>0.9839*1000</f>
        <v>983.9</v>
      </c>
    </row>
    <row r="24" spans="1:15">
      <c r="A24" t="s">
        <v>192</v>
      </c>
      <c r="C24" s="57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193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59" t="s">
        <v>216</v>
      </c>
      <c r="C35" s="58" t="s">
        <v>217</v>
      </c>
      <c r="G35" t="s">
        <v>218</v>
      </c>
    </row>
    <row r="36" spans="2:8">
      <c r="B36" s="65" t="s">
        <v>219</v>
      </c>
      <c r="C36" s="65"/>
      <c r="D36" s="66">
        <v>0.85</v>
      </c>
      <c r="E36" s="67"/>
      <c r="G36">
        <f>D36*D47*D61*F6</f>
        <v>104.72</v>
      </c>
      <c r="H36" t="s">
        <v>220</v>
      </c>
    </row>
    <row r="37" spans="2:8">
      <c r="B37" s="65" t="s">
        <v>170</v>
      </c>
      <c r="C37" s="65"/>
      <c r="D37" s="66">
        <v>0.25</v>
      </c>
      <c r="E37" s="67"/>
      <c r="G37">
        <f>D37*F7</f>
        <v>32.5</v>
      </c>
    </row>
    <row r="38" spans="2:8">
      <c r="B38" s="67" t="s">
        <v>174</v>
      </c>
      <c r="C38" s="67"/>
      <c r="D38" s="68">
        <v>0.05</v>
      </c>
      <c r="E38" s="67"/>
      <c r="G38">
        <f>SUM(G36:G37)</f>
        <v>137.22</v>
      </c>
    </row>
    <row r="39" spans="2:8">
      <c r="B39" s="67" t="s">
        <v>172</v>
      </c>
      <c r="C39" s="67"/>
      <c r="D39" s="66">
        <v>0.05</v>
      </c>
      <c r="E39" s="67"/>
      <c r="G39">
        <v>150</v>
      </c>
      <c r="H39" t="s">
        <v>221</v>
      </c>
    </row>
    <row r="40" spans="2:8">
      <c r="B40" s="65" t="s">
        <v>222</v>
      </c>
      <c r="C40" s="67"/>
      <c r="D40" s="69">
        <v>0.2</v>
      </c>
      <c r="E40" s="67"/>
    </row>
    <row r="41" spans="2:8">
      <c r="B41" s="65"/>
      <c r="C41" s="65" t="s">
        <v>223</v>
      </c>
      <c r="D41" s="67"/>
      <c r="E41" s="67">
        <v>1</v>
      </c>
    </row>
    <row r="42" spans="2:8">
      <c r="B42" s="65"/>
      <c r="C42" s="65" t="s">
        <v>224</v>
      </c>
      <c r="D42" s="67"/>
      <c r="E42" s="68"/>
    </row>
    <row r="45" spans="2:8">
      <c r="B45" s="70" t="s">
        <v>225</v>
      </c>
      <c r="C45" s="71" t="s">
        <v>226</v>
      </c>
    </row>
    <row r="46" spans="2:8">
      <c r="B46" s="67" t="s">
        <v>227</v>
      </c>
      <c r="C46" s="65"/>
      <c r="D46" s="66">
        <v>0.04</v>
      </c>
      <c r="E46" s="67"/>
    </row>
    <row r="47" spans="2:8">
      <c r="B47" s="67" t="s">
        <v>228</v>
      </c>
      <c r="C47" s="65"/>
      <c r="D47" s="66">
        <v>1.54</v>
      </c>
      <c r="E47" s="67"/>
    </row>
    <row r="48" spans="2:8">
      <c r="B48" s="67" t="s">
        <v>172</v>
      </c>
      <c r="C48" s="67"/>
      <c r="D48" s="66">
        <v>0.05</v>
      </c>
      <c r="E48" s="67"/>
    </row>
    <row r="49" spans="2:5">
      <c r="B49" s="65" t="s">
        <v>229</v>
      </c>
      <c r="C49" s="67"/>
      <c r="D49" s="72">
        <f>8.75-1.3</f>
        <v>7.45</v>
      </c>
      <c r="E49" s="67"/>
    </row>
    <row r="50" spans="2:5">
      <c r="B50" s="65" t="s">
        <v>230</v>
      </c>
      <c r="C50" s="67"/>
      <c r="D50" s="69">
        <v>5.5</v>
      </c>
      <c r="E50" s="67"/>
    </row>
    <row r="51" spans="2:5">
      <c r="B51" s="65" t="s">
        <v>231</v>
      </c>
      <c r="C51" s="67"/>
      <c r="D51" s="69">
        <v>0</v>
      </c>
      <c r="E51" s="67"/>
    </row>
    <row r="52" spans="2:5">
      <c r="B52" s="65" t="s">
        <v>232</v>
      </c>
      <c r="C52" s="67"/>
      <c r="D52" s="69">
        <v>0.17</v>
      </c>
      <c r="E52" s="67"/>
    </row>
    <row r="53" spans="2:5">
      <c r="B53" s="65" t="s">
        <v>233</v>
      </c>
      <c r="C53" s="67"/>
      <c r="D53" s="72">
        <f>1.75-1.75</f>
        <v>0</v>
      </c>
      <c r="E53" s="67"/>
    </row>
    <row r="54" spans="2:5">
      <c r="B54" s="65"/>
      <c r="C54" s="65" t="s">
        <v>219</v>
      </c>
      <c r="D54" s="67"/>
      <c r="E54" s="67">
        <v>1</v>
      </c>
    </row>
    <row r="55" spans="2:5">
      <c r="B55" s="67"/>
      <c r="C55" s="65" t="s">
        <v>234</v>
      </c>
      <c r="D55" s="67"/>
      <c r="E55" s="73">
        <v>0.25</v>
      </c>
    </row>
    <row r="56" spans="2:5">
      <c r="B56" s="67"/>
      <c r="C56" s="67" t="s">
        <v>224</v>
      </c>
      <c r="D56" s="67"/>
      <c r="E56" s="72">
        <f>5-1.75</f>
        <v>3.25</v>
      </c>
    </row>
    <row r="59" spans="2:5">
      <c r="B59" s="70" t="s">
        <v>235</v>
      </c>
      <c r="C59" s="71" t="s">
        <v>236</v>
      </c>
    </row>
    <row r="61" spans="2:5">
      <c r="B61" s="67" t="s">
        <v>168</v>
      </c>
      <c r="C61" s="67"/>
      <c r="D61" s="67">
        <v>1</v>
      </c>
      <c r="E61" s="67"/>
    </row>
    <row r="62" spans="2:5">
      <c r="B62" s="65" t="s">
        <v>229</v>
      </c>
      <c r="C62" s="67"/>
      <c r="D62" s="66">
        <v>1.1599999999999999</v>
      </c>
      <c r="E62" s="67"/>
    </row>
    <row r="63" spans="2:5">
      <c r="B63" s="65" t="s">
        <v>237</v>
      </c>
      <c r="C63" s="67"/>
      <c r="D63" s="74">
        <v>0.66</v>
      </c>
      <c r="E63" s="67"/>
    </row>
    <row r="64" spans="2:5">
      <c r="B64" s="65" t="s">
        <v>232</v>
      </c>
      <c r="C64" s="67"/>
      <c r="D64" s="66">
        <v>0.1</v>
      </c>
      <c r="E64" s="67"/>
    </row>
    <row r="65" spans="2:5">
      <c r="B65" s="67"/>
      <c r="C65" s="67" t="s">
        <v>228</v>
      </c>
      <c r="D65" s="67"/>
      <c r="E65" s="67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9"/>
  <sheetViews>
    <sheetView workbookViewId="0">
      <selection activeCell="E10" sqref="E10"/>
    </sheetView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75"/>
    </row>
    <row r="2" spans="1:22" s="43" customFormat="1">
      <c r="A2" s="45" t="s">
        <v>143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240</v>
      </c>
      <c r="B3" s="46" t="s">
        <v>241</v>
      </c>
      <c r="C3" s="46" t="s">
        <v>242</v>
      </c>
      <c r="D3" s="46" t="s">
        <v>243</v>
      </c>
      <c r="E3" s="76" t="s">
        <v>239</v>
      </c>
      <c r="F3" s="6" t="s">
        <v>244</v>
      </c>
      <c r="G3" s="6" t="s">
        <v>245</v>
      </c>
      <c r="H3" s="49" t="s">
        <v>246</v>
      </c>
    </row>
    <row r="4" spans="1:22">
      <c r="A4" t="s">
        <v>248</v>
      </c>
      <c r="C4" s="54" t="s">
        <v>154</v>
      </c>
      <c r="D4" s="86"/>
      <c r="E4" s="4">
        <f>MaterialPrices!G6</f>
        <v>80</v>
      </c>
      <c r="F4" s="56" t="str">
        <f>MaterialPrices!C6</f>
        <v>MISORE</v>
      </c>
      <c r="G4" s="63" t="str">
        <f>MaterialPrices!B6</f>
        <v>MINMISORE1</v>
      </c>
      <c r="H4" s="56" t="str">
        <f>F4</f>
        <v>MISORE</v>
      </c>
    </row>
    <row r="5" spans="1:22">
      <c r="A5" t="s">
        <v>248</v>
      </c>
      <c r="C5" s="54" t="s">
        <v>154</v>
      </c>
      <c r="D5" s="86"/>
      <c r="E5" s="4">
        <f>MaterialPrices!G7</f>
        <v>130</v>
      </c>
      <c r="F5" s="56" t="str">
        <f>MaterialPrices!C7</f>
        <v>MISSCR</v>
      </c>
      <c r="G5" s="63" t="str">
        <f>MaterialPrices!B7</f>
        <v>MINMISSCR1</v>
      </c>
      <c r="H5" s="56" t="str">
        <f t="shared" ref="H5:H15" si="0">F5</f>
        <v>MISSCR</v>
      </c>
    </row>
    <row r="6" spans="1:22">
      <c r="A6" t="s">
        <v>248</v>
      </c>
      <c r="C6" s="54" t="s">
        <v>154</v>
      </c>
      <c r="D6" s="86"/>
      <c r="E6" s="4">
        <f>MaterialPrices!G8</f>
        <v>10</v>
      </c>
      <c r="F6" s="56" t="str">
        <f>MaterialPrices!C8</f>
        <v>MISOXY</v>
      </c>
      <c r="G6" s="63" t="str">
        <f>MaterialPrices!B8</f>
        <v>MINMISOXY1</v>
      </c>
      <c r="H6" s="56" t="str">
        <f t="shared" si="0"/>
        <v>MISOXY</v>
      </c>
    </row>
    <row r="7" spans="1:22">
      <c r="A7" t="s">
        <v>248</v>
      </c>
      <c r="C7" s="54" t="s">
        <v>154</v>
      </c>
      <c r="D7" s="86"/>
      <c r="E7" s="4">
        <f>MaterialPrices!G9</f>
        <v>70</v>
      </c>
      <c r="F7" s="56" t="str">
        <f>MaterialPrices!C9</f>
        <v>MISQLI</v>
      </c>
      <c r="G7" s="63" t="str">
        <f>MaterialPrices!B9</f>
        <v>MINMISQLI1</v>
      </c>
      <c r="H7" s="56" t="str">
        <f t="shared" si="0"/>
        <v>MISQLI</v>
      </c>
    </row>
    <row r="8" spans="1:22">
      <c r="A8" t="s">
        <v>248</v>
      </c>
      <c r="C8" s="54" t="s">
        <v>154</v>
      </c>
      <c r="D8" s="86"/>
      <c r="E8" s="4">
        <f>MaterialPrices!G10</f>
        <v>50</v>
      </c>
      <c r="F8" s="56" t="str">
        <f>MaterialPrices!C10</f>
        <v>MLMSTN</v>
      </c>
      <c r="G8" s="63" t="str">
        <f>MaterialPrices!B10</f>
        <v>MINMLMSTN1</v>
      </c>
      <c r="H8" s="56" t="str">
        <f t="shared" si="0"/>
        <v>MLMSTN</v>
      </c>
    </row>
    <row r="9" spans="1:22">
      <c r="A9" t="s">
        <v>248</v>
      </c>
      <c r="C9" s="54" t="s">
        <v>154</v>
      </c>
      <c r="D9" s="86"/>
      <c r="E9" s="4">
        <f>MaterialPrices!G11</f>
        <v>10</v>
      </c>
      <c r="F9" s="56" t="str">
        <f>MaterialPrices!C11</f>
        <v>MGHRYC</v>
      </c>
      <c r="G9" s="63" t="str">
        <f>MaterialPrices!B11</f>
        <v>MINMGHRYC1</v>
      </c>
      <c r="H9" s="56" t="str">
        <f t="shared" si="0"/>
        <v>MGHRYC</v>
      </c>
    </row>
    <row r="10" spans="1:22">
      <c r="A10" t="s">
        <v>248</v>
      </c>
      <c r="C10" s="54" t="s">
        <v>154</v>
      </c>
      <c r="D10" s="86"/>
      <c r="E10" s="4">
        <f>MaterialPrices!G12</f>
        <v>200</v>
      </c>
      <c r="F10" s="56" t="str">
        <f>MaterialPrices!C12</f>
        <v>MPPWOO</v>
      </c>
      <c r="G10" s="63" t="str">
        <f>MaterialPrices!B12</f>
        <v>MINMPPWOO1</v>
      </c>
      <c r="H10" s="56" t="str">
        <f t="shared" si="0"/>
        <v>MPPWOO</v>
      </c>
    </row>
    <row r="11" spans="1:22">
      <c r="A11" t="s">
        <v>248</v>
      </c>
      <c r="C11" s="54" t="s">
        <v>154</v>
      </c>
      <c r="D11" s="86"/>
      <c r="E11" s="4">
        <f>MaterialPrices!G13</f>
        <v>150</v>
      </c>
      <c r="F11" s="56" t="str">
        <f>MaterialPrices!C13</f>
        <v>MPPRYC</v>
      </c>
      <c r="G11" s="63" t="str">
        <f>MaterialPrices!B13</f>
        <v>MINMPPRYC1</v>
      </c>
      <c r="H11" s="56" t="str">
        <f t="shared" si="0"/>
        <v>MPPRYC</v>
      </c>
    </row>
    <row r="12" spans="1:22">
      <c r="A12" t="s">
        <v>248</v>
      </c>
      <c r="C12" s="54" t="s">
        <v>154</v>
      </c>
      <c r="D12" s="86"/>
      <c r="E12" s="4">
        <f>MaterialPrices!G14</f>
        <v>0</v>
      </c>
      <c r="F12" s="56" t="str">
        <f>MaterialPrices!C14</f>
        <v>MPPNOH</v>
      </c>
      <c r="G12" s="63" t="str">
        <f>MaterialPrices!B14</f>
        <v>MINMPPNOH1</v>
      </c>
      <c r="H12" s="56" t="str">
        <f t="shared" si="0"/>
        <v>MPPNOH</v>
      </c>
    </row>
    <row r="13" spans="1:22">
      <c r="A13" t="s">
        <v>248</v>
      </c>
      <c r="C13" s="54" t="s">
        <v>154</v>
      </c>
      <c r="D13" s="86"/>
      <c r="E13" s="4">
        <f>MaterialPrices!G15</f>
        <v>10</v>
      </c>
      <c r="F13" s="56" t="str">
        <f>MaterialPrices!C15</f>
        <v>MPPOXY</v>
      </c>
      <c r="G13" s="63" t="str">
        <f>MaterialPrices!B15</f>
        <v>MINMPPOXY1</v>
      </c>
      <c r="H13" s="56" t="str">
        <f t="shared" si="0"/>
        <v>MPPOXY</v>
      </c>
    </row>
    <row r="14" spans="1:22">
      <c r="A14" t="s">
        <v>248</v>
      </c>
      <c r="C14" s="54" t="s">
        <v>154</v>
      </c>
      <c r="D14" s="86"/>
      <c r="E14" s="4">
        <f>MaterialPrices!G16</f>
        <v>150</v>
      </c>
      <c r="F14" s="56" t="str">
        <f>MaterialPrices!C16</f>
        <v>MPPKAO</v>
      </c>
      <c r="G14" s="63" t="str">
        <f>MaterialPrices!B16</f>
        <v>MINMPPKAO1</v>
      </c>
      <c r="H14" s="56" t="str">
        <f t="shared" si="0"/>
        <v>MPPKAO</v>
      </c>
    </row>
    <row r="15" spans="1:22">
      <c r="A15" t="s">
        <v>248</v>
      </c>
      <c r="C15" s="54" t="s">
        <v>154</v>
      </c>
      <c r="D15" s="86"/>
      <c r="E15" s="4">
        <f>MaterialPrices!G17</f>
        <v>20</v>
      </c>
      <c r="F15" s="56" t="str">
        <f>MaterialPrices!C17</f>
        <v>MPPGYP</v>
      </c>
      <c r="G15" s="63" t="str">
        <f>MaterialPrices!B17</f>
        <v>MINMPPGYP1</v>
      </c>
      <c r="H15" s="56" t="str">
        <f t="shared" si="0"/>
        <v>MPPGYP</v>
      </c>
    </row>
    <row r="16" spans="1:22">
      <c r="A16" t="s">
        <v>248</v>
      </c>
      <c r="C16" s="54" t="s">
        <v>154</v>
      </c>
      <c r="D16" s="86"/>
      <c r="E16" s="4">
        <f>MaterialPrices!G18</f>
        <v>0</v>
      </c>
      <c r="F16" s="56" t="str">
        <f>MaterialPrices!C18</f>
        <v>MALBAU</v>
      </c>
      <c r="G16" s="63" t="str">
        <f>MaterialPrices!B18</f>
        <v>MINMALBAU1</v>
      </c>
      <c r="H16" s="56" t="str">
        <f>F16</f>
        <v>MALBAU</v>
      </c>
    </row>
    <row r="17" spans="1:8">
      <c r="A17" t="s">
        <v>248</v>
      </c>
      <c r="C17" s="54" t="s">
        <v>154</v>
      </c>
      <c r="D17" s="86"/>
      <c r="E17" s="4">
        <f>MaterialPrices!G19</f>
        <v>0</v>
      </c>
      <c r="F17" s="56" t="str">
        <f>MaterialPrices!C19</f>
        <v>MALSCR</v>
      </c>
      <c r="G17" s="63" t="str">
        <f>MaterialPrices!B19</f>
        <v>MINMALSCR1</v>
      </c>
      <c r="H17" s="56" t="str">
        <f>F17</f>
        <v>MALSCR</v>
      </c>
    </row>
    <row r="18" spans="1:8">
      <c r="A18" t="s">
        <v>248</v>
      </c>
      <c r="C18" s="54" t="s">
        <v>154</v>
      </c>
      <c r="D18" s="86"/>
      <c r="E18" s="4">
        <f>MaterialPrices!G20</f>
        <v>0</v>
      </c>
      <c r="F18" s="56" t="str">
        <f>MaterialPrices!C20</f>
        <v>MCUORE</v>
      </c>
      <c r="G18" s="63" t="str">
        <f>MaterialPrices!B20</f>
        <v>MINMCUORE1</v>
      </c>
      <c r="H18" s="56" t="str">
        <f>F18</f>
        <v>MCUORE</v>
      </c>
    </row>
    <row r="19" spans="1:8">
      <c r="A19" t="s">
        <v>248</v>
      </c>
      <c r="C19" s="54" t="s">
        <v>154</v>
      </c>
      <c r="D19" s="86"/>
      <c r="E19" s="4">
        <f>MaterialPrices!G21</f>
        <v>0</v>
      </c>
      <c r="F19" s="56" t="str">
        <f>MaterialPrices!C21</f>
        <v>MCUSCR</v>
      </c>
      <c r="G19" s="63" t="str">
        <f>MaterialPrices!B21</f>
        <v>MINMCUSCR1</v>
      </c>
      <c r="H19" s="56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162"/>
  <sheetViews>
    <sheetView zoomScale="75" workbookViewId="0">
      <selection activeCell="A154" sqref="A154:IV154"/>
    </sheetView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155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355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  <c r="AG3" t="s">
        <v>150</v>
      </c>
      <c r="AH3" t="s">
        <v>151</v>
      </c>
      <c r="AI3" t="s">
        <v>152</v>
      </c>
      <c r="AJ3" t="s">
        <v>153</v>
      </c>
      <c r="AK3" t="s">
        <v>164</v>
      </c>
      <c r="AL3" t="s">
        <v>307</v>
      </c>
      <c r="AM3" t="s">
        <v>308</v>
      </c>
      <c r="AN3" t="s">
        <v>309</v>
      </c>
      <c r="AO3" t="s">
        <v>310</v>
      </c>
      <c r="AP3" t="s">
        <v>311</v>
      </c>
      <c r="AQ3" t="s">
        <v>312</v>
      </c>
      <c r="AR3" t="s">
        <v>348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247</v>
      </c>
      <c r="B11" s="45"/>
      <c r="F11" s="45"/>
      <c r="AK11" s="45"/>
    </row>
    <row r="12" spans="1:44" ht="13.5" thickBot="1">
      <c r="A12" s="46" t="s">
        <v>240</v>
      </c>
      <c r="B12" s="46" t="s">
        <v>351</v>
      </c>
      <c r="C12" s="46" t="s">
        <v>241</v>
      </c>
      <c r="D12" s="46" t="s">
        <v>242</v>
      </c>
      <c r="E12" s="46" t="s">
        <v>243</v>
      </c>
      <c r="F12" s="6" t="s">
        <v>245</v>
      </c>
      <c r="G12" s="49" t="s">
        <v>246</v>
      </c>
      <c r="H12" s="47" t="s">
        <v>47</v>
      </c>
      <c r="I12" s="47" t="s">
        <v>48</v>
      </c>
      <c r="J12" s="47" t="s">
        <v>256</v>
      </c>
      <c r="K12" s="47" t="s">
        <v>49</v>
      </c>
      <c r="L12" s="47" t="s">
        <v>249</v>
      </c>
      <c r="M12" s="47" t="s">
        <v>51</v>
      </c>
      <c r="N12" s="47" t="s">
        <v>52</v>
      </c>
      <c r="O12" s="47" t="s">
        <v>355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250</v>
      </c>
      <c r="V12" s="47" t="s">
        <v>251</v>
      </c>
      <c r="W12" s="47" t="s">
        <v>252</v>
      </c>
      <c r="X12" s="47" t="s">
        <v>253</v>
      </c>
      <c r="Y12" s="47" t="s">
        <v>254</v>
      </c>
      <c r="Z12" s="47" t="s">
        <v>255</v>
      </c>
      <c r="AA12" s="48" t="s">
        <v>144</v>
      </c>
      <c r="AB12" s="48" t="s">
        <v>145</v>
      </c>
      <c r="AC12" s="48" t="s">
        <v>146</v>
      </c>
      <c r="AD12" s="48" t="s">
        <v>147</v>
      </c>
      <c r="AE12" s="48" t="s">
        <v>148</v>
      </c>
      <c r="AF12" s="48" t="s">
        <v>149</v>
      </c>
      <c r="AG12" s="48" t="s">
        <v>150</v>
      </c>
      <c r="AH12" s="48" t="s">
        <v>151</v>
      </c>
      <c r="AI12" s="48" t="s">
        <v>152</v>
      </c>
      <c r="AJ12" s="48" t="s">
        <v>153</v>
      </c>
      <c r="AK12" s="53" t="s">
        <v>164</v>
      </c>
      <c r="AL12" s="87" t="s">
        <v>307</v>
      </c>
      <c r="AM12" s="87" t="s">
        <v>347</v>
      </c>
      <c r="AN12" s="87" t="s">
        <v>309</v>
      </c>
      <c r="AO12" s="87" t="s">
        <v>310</v>
      </c>
      <c r="AP12" s="87" t="s">
        <v>311</v>
      </c>
      <c r="AQ12" s="87" t="s">
        <v>312</v>
      </c>
      <c r="AR12" s="97" t="s">
        <v>348</v>
      </c>
    </row>
    <row r="13" spans="1:44">
      <c r="A13" t="s">
        <v>248</v>
      </c>
      <c r="B13" t="s">
        <v>352</v>
      </c>
      <c r="D13" t="str">
        <f t="shared" ref="D13:D70" si="0">IF(RIGHT(F13,6)="GASNAT","*","COST")</f>
        <v>COST</v>
      </c>
      <c r="E13">
        <v>2010</v>
      </c>
      <c r="F13" t="str">
        <f>Worldprices!$G$62</f>
        <v>IMPOILCRD</v>
      </c>
      <c r="G13" t="str">
        <f>Worldprices!$G$63</f>
        <v>OILCRD</v>
      </c>
      <c r="H13">
        <f>Worldprices!$G$67*H$5</f>
        <v>8.837704918032788</v>
      </c>
      <c r="I13">
        <f>Worldprices!$G$67*I$5</f>
        <v>9.8196721311475414</v>
      </c>
      <c r="J13">
        <f t="shared" ref="J13:J56" si="1">AI13</f>
        <v>9.8196721311475414</v>
      </c>
      <c r="K13">
        <f>Worldprices!$G$67*K$5</f>
        <v>9.8196721311475414</v>
      </c>
      <c r="L13">
        <f>Worldprices!$G$67*L$5</f>
        <v>9.8196721311475414</v>
      </c>
      <c r="M13">
        <f>Worldprices!$G$67*M$5</f>
        <v>9.8196721311475414</v>
      </c>
      <c r="N13">
        <f>Worldprices!$G$67*N$5</f>
        <v>9.8196721311475414</v>
      </c>
      <c r="O13">
        <f>Worldprices!$G$67*O$5</f>
        <v>9.8196721311475414</v>
      </c>
      <c r="P13">
        <f>Worldprices!$G$67*P$5</f>
        <v>8.3467213114754095</v>
      </c>
      <c r="Q13">
        <f>Worldprices!$G$67*Q$5</f>
        <v>9.8196721311475414</v>
      </c>
      <c r="R13">
        <f>Worldprices!$G$67*R$5</f>
        <v>9.8196721311475414</v>
      </c>
      <c r="S13">
        <f>Worldprices!$G$67*S$5</f>
        <v>9.8196721311475414</v>
      </c>
      <c r="T13">
        <f>Worldprices!$G$67*T$5</f>
        <v>9.8196721311475414</v>
      </c>
      <c r="U13">
        <f>Worldprices!$G$67*U$5</f>
        <v>8.837704918032788</v>
      </c>
      <c r="V13">
        <f>Worldprices!$G$67*V$5</f>
        <v>8.837704918032788</v>
      </c>
      <c r="W13">
        <f>Worldprices!$G$67*W$5</f>
        <v>9.8196721311475414</v>
      </c>
      <c r="X13">
        <f>Worldprices!$G$67*X$5</f>
        <v>9.8196721311475414</v>
      </c>
      <c r="Y13">
        <f>Worldprices!$G$67*Y$5</f>
        <v>9.8196721311475414</v>
      </c>
      <c r="Z13">
        <f>Worldprices!$G$67*Z$5</f>
        <v>9.8196721311475414</v>
      </c>
      <c r="AA13">
        <f>Worldprices!$G$67*AA$5</f>
        <v>9.8196721311475414</v>
      </c>
      <c r="AB13">
        <f>Worldprices!$G$67*AB$5</f>
        <v>9.8196721311475414</v>
      </c>
      <c r="AC13">
        <f>Worldprices!$G$67*AC$5</f>
        <v>9.8196721311475414</v>
      </c>
      <c r="AD13">
        <f>Worldprices!$G$67*AD$5</f>
        <v>9.8196721311475414</v>
      </c>
      <c r="AE13">
        <f>Worldprices!$G$67*AE$5</f>
        <v>9.8196721311475414</v>
      </c>
      <c r="AF13">
        <f>Worldprices!$G$67*AF$5</f>
        <v>9.8196721311475414</v>
      </c>
      <c r="AG13">
        <f>Worldprices!$G$67*AG$5</f>
        <v>9.8196721311475414</v>
      </c>
      <c r="AH13">
        <f>Worldprices!$G$67*AH$5</f>
        <v>9.8196721311475414</v>
      </c>
      <c r="AI13">
        <f>Worldprices!$G$67*AI$5</f>
        <v>9.8196721311475414</v>
      </c>
      <c r="AJ13">
        <f>Worldprices!$G$67*AJ$5</f>
        <v>9.8196721311475414</v>
      </c>
      <c r="AK13">
        <f>Worldprices!$G$67*AK$5</f>
        <v>9.8196721311475414</v>
      </c>
      <c r="AL13">
        <f>Worldprices!$G$67*AL$5</f>
        <v>9.8196721311475414</v>
      </c>
      <c r="AM13">
        <f>Worldprices!$G$67*AM$5</f>
        <v>9.8196721311475414</v>
      </c>
      <c r="AN13">
        <f>Worldprices!$G$67*AN$5</f>
        <v>9.8196721311475414</v>
      </c>
      <c r="AO13">
        <f>Worldprices!$G$67*AO$5</f>
        <v>9.8196721311475414</v>
      </c>
      <c r="AP13">
        <f>Worldprices!$G$67*AP$5</f>
        <v>9.8196721311475414</v>
      </c>
      <c r="AQ13">
        <f>Worldprices!$G$67*AQ$5</f>
        <v>9.8196721311475414</v>
      </c>
      <c r="AR13">
        <f t="shared" ref="AR13:AR70" si="2">AQ13</f>
        <v>9.8196721311475414</v>
      </c>
    </row>
    <row r="14" spans="1:44">
      <c r="A14" t="s">
        <v>248</v>
      </c>
      <c r="B14" t="s">
        <v>352</v>
      </c>
      <c r="D14" t="str">
        <f t="shared" si="0"/>
        <v>COST</v>
      </c>
      <c r="E14">
        <v>2010</v>
      </c>
      <c r="F14" t="str">
        <f>Worldprices!$H$62</f>
        <v>IMPOILHFO</v>
      </c>
      <c r="G14" t="str">
        <f>Worldprices!$H$63</f>
        <v>OILHFO</v>
      </c>
      <c r="H14">
        <f>Worldprices!$H$67*H$5</f>
        <v>7.1585409836065583</v>
      </c>
      <c r="I14">
        <f>Worldprices!$H$67*I$5</f>
        <v>7.9539344262295089</v>
      </c>
      <c r="J14">
        <f t="shared" si="1"/>
        <v>7.9539344262295089</v>
      </c>
      <c r="K14">
        <f>Worldprices!$H$67*K$5</f>
        <v>7.9539344262295089</v>
      </c>
      <c r="L14">
        <f>Worldprices!$H$67*L$5</f>
        <v>7.9539344262295089</v>
      </c>
      <c r="M14">
        <f>Worldprices!$H$67*M$5</f>
        <v>7.9539344262295089</v>
      </c>
      <c r="N14">
        <f>Worldprices!$H$67*N$5</f>
        <v>7.9539344262295089</v>
      </c>
      <c r="O14">
        <f>Worldprices!$H$67*O$5</f>
        <v>7.9539344262295089</v>
      </c>
      <c r="P14">
        <f>Worldprices!$H$67*P$5</f>
        <v>6.7608442622950822</v>
      </c>
      <c r="Q14">
        <f>Worldprices!$H$67*Q$5</f>
        <v>7.9539344262295089</v>
      </c>
      <c r="R14">
        <f>Worldprices!$H$67*R$5</f>
        <v>7.9539344262295089</v>
      </c>
      <c r="S14">
        <f>Worldprices!$H$67*S$5</f>
        <v>7.9539344262295089</v>
      </c>
      <c r="T14">
        <f>Worldprices!$H$67*T$5</f>
        <v>7.9539344262295089</v>
      </c>
      <c r="U14">
        <f>Worldprices!$H$67*U$5</f>
        <v>7.1585409836065583</v>
      </c>
      <c r="V14">
        <f>Worldprices!$H$67*V$5</f>
        <v>7.1585409836065583</v>
      </c>
      <c r="W14">
        <f>Worldprices!$H$67*W$5</f>
        <v>7.9539344262295089</v>
      </c>
      <c r="X14">
        <f>Worldprices!$H$67*X$5</f>
        <v>7.9539344262295089</v>
      </c>
      <c r="Y14">
        <f>Worldprices!$H$67*Y$5</f>
        <v>7.9539344262295089</v>
      </c>
      <c r="Z14">
        <f>Worldprices!$H$67*Z$5</f>
        <v>7.9539344262295089</v>
      </c>
      <c r="AA14">
        <f>Worldprices!$H$67*AA$5</f>
        <v>7.9539344262295089</v>
      </c>
      <c r="AB14">
        <f>Worldprices!$H$67*AB$5</f>
        <v>7.9539344262295089</v>
      </c>
      <c r="AC14">
        <f>Worldprices!$H$67*AC$5</f>
        <v>7.9539344262295089</v>
      </c>
      <c r="AD14">
        <f>Worldprices!$H$67*AD$5</f>
        <v>7.9539344262295089</v>
      </c>
      <c r="AE14">
        <f>Worldprices!$H$67*AE$5</f>
        <v>7.9539344262295089</v>
      </c>
      <c r="AF14">
        <f>Worldprices!$H$67*AF$5</f>
        <v>7.9539344262295089</v>
      </c>
      <c r="AG14">
        <f>Worldprices!$H$67*AG$5</f>
        <v>7.9539344262295089</v>
      </c>
      <c r="AH14">
        <f>Worldprices!$H$67*AH$5</f>
        <v>7.9539344262295089</v>
      </c>
      <c r="AI14">
        <f>Worldprices!$H$67*AI$5</f>
        <v>7.9539344262295089</v>
      </c>
      <c r="AJ14">
        <f>Worldprices!$H$67*AJ$5</f>
        <v>7.9539344262295089</v>
      </c>
      <c r="AK14">
        <f>Worldprices!$H$67*AK$5</f>
        <v>7.9539344262295089</v>
      </c>
      <c r="AL14">
        <f>Worldprices!$H$67*AL$5</f>
        <v>7.9539344262295089</v>
      </c>
      <c r="AM14">
        <f>Worldprices!$H$67*AM$5</f>
        <v>7.9539344262295089</v>
      </c>
      <c r="AN14">
        <f>Worldprices!$H$67*AN$5</f>
        <v>7.9539344262295089</v>
      </c>
      <c r="AO14">
        <f>Worldprices!$H$67*AO$5</f>
        <v>7.9539344262295089</v>
      </c>
      <c r="AP14">
        <f>Worldprices!$H$67*AP$5</f>
        <v>7.9539344262295089</v>
      </c>
      <c r="AQ14">
        <f>Worldprices!$H$67*AQ$5</f>
        <v>7.9539344262295089</v>
      </c>
      <c r="AR14">
        <f t="shared" si="2"/>
        <v>7.9539344262295089</v>
      </c>
    </row>
    <row r="15" spans="1:44">
      <c r="A15" t="s">
        <v>248</v>
      </c>
      <c r="B15" t="s">
        <v>352</v>
      </c>
      <c r="D15" t="str">
        <f t="shared" si="0"/>
        <v>COST</v>
      </c>
      <c r="E15">
        <v>2010</v>
      </c>
      <c r="F15" t="str">
        <f>Worldprices!$I$62</f>
        <v>IMPOILDST</v>
      </c>
      <c r="G15" t="str">
        <f>Worldprices!$I$63</f>
        <v>OILDST</v>
      </c>
      <c r="H15">
        <f>Worldprices!$I$67*H$6</f>
        <v>12.765573770491804</v>
      </c>
      <c r="I15">
        <f>Worldprices!$I$67*I$6</f>
        <v>12.765573770491804</v>
      </c>
      <c r="J15">
        <f t="shared" si="1"/>
        <v>12.765573770491804</v>
      </c>
      <c r="K15">
        <f>Worldprices!$I$67*K$6</f>
        <v>12.765573770491804</v>
      </c>
      <c r="L15">
        <f>Worldprices!$I$67*L$6</f>
        <v>12.765573770491804</v>
      </c>
      <c r="M15">
        <f>Worldprices!$I$67*M$6</f>
        <v>12.765573770491804</v>
      </c>
      <c r="N15">
        <f>Worldprices!$I$67*N$6</f>
        <v>12.765573770491804</v>
      </c>
      <c r="O15">
        <f>Worldprices!$I$67*O$6</f>
        <v>12.765573770491804</v>
      </c>
      <c r="P15">
        <f>Worldprices!$I$67*P$6</f>
        <v>12.765573770491804</v>
      </c>
      <c r="Q15">
        <f>Worldprices!$I$67*Q$6</f>
        <v>12.765573770491804</v>
      </c>
      <c r="R15">
        <f>Worldprices!$I$67*R$6</f>
        <v>12.765573770491804</v>
      </c>
      <c r="S15">
        <f>Worldprices!$I$67*S$6</f>
        <v>12.765573770491804</v>
      </c>
      <c r="T15">
        <f>Worldprices!$I$67*T$6</f>
        <v>12.765573770491804</v>
      </c>
      <c r="U15">
        <f>Worldprices!$I$67*U$6</f>
        <v>12.765573770491804</v>
      </c>
      <c r="V15">
        <f>Worldprices!$I$67*V$6</f>
        <v>12.127295081967214</v>
      </c>
      <c r="W15">
        <f>Worldprices!$I$67*W$6</f>
        <v>12.765573770491804</v>
      </c>
      <c r="X15">
        <f>Worldprices!$I$67*X$6</f>
        <v>12.765573770491804</v>
      </c>
      <c r="Y15">
        <f>Worldprices!$I$67*Y$6</f>
        <v>12.765573770491804</v>
      </c>
      <c r="Z15">
        <f>Worldprices!$I$67*Z$6</f>
        <v>12.765573770491804</v>
      </c>
      <c r="AA15">
        <f>Worldprices!$I$67*AA$6</f>
        <v>12.765573770491804</v>
      </c>
      <c r="AB15">
        <f>Worldprices!$I$67*AB$6</f>
        <v>12.765573770491804</v>
      </c>
      <c r="AC15">
        <f>Worldprices!$I$67*AC$6</f>
        <v>12.765573770491804</v>
      </c>
      <c r="AD15">
        <f>Worldprices!$I$67*AD$6</f>
        <v>12.765573770491804</v>
      </c>
      <c r="AE15">
        <f>Worldprices!$I$67*AE$6</f>
        <v>12.765573770491804</v>
      </c>
      <c r="AF15">
        <f>Worldprices!$I$67*AF$6</f>
        <v>12.765573770491804</v>
      </c>
      <c r="AG15">
        <f>Worldprices!$I$67*AG$6</f>
        <v>12.765573770491804</v>
      </c>
      <c r="AH15">
        <f>Worldprices!$I$67*AH$6</f>
        <v>12.765573770491804</v>
      </c>
      <c r="AI15">
        <f>Worldprices!$I$67*AI$6</f>
        <v>12.765573770491804</v>
      </c>
      <c r="AJ15">
        <f>Worldprices!$I$67*AJ$6</f>
        <v>12.765573770491804</v>
      </c>
      <c r="AK15">
        <f>Worldprices!$I$67*AK$6</f>
        <v>12.765573770491804</v>
      </c>
      <c r="AL15">
        <f>Worldprices!$I$67*AL$6</f>
        <v>12.765573770491804</v>
      </c>
      <c r="AM15">
        <f>Worldprices!$I$67*AM$6</f>
        <v>12.765573770491804</v>
      </c>
      <c r="AN15">
        <f>Worldprices!$I$67*AN$6</f>
        <v>12.765573770491804</v>
      </c>
      <c r="AO15">
        <f>Worldprices!$I$67*AO$6</f>
        <v>12.765573770491804</v>
      </c>
      <c r="AP15">
        <f>Worldprices!$I$67*AP$6</f>
        <v>12.765573770491804</v>
      </c>
      <c r="AQ15">
        <f>Worldprices!$I$67*AQ$6</f>
        <v>12.765573770491804</v>
      </c>
      <c r="AR15">
        <f t="shared" si="2"/>
        <v>12.765573770491804</v>
      </c>
    </row>
    <row r="16" spans="1:44">
      <c r="A16" t="s">
        <v>248</v>
      </c>
      <c r="B16" t="s">
        <v>352</v>
      </c>
      <c r="D16" t="str">
        <f t="shared" si="0"/>
        <v>COST</v>
      </c>
      <c r="E16">
        <v>2010</v>
      </c>
      <c r="F16" t="str">
        <f>Worldprices!$J$62</f>
        <v>IMPOILLPG</v>
      </c>
      <c r="G16" t="str">
        <f>Worldprices!$J$63</f>
        <v>OILLPG</v>
      </c>
      <c r="H16">
        <f>Worldprices!$J$67*H$7</f>
        <v>10.801639344262297</v>
      </c>
      <c r="I16">
        <f>Worldprices!$J$67*I$7</f>
        <v>10.801639344262297</v>
      </c>
      <c r="J16">
        <f t="shared" si="1"/>
        <v>10.801639344262297</v>
      </c>
      <c r="K16">
        <f>Worldprices!$J$67*K$7</f>
        <v>10.801639344262297</v>
      </c>
      <c r="L16">
        <f>Worldprices!$J$67*L$7</f>
        <v>10.801639344262297</v>
      </c>
      <c r="M16">
        <f>Worldprices!$J$67*M$7</f>
        <v>10.801639344262297</v>
      </c>
      <c r="N16">
        <f>Worldprices!$J$67*N$7</f>
        <v>10.801639344262297</v>
      </c>
      <c r="O16">
        <f>Worldprices!$J$67*O$7</f>
        <v>10.801639344262297</v>
      </c>
      <c r="P16">
        <f>Worldprices!$J$67*P$7</f>
        <v>10.801639344262297</v>
      </c>
      <c r="Q16">
        <f>Worldprices!$J$67*Q$7</f>
        <v>10.801639344262297</v>
      </c>
      <c r="R16">
        <f>Worldprices!$J$67*R$7</f>
        <v>10.801639344262297</v>
      </c>
      <c r="S16">
        <f>Worldprices!$J$67*S$7</f>
        <v>10.801639344262297</v>
      </c>
      <c r="T16">
        <f>Worldprices!$J$67*T$7</f>
        <v>10.801639344262297</v>
      </c>
      <c r="U16">
        <f>Worldprices!$J$67*U$7</f>
        <v>10.801639344262297</v>
      </c>
      <c r="V16">
        <f>Worldprices!$J$67*V$7</f>
        <v>10.261557377049181</v>
      </c>
      <c r="W16">
        <f>Worldprices!$J$67*W$7</f>
        <v>10.801639344262297</v>
      </c>
      <c r="X16">
        <f>Worldprices!$J$67*X$7</f>
        <v>10.801639344262297</v>
      </c>
      <c r="Y16">
        <f>Worldprices!$J$67*Y$7</f>
        <v>10.801639344262297</v>
      </c>
      <c r="Z16">
        <f>Worldprices!$J$67*Z$7</f>
        <v>10.801639344262297</v>
      </c>
      <c r="AA16">
        <f>Worldprices!$J$67*AA$7</f>
        <v>10.801639344262297</v>
      </c>
      <c r="AB16">
        <f>Worldprices!$J$67*AB$7</f>
        <v>10.801639344262297</v>
      </c>
      <c r="AC16">
        <f>Worldprices!$J$67*AC$7</f>
        <v>10.801639344262297</v>
      </c>
      <c r="AD16">
        <f>Worldprices!$J$67*AD$7</f>
        <v>10.801639344262297</v>
      </c>
      <c r="AE16">
        <f>Worldprices!$J$67*AE$7</f>
        <v>10.801639344262297</v>
      </c>
      <c r="AF16">
        <f>Worldprices!$J$67*AF$7</f>
        <v>10.801639344262297</v>
      </c>
      <c r="AG16">
        <f>Worldprices!$J$67*AG$7</f>
        <v>10.801639344262297</v>
      </c>
      <c r="AH16">
        <f>Worldprices!$J$67*AH$7</f>
        <v>10.801639344262297</v>
      </c>
      <c r="AI16">
        <f>Worldprices!$J$67*AI$7</f>
        <v>10.801639344262297</v>
      </c>
      <c r="AJ16">
        <f>Worldprices!$J$67*AJ$7</f>
        <v>10.801639344262297</v>
      </c>
      <c r="AK16">
        <f>Worldprices!$J$67*AK$7</f>
        <v>10.801639344262297</v>
      </c>
      <c r="AL16">
        <f>Worldprices!$J$67*AL$7</f>
        <v>10.801639344262297</v>
      </c>
      <c r="AM16">
        <f>Worldprices!$J$67*AM$7</f>
        <v>10.801639344262297</v>
      </c>
      <c r="AN16">
        <f>Worldprices!$J$67*AN$7</f>
        <v>10.801639344262297</v>
      </c>
      <c r="AO16">
        <f>Worldprices!$J$67*AO$7</f>
        <v>10.801639344262297</v>
      </c>
      <c r="AP16">
        <f>Worldprices!$J$67*AP$7</f>
        <v>10.801639344262297</v>
      </c>
      <c r="AQ16">
        <f>Worldprices!$J$67*AQ$7</f>
        <v>10.801639344262297</v>
      </c>
      <c r="AR16">
        <f t="shared" si="2"/>
        <v>10.801639344262297</v>
      </c>
    </row>
    <row r="17" spans="1:44">
      <c r="A17" t="s">
        <v>248</v>
      </c>
      <c r="B17" t="s">
        <v>352</v>
      </c>
      <c r="D17" t="str">
        <f t="shared" si="0"/>
        <v>COST</v>
      </c>
      <c r="E17">
        <v>2010</v>
      </c>
      <c r="F17" t="str">
        <f>Worldprices!$K$62</f>
        <v>IMPOILGSL</v>
      </c>
      <c r="G17" t="str">
        <f>Worldprices!$K$63</f>
        <v>OILGSL</v>
      </c>
      <c r="H17">
        <f>Worldprices!$K$67*H$7</f>
        <v>13.747540983606557</v>
      </c>
      <c r="I17">
        <f>Worldprices!$K$67*I$7</f>
        <v>13.747540983606557</v>
      </c>
      <c r="J17">
        <f t="shared" si="1"/>
        <v>13.747540983606557</v>
      </c>
      <c r="K17">
        <f>Worldprices!$K$67*K$7</f>
        <v>13.747540983606557</v>
      </c>
      <c r="L17">
        <f>Worldprices!$K$67*L$7</f>
        <v>13.747540983606557</v>
      </c>
      <c r="M17">
        <f>Worldprices!$K$67*M$7</f>
        <v>13.747540983606557</v>
      </c>
      <c r="N17">
        <f>Worldprices!$K$67*N$7</f>
        <v>13.747540983606557</v>
      </c>
      <c r="O17">
        <f>Worldprices!$K$67*O$7</f>
        <v>13.747540983606557</v>
      </c>
      <c r="P17">
        <f>Worldprices!$K$67*P$7</f>
        <v>13.747540983606557</v>
      </c>
      <c r="Q17">
        <f>Worldprices!$K$67*Q$7</f>
        <v>13.747540983606557</v>
      </c>
      <c r="R17">
        <f>Worldprices!$K$67*R$7</f>
        <v>13.747540983606557</v>
      </c>
      <c r="S17">
        <f>Worldprices!$K$67*S$7</f>
        <v>13.747540983606557</v>
      </c>
      <c r="T17">
        <f>Worldprices!$K$67*T$7</f>
        <v>13.747540983606557</v>
      </c>
      <c r="U17">
        <f>Worldprices!$K$67*U$7</f>
        <v>13.747540983606557</v>
      </c>
      <c r="V17">
        <f>Worldprices!$K$67*V$7</f>
        <v>13.060163934426228</v>
      </c>
      <c r="W17">
        <f>Worldprices!$K$67*W$7</f>
        <v>13.747540983606557</v>
      </c>
      <c r="X17">
        <f>Worldprices!$K$67*X$7</f>
        <v>13.747540983606557</v>
      </c>
      <c r="Y17">
        <f>Worldprices!$K$67*Y$7</f>
        <v>13.747540983606557</v>
      </c>
      <c r="Z17">
        <f>Worldprices!$K$67*Z$7</f>
        <v>13.747540983606557</v>
      </c>
      <c r="AA17">
        <f>Worldprices!$K$67*AA$7</f>
        <v>13.747540983606557</v>
      </c>
      <c r="AB17">
        <f>Worldprices!$K$67*AB$7</f>
        <v>13.747540983606557</v>
      </c>
      <c r="AC17">
        <f>Worldprices!$K$67*AC$7</f>
        <v>13.747540983606557</v>
      </c>
      <c r="AD17">
        <f>Worldprices!$K$67*AD$7</f>
        <v>13.747540983606557</v>
      </c>
      <c r="AE17">
        <f>Worldprices!$K$67*AE$7</f>
        <v>13.747540983606557</v>
      </c>
      <c r="AF17">
        <f>Worldprices!$K$67*AF$7</f>
        <v>13.747540983606557</v>
      </c>
      <c r="AG17">
        <f>Worldprices!$K$67*AG$7</f>
        <v>13.747540983606557</v>
      </c>
      <c r="AH17">
        <f>Worldprices!$K$67*AH$7</f>
        <v>13.747540983606557</v>
      </c>
      <c r="AI17">
        <f>Worldprices!$K$67*AI$7</f>
        <v>13.747540983606557</v>
      </c>
      <c r="AJ17">
        <f>Worldprices!$K$67*AJ$7</f>
        <v>13.747540983606557</v>
      </c>
      <c r="AK17">
        <f>Worldprices!$K$67*AK$7</f>
        <v>13.747540983606557</v>
      </c>
      <c r="AL17">
        <f>Worldprices!$K$67*AL$7</f>
        <v>13.747540983606557</v>
      </c>
      <c r="AM17">
        <f>Worldprices!$K$67*AM$7</f>
        <v>13.747540983606557</v>
      </c>
      <c r="AN17">
        <f>Worldprices!$K$67*AN$7</f>
        <v>13.747540983606557</v>
      </c>
      <c r="AO17">
        <f>Worldprices!$K$67*AO$7</f>
        <v>13.747540983606557</v>
      </c>
      <c r="AP17">
        <f>Worldprices!$K$67*AP$7</f>
        <v>13.747540983606557</v>
      </c>
      <c r="AQ17">
        <f>Worldprices!$K$67*AQ$7</f>
        <v>13.747540983606557</v>
      </c>
      <c r="AR17">
        <f t="shared" si="2"/>
        <v>13.747540983606557</v>
      </c>
    </row>
    <row r="18" spans="1:44">
      <c r="A18" t="s">
        <v>248</v>
      </c>
      <c r="B18" t="s">
        <v>352</v>
      </c>
      <c r="D18" t="str">
        <f t="shared" si="0"/>
        <v>COST</v>
      </c>
      <c r="E18">
        <v>2010</v>
      </c>
      <c r="F18" t="str">
        <f>Worldprices!$L$62</f>
        <v>IMPOILKER</v>
      </c>
      <c r="G18" t="str">
        <f>Worldprices!$L$63</f>
        <v>OILKER</v>
      </c>
      <c r="H18">
        <f>Worldprices!$L$67*H$7</f>
        <v>13.747540983606557</v>
      </c>
      <c r="I18">
        <f>Worldprices!$L$67*I$7</f>
        <v>13.747540983606557</v>
      </c>
      <c r="J18">
        <f t="shared" si="1"/>
        <v>13.747540983606557</v>
      </c>
      <c r="K18">
        <f>Worldprices!$L$67*K$7</f>
        <v>13.747540983606557</v>
      </c>
      <c r="L18">
        <f>Worldprices!$L$67*L$7</f>
        <v>13.747540983606557</v>
      </c>
      <c r="M18">
        <f>Worldprices!$L$67*M$7</f>
        <v>13.747540983606557</v>
      </c>
      <c r="N18">
        <f>Worldprices!$L$67*N$7</f>
        <v>13.747540983606557</v>
      </c>
      <c r="O18">
        <f>Worldprices!$L$67*O$7</f>
        <v>13.747540983606557</v>
      </c>
      <c r="P18">
        <f>Worldprices!$L$67*P$7</f>
        <v>13.747540983606557</v>
      </c>
      <c r="Q18">
        <f>Worldprices!$L$67*Q$7</f>
        <v>13.747540983606557</v>
      </c>
      <c r="R18">
        <f>Worldprices!$L$67*R$7</f>
        <v>13.747540983606557</v>
      </c>
      <c r="S18">
        <f>Worldprices!$L$67*S$7</f>
        <v>13.747540983606557</v>
      </c>
      <c r="T18">
        <f>Worldprices!$L$67*T$7</f>
        <v>13.747540983606557</v>
      </c>
      <c r="U18">
        <f>Worldprices!$L$67*U$7</f>
        <v>13.747540983606557</v>
      </c>
      <c r="V18">
        <f>Worldprices!$L$67*V$7</f>
        <v>13.060163934426228</v>
      </c>
      <c r="W18">
        <f>Worldprices!$L$67*W$7</f>
        <v>13.747540983606557</v>
      </c>
      <c r="X18">
        <f>Worldprices!$L$67*X$7</f>
        <v>13.747540983606557</v>
      </c>
      <c r="Y18">
        <f>Worldprices!$L$67*Y$7</f>
        <v>13.747540983606557</v>
      </c>
      <c r="Z18">
        <f>Worldprices!$L$67*Z$7</f>
        <v>13.747540983606557</v>
      </c>
      <c r="AA18">
        <f>Worldprices!$L$67*AA$7</f>
        <v>13.747540983606557</v>
      </c>
      <c r="AB18">
        <f>Worldprices!$L$67*AB$7</f>
        <v>13.747540983606557</v>
      </c>
      <c r="AC18">
        <f>Worldprices!$L$67*AC$7</f>
        <v>13.747540983606557</v>
      </c>
      <c r="AD18">
        <f>Worldprices!$L$67*AD$7</f>
        <v>13.747540983606557</v>
      </c>
      <c r="AE18">
        <f>Worldprices!$L$67*AE$7</f>
        <v>13.747540983606557</v>
      </c>
      <c r="AF18">
        <f>Worldprices!$L$67*AF$7</f>
        <v>13.747540983606557</v>
      </c>
      <c r="AG18">
        <f>Worldprices!$L$67*AG$7</f>
        <v>13.747540983606557</v>
      </c>
      <c r="AH18">
        <f>Worldprices!$L$67*AH$7</f>
        <v>13.747540983606557</v>
      </c>
      <c r="AI18">
        <f>Worldprices!$L$67*AI$7</f>
        <v>13.747540983606557</v>
      </c>
      <c r="AJ18">
        <f>Worldprices!$L$67*AJ$7</f>
        <v>13.747540983606557</v>
      </c>
      <c r="AK18">
        <f>Worldprices!$L$67*AK$7</f>
        <v>13.747540983606557</v>
      </c>
      <c r="AL18">
        <f>Worldprices!$L$67*AL$7</f>
        <v>13.747540983606557</v>
      </c>
      <c r="AM18">
        <f>Worldprices!$L$67*AM$7</f>
        <v>13.747540983606557</v>
      </c>
      <c r="AN18">
        <f>Worldprices!$L$67*AN$7</f>
        <v>13.747540983606557</v>
      </c>
      <c r="AO18">
        <f>Worldprices!$L$67*AO$7</f>
        <v>13.747540983606557</v>
      </c>
      <c r="AP18">
        <f>Worldprices!$L$67*AP$7</f>
        <v>13.747540983606557</v>
      </c>
      <c r="AQ18">
        <f>Worldprices!$L$67*AQ$7</f>
        <v>13.747540983606557</v>
      </c>
      <c r="AR18">
        <f t="shared" si="2"/>
        <v>13.747540983606557</v>
      </c>
    </row>
    <row r="19" spans="1:44">
      <c r="A19" t="s">
        <v>248</v>
      </c>
      <c r="B19" t="s">
        <v>352</v>
      </c>
      <c r="D19" t="str">
        <f t="shared" si="0"/>
        <v>*</v>
      </c>
      <c r="E19">
        <v>2010</v>
      </c>
      <c r="F19" t="str">
        <f>Worldprices!$Q$62</f>
        <v>IMPGASNAT</v>
      </c>
      <c r="G19" t="str">
        <f>Worldprices!$Q$63</f>
        <v>GASNAT</v>
      </c>
      <c r="H19">
        <f>Worldprices!$Q$67*H$8</f>
        <v>6.1967213114754101</v>
      </c>
      <c r="I19">
        <f>Worldprices!$Q$67*I$8</f>
        <v>6.1967213114754101</v>
      </c>
      <c r="J19">
        <f t="shared" si="1"/>
        <v>6.1967213114754101</v>
      </c>
      <c r="K19">
        <f>Worldprices!$Q$67*K$8</f>
        <v>6.1967213114754101</v>
      </c>
      <c r="L19">
        <f>Worldprices!$Q$67*L$8</f>
        <v>6.1967213114754101</v>
      </c>
      <c r="M19">
        <f>Worldprices!$Q$67*M$8</f>
        <v>6.1967213114754101</v>
      </c>
      <c r="N19">
        <f>Worldprices!$Q$67*N$8</f>
        <v>6.1967213114754101</v>
      </c>
      <c r="O19">
        <f>Worldprices!$Q$67*O$8</f>
        <v>6.1967213114754101</v>
      </c>
      <c r="P19">
        <f>Worldprices!$Q$67*P$8</f>
        <v>5.2672131147540986</v>
      </c>
      <c r="Q19">
        <f>Worldprices!$Q$67*Q$8</f>
        <v>5.5770491803278688</v>
      </c>
      <c r="R19">
        <f>Worldprices!$Q$67*R$8</f>
        <v>6.1967213114754101</v>
      </c>
      <c r="S19">
        <f>Worldprices!$Q$67*S$8</f>
        <v>6.1967213114754101</v>
      </c>
      <c r="T19">
        <f>Worldprices!$Q$67*T$8</f>
        <v>6.1967213114754101</v>
      </c>
      <c r="U19">
        <f>Worldprices!$Q$67*U$8</f>
        <v>6.1967213114754101</v>
      </c>
      <c r="V19">
        <f>Worldprices!$Q$67*V$8</f>
        <v>5.5770491803278688</v>
      </c>
      <c r="W19">
        <f>Worldprices!$Q$67*W$8</f>
        <v>6.1967213114754101</v>
      </c>
      <c r="X19">
        <f>Worldprices!$Q$67*X$8</f>
        <v>6.1967213114754101</v>
      </c>
      <c r="Y19">
        <f>Worldprices!$Q$67*Y$8</f>
        <v>6.1967213114754101</v>
      </c>
      <c r="Z19">
        <f>Worldprices!$Q$67*Z$8</f>
        <v>6.1967213114754101</v>
      </c>
      <c r="AA19">
        <f>Worldprices!$Q$67*AA$8</f>
        <v>6.1967213114754101</v>
      </c>
      <c r="AB19">
        <f>Worldprices!$Q$67*AB$8</f>
        <v>6.1967213114754101</v>
      </c>
      <c r="AC19">
        <f>Worldprices!$Q$67*AC$8</f>
        <v>6.1967213114754101</v>
      </c>
      <c r="AD19">
        <f>Worldprices!$Q$67*AD$8</f>
        <v>6.1967213114754101</v>
      </c>
      <c r="AE19">
        <f>Worldprices!$Q$67*AE$8</f>
        <v>6.1967213114754101</v>
      </c>
      <c r="AF19">
        <f>Worldprices!$Q$67*AF$8</f>
        <v>6.1967213114754101</v>
      </c>
      <c r="AG19">
        <f>Worldprices!$Q$67*AG$8</f>
        <v>6.1967213114754101</v>
      </c>
      <c r="AH19">
        <f>Worldprices!$Q$67*AH$8</f>
        <v>6.1967213114754101</v>
      </c>
      <c r="AI19">
        <f>Worldprices!$Q$67*AI$8</f>
        <v>6.1967213114754101</v>
      </c>
      <c r="AJ19">
        <f>Worldprices!$Q$67*AJ$8</f>
        <v>6.1967213114754101</v>
      </c>
      <c r="AK19">
        <f>Worldprices!$Q$67*AK$8</f>
        <v>6.1967213114754101</v>
      </c>
      <c r="AL19">
        <f>Worldprices!$Q$67*AL$8</f>
        <v>6.1967213114754101</v>
      </c>
      <c r="AM19">
        <f>Worldprices!$Q$67*AM$8</f>
        <v>6.1967213114754101</v>
      </c>
      <c r="AN19">
        <f>Worldprices!$Q$67*AN$8</f>
        <v>6.1967213114754101</v>
      </c>
      <c r="AO19">
        <f>Worldprices!$Q$67*AO$8</f>
        <v>6.1967213114754101</v>
      </c>
      <c r="AP19">
        <f>Worldprices!$Q$67*AP$8</f>
        <v>6.1967213114754101</v>
      </c>
      <c r="AQ19">
        <f>Worldprices!$Q$67*AQ$8</f>
        <v>6.1967213114754101</v>
      </c>
      <c r="AR19">
        <f t="shared" si="2"/>
        <v>6.1967213114754101</v>
      </c>
    </row>
    <row r="20" spans="1:44">
      <c r="A20" t="s">
        <v>248</v>
      </c>
      <c r="B20" t="s">
        <v>352</v>
      </c>
      <c r="D20" t="str">
        <f t="shared" si="0"/>
        <v>COST</v>
      </c>
      <c r="E20">
        <v>2015</v>
      </c>
      <c r="F20" t="str">
        <f>Worldprices!$G$62</f>
        <v>IMPOILCRD</v>
      </c>
      <c r="G20" t="str">
        <f>Worldprices!$G$63</f>
        <v>OILCRD</v>
      </c>
      <c r="H20">
        <f>Worldprices!$G$68*H$5</f>
        <v>9.5680327868852455</v>
      </c>
      <c r="I20">
        <f>Worldprices!$G$68*I$5</f>
        <v>10.631147540983607</v>
      </c>
      <c r="J20">
        <f t="shared" si="1"/>
        <v>10.631147540983607</v>
      </c>
      <c r="K20">
        <f>Worldprices!$G$68*K$5</f>
        <v>10.631147540983607</v>
      </c>
      <c r="L20">
        <f>Worldprices!$G$68*L$5</f>
        <v>10.631147540983607</v>
      </c>
      <c r="M20">
        <f>Worldprices!$G$68*M$5</f>
        <v>10.631147540983607</v>
      </c>
      <c r="N20">
        <f>Worldprices!$G$68*N$5</f>
        <v>10.631147540983607</v>
      </c>
      <c r="O20">
        <f>Worldprices!$G$68*O$5</f>
        <v>10.631147540983607</v>
      </c>
      <c r="P20">
        <f>Worldprices!$G$68*P$5</f>
        <v>9.0364754098360649</v>
      </c>
      <c r="Q20">
        <f>Worldprices!$G$68*Q$5</f>
        <v>10.631147540983607</v>
      </c>
      <c r="R20">
        <f>Worldprices!$G$68*R$5</f>
        <v>10.631147540983607</v>
      </c>
      <c r="S20">
        <f>Worldprices!$G$68*S$5</f>
        <v>10.631147540983607</v>
      </c>
      <c r="T20">
        <f>Worldprices!$G$68*T$5</f>
        <v>10.631147540983607</v>
      </c>
      <c r="U20">
        <f>Worldprices!$G$68*U$5</f>
        <v>9.5680327868852455</v>
      </c>
      <c r="V20">
        <f>Worldprices!$G$68*V$5</f>
        <v>9.5680327868852455</v>
      </c>
      <c r="W20">
        <f>Worldprices!$G$68*W$5</f>
        <v>10.631147540983607</v>
      </c>
      <c r="X20">
        <f>Worldprices!$G$68*X$5</f>
        <v>10.631147540983607</v>
      </c>
      <c r="Y20">
        <f>Worldprices!$G$68*Y$5</f>
        <v>10.631147540983607</v>
      </c>
      <c r="Z20">
        <f>Worldprices!$G$68*Z$5</f>
        <v>10.631147540983607</v>
      </c>
      <c r="AA20">
        <f>Worldprices!$G$68*AA$5</f>
        <v>10.631147540983607</v>
      </c>
      <c r="AB20">
        <f>Worldprices!$G$68*AB$5</f>
        <v>10.631147540983607</v>
      </c>
      <c r="AC20">
        <f>Worldprices!$G$68*AC$5</f>
        <v>10.631147540983607</v>
      </c>
      <c r="AD20">
        <f>Worldprices!$G$68*AD$5</f>
        <v>10.631147540983607</v>
      </c>
      <c r="AE20">
        <f>Worldprices!$G$68*AE$5</f>
        <v>10.631147540983607</v>
      </c>
      <c r="AF20">
        <f>Worldprices!$G$68*AF$5</f>
        <v>10.631147540983607</v>
      </c>
      <c r="AG20">
        <f>Worldprices!$G$68*AG$5</f>
        <v>10.631147540983607</v>
      </c>
      <c r="AH20">
        <f>Worldprices!$G$68*AH$5</f>
        <v>10.631147540983607</v>
      </c>
      <c r="AI20">
        <f>Worldprices!$G$68*AI$5</f>
        <v>10.631147540983607</v>
      </c>
      <c r="AJ20">
        <f>Worldprices!$G$68*AJ$5</f>
        <v>10.631147540983607</v>
      </c>
      <c r="AK20">
        <f>Worldprices!$G$68*AK$5</f>
        <v>10.631147540983607</v>
      </c>
      <c r="AL20">
        <f>Worldprices!$G$68*AL$5</f>
        <v>10.631147540983607</v>
      </c>
      <c r="AM20">
        <f>Worldprices!$G$68*AM$5</f>
        <v>10.631147540983607</v>
      </c>
      <c r="AN20">
        <f>Worldprices!$G$68*AN$5</f>
        <v>10.631147540983607</v>
      </c>
      <c r="AO20">
        <f>Worldprices!$G$68*AO$5</f>
        <v>10.631147540983607</v>
      </c>
      <c r="AP20">
        <f>Worldprices!$G$68*AP$5</f>
        <v>10.631147540983607</v>
      </c>
      <c r="AQ20">
        <f>Worldprices!$G$68*AQ$5</f>
        <v>10.631147540983607</v>
      </c>
      <c r="AR20">
        <f t="shared" si="2"/>
        <v>10.631147540983607</v>
      </c>
    </row>
    <row r="21" spans="1:44">
      <c r="A21" t="s">
        <v>248</v>
      </c>
      <c r="B21" t="s">
        <v>352</v>
      </c>
      <c r="D21" t="str">
        <f t="shared" si="0"/>
        <v>COST</v>
      </c>
      <c r="E21">
        <v>2015</v>
      </c>
      <c r="F21" t="str">
        <f>Worldprices!$H$62</f>
        <v>IMPOILHFO</v>
      </c>
      <c r="G21" t="str">
        <f>Worldprices!$H$63</f>
        <v>OILHFO</v>
      </c>
      <c r="H21">
        <f>Worldprices!$H$68*H$5</f>
        <v>7.75010655737705</v>
      </c>
      <c r="I21">
        <f>Worldprices!$H$68*I$5</f>
        <v>8.6112295081967218</v>
      </c>
      <c r="J21">
        <f t="shared" si="1"/>
        <v>8.6112295081967218</v>
      </c>
      <c r="K21">
        <f>Worldprices!$H$68*K$5</f>
        <v>8.6112295081967218</v>
      </c>
      <c r="L21">
        <f>Worldprices!$H$68*L$5</f>
        <v>8.6112295081967218</v>
      </c>
      <c r="M21">
        <f>Worldprices!$H$68*M$5</f>
        <v>8.6112295081967218</v>
      </c>
      <c r="N21">
        <f>Worldprices!$H$68*N$5</f>
        <v>8.6112295081967218</v>
      </c>
      <c r="O21">
        <f>Worldprices!$H$68*O$5</f>
        <v>8.6112295081967218</v>
      </c>
      <c r="P21">
        <f>Worldprices!$H$68*P$5</f>
        <v>7.3195450819672132</v>
      </c>
      <c r="Q21">
        <f>Worldprices!$H$68*Q$5</f>
        <v>8.6112295081967218</v>
      </c>
      <c r="R21">
        <f>Worldprices!$H$68*R$5</f>
        <v>8.6112295081967218</v>
      </c>
      <c r="S21">
        <f>Worldprices!$H$68*S$5</f>
        <v>8.6112295081967218</v>
      </c>
      <c r="T21">
        <f>Worldprices!$H$68*T$5</f>
        <v>8.6112295081967218</v>
      </c>
      <c r="U21">
        <f>Worldprices!$H$68*U$5</f>
        <v>7.75010655737705</v>
      </c>
      <c r="V21">
        <f>Worldprices!$H$68*V$5</f>
        <v>7.75010655737705</v>
      </c>
      <c r="W21">
        <f>Worldprices!$H$68*W$5</f>
        <v>8.6112295081967218</v>
      </c>
      <c r="X21">
        <f>Worldprices!$H$68*X$5</f>
        <v>8.6112295081967218</v>
      </c>
      <c r="Y21">
        <f>Worldprices!$H$68*Y$5</f>
        <v>8.6112295081967218</v>
      </c>
      <c r="Z21">
        <f>Worldprices!$H$68*Z$5</f>
        <v>8.6112295081967218</v>
      </c>
      <c r="AA21">
        <f>Worldprices!$H$68*AA$5</f>
        <v>8.6112295081967218</v>
      </c>
      <c r="AB21">
        <f>Worldprices!$H$68*AB$5</f>
        <v>8.6112295081967218</v>
      </c>
      <c r="AC21">
        <f>Worldprices!$H$68*AC$5</f>
        <v>8.6112295081967218</v>
      </c>
      <c r="AD21">
        <f>Worldprices!$H$68*AD$5</f>
        <v>8.6112295081967218</v>
      </c>
      <c r="AE21">
        <f>Worldprices!$H$68*AE$5</f>
        <v>8.6112295081967218</v>
      </c>
      <c r="AF21">
        <f>Worldprices!$H$68*AF$5</f>
        <v>8.6112295081967218</v>
      </c>
      <c r="AG21">
        <f>Worldprices!$H$68*AG$5</f>
        <v>8.6112295081967218</v>
      </c>
      <c r="AH21">
        <f>Worldprices!$H$68*AH$5</f>
        <v>8.6112295081967218</v>
      </c>
      <c r="AI21">
        <f>Worldprices!$H$68*AI$5</f>
        <v>8.6112295081967218</v>
      </c>
      <c r="AJ21">
        <f>Worldprices!$H$68*AJ$5</f>
        <v>8.6112295081967218</v>
      </c>
      <c r="AK21">
        <f>Worldprices!$H$68*AK$5</f>
        <v>8.6112295081967218</v>
      </c>
      <c r="AL21">
        <f>Worldprices!$H$68*AL$5</f>
        <v>8.6112295081967218</v>
      </c>
      <c r="AM21">
        <f>Worldprices!$H$68*AM$5</f>
        <v>8.6112295081967218</v>
      </c>
      <c r="AN21">
        <f>Worldprices!$H$68*AN$5</f>
        <v>8.6112295081967218</v>
      </c>
      <c r="AO21">
        <f>Worldprices!$H$68*AO$5</f>
        <v>8.6112295081967218</v>
      </c>
      <c r="AP21">
        <f>Worldprices!$H$68*AP$5</f>
        <v>8.6112295081967218</v>
      </c>
      <c r="AQ21">
        <f>Worldprices!$H$68*AQ$5</f>
        <v>8.6112295081967218</v>
      </c>
      <c r="AR21">
        <f t="shared" si="2"/>
        <v>8.6112295081967218</v>
      </c>
    </row>
    <row r="22" spans="1:44">
      <c r="A22" t="s">
        <v>248</v>
      </c>
      <c r="B22" t="s">
        <v>352</v>
      </c>
      <c r="D22" t="str">
        <f t="shared" si="0"/>
        <v>COST</v>
      </c>
      <c r="E22">
        <v>2015</v>
      </c>
      <c r="F22" t="str">
        <f>Worldprices!$I$62</f>
        <v>IMPOILDST</v>
      </c>
      <c r="G22" t="str">
        <f>Worldprices!$I$63</f>
        <v>OILDST</v>
      </c>
      <c r="H22">
        <f>Worldprices!$I$68*H$6</f>
        <v>13.820491803278689</v>
      </c>
      <c r="I22">
        <f>Worldprices!$I$68*I$6</f>
        <v>13.820491803278689</v>
      </c>
      <c r="J22">
        <f t="shared" si="1"/>
        <v>13.820491803278689</v>
      </c>
      <c r="K22">
        <f>Worldprices!$I$68*K$6</f>
        <v>13.820491803278689</v>
      </c>
      <c r="L22">
        <f>Worldprices!$I$68*L$6</f>
        <v>13.820491803278689</v>
      </c>
      <c r="M22">
        <f>Worldprices!$I$68*M$6</f>
        <v>13.820491803278689</v>
      </c>
      <c r="N22">
        <f>Worldprices!$I$68*N$6</f>
        <v>13.820491803278689</v>
      </c>
      <c r="O22">
        <f>Worldprices!$I$68*O$6</f>
        <v>13.820491803278689</v>
      </c>
      <c r="P22">
        <f>Worldprices!$I$68*P$6</f>
        <v>13.820491803278689</v>
      </c>
      <c r="Q22">
        <f>Worldprices!$I$68*Q$6</f>
        <v>13.820491803278689</v>
      </c>
      <c r="R22">
        <f>Worldprices!$I$68*R$6</f>
        <v>13.820491803278689</v>
      </c>
      <c r="S22">
        <f>Worldprices!$I$68*S$6</f>
        <v>13.820491803278689</v>
      </c>
      <c r="T22">
        <f>Worldprices!$I$68*T$6</f>
        <v>13.820491803278689</v>
      </c>
      <c r="U22">
        <f>Worldprices!$I$68*U$6</f>
        <v>13.820491803278689</v>
      </c>
      <c r="V22">
        <f>Worldprices!$I$68*V$6</f>
        <v>13.129467213114754</v>
      </c>
      <c r="W22">
        <f>Worldprices!$I$68*W$6</f>
        <v>13.820491803278689</v>
      </c>
      <c r="X22">
        <f>Worldprices!$I$68*X$6</f>
        <v>13.820491803278689</v>
      </c>
      <c r="Y22">
        <f>Worldprices!$I$68*Y$6</f>
        <v>13.820491803278689</v>
      </c>
      <c r="Z22">
        <f>Worldprices!$I$68*Z$6</f>
        <v>13.820491803278689</v>
      </c>
      <c r="AA22">
        <f>Worldprices!$I$68*AA$6</f>
        <v>13.820491803278689</v>
      </c>
      <c r="AB22">
        <f>Worldprices!$I$68*AB$6</f>
        <v>13.820491803278689</v>
      </c>
      <c r="AC22">
        <f>Worldprices!$I$68*AC$6</f>
        <v>13.820491803278689</v>
      </c>
      <c r="AD22">
        <f>Worldprices!$I$68*AD$6</f>
        <v>13.820491803278689</v>
      </c>
      <c r="AE22">
        <f>Worldprices!$I$68*AE$6</f>
        <v>13.820491803278689</v>
      </c>
      <c r="AF22">
        <f>Worldprices!$I$68*AF$6</f>
        <v>13.820491803278689</v>
      </c>
      <c r="AG22">
        <f>Worldprices!$I$68*AG$6</f>
        <v>13.820491803278689</v>
      </c>
      <c r="AH22">
        <f>Worldprices!$I$68*AH$6</f>
        <v>13.820491803278689</v>
      </c>
      <c r="AI22">
        <f>Worldprices!$I$68*AI$6</f>
        <v>13.820491803278689</v>
      </c>
      <c r="AJ22">
        <f>Worldprices!$I$68*AJ$6</f>
        <v>13.820491803278689</v>
      </c>
      <c r="AK22">
        <f>Worldprices!$I$68*AK$6</f>
        <v>13.820491803278689</v>
      </c>
      <c r="AL22">
        <f>Worldprices!$I$68*AL$6</f>
        <v>13.820491803278689</v>
      </c>
      <c r="AM22">
        <f>Worldprices!$I$68*AM$6</f>
        <v>13.820491803278689</v>
      </c>
      <c r="AN22">
        <f>Worldprices!$I$68*AN$6</f>
        <v>13.820491803278689</v>
      </c>
      <c r="AO22">
        <f>Worldprices!$I$68*AO$6</f>
        <v>13.820491803278689</v>
      </c>
      <c r="AP22">
        <f>Worldprices!$I$68*AP$6</f>
        <v>13.820491803278689</v>
      </c>
      <c r="AQ22">
        <f>Worldprices!$I$68*AQ$6</f>
        <v>13.820491803278689</v>
      </c>
      <c r="AR22">
        <f t="shared" si="2"/>
        <v>13.820491803278689</v>
      </c>
    </row>
    <row r="23" spans="1:44">
      <c r="A23" t="s">
        <v>248</v>
      </c>
      <c r="B23" t="s">
        <v>352</v>
      </c>
      <c r="D23" t="str">
        <f t="shared" si="0"/>
        <v>COST</v>
      </c>
      <c r="E23">
        <v>2015</v>
      </c>
      <c r="F23" t="str">
        <f>Worldprices!$J$62</f>
        <v>IMPOILLPG</v>
      </c>
      <c r="G23" t="str">
        <f>Worldprices!$J$63</f>
        <v>OILLPG</v>
      </c>
      <c r="H23">
        <f>Worldprices!$J$68*H$7</f>
        <v>11.694262295081968</v>
      </c>
      <c r="I23">
        <f>Worldprices!$J$68*I$7</f>
        <v>11.694262295081968</v>
      </c>
      <c r="J23">
        <f t="shared" si="1"/>
        <v>11.694262295081968</v>
      </c>
      <c r="K23">
        <f>Worldprices!$J$68*K$7</f>
        <v>11.694262295081968</v>
      </c>
      <c r="L23">
        <f>Worldprices!$J$68*L$7</f>
        <v>11.694262295081968</v>
      </c>
      <c r="M23">
        <f>Worldprices!$J$68*M$7</f>
        <v>11.694262295081968</v>
      </c>
      <c r="N23">
        <f>Worldprices!$J$68*N$7</f>
        <v>11.694262295081968</v>
      </c>
      <c r="O23">
        <f>Worldprices!$J$68*O$7</f>
        <v>11.694262295081968</v>
      </c>
      <c r="P23">
        <f>Worldprices!$J$68*P$7</f>
        <v>11.694262295081968</v>
      </c>
      <c r="Q23">
        <f>Worldprices!$J$68*Q$7</f>
        <v>11.694262295081968</v>
      </c>
      <c r="R23">
        <f>Worldprices!$J$68*R$7</f>
        <v>11.694262295081968</v>
      </c>
      <c r="S23">
        <f>Worldprices!$J$68*S$7</f>
        <v>11.694262295081968</v>
      </c>
      <c r="T23">
        <f>Worldprices!$J$68*T$7</f>
        <v>11.694262295081968</v>
      </c>
      <c r="U23">
        <f>Worldprices!$J$68*U$7</f>
        <v>11.694262295081968</v>
      </c>
      <c r="V23">
        <f>Worldprices!$J$68*V$7</f>
        <v>11.109549180327869</v>
      </c>
      <c r="W23">
        <f>Worldprices!$J$68*W$7</f>
        <v>11.694262295081968</v>
      </c>
      <c r="X23">
        <f>Worldprices!$J$68*X$7</f>
        <v>11.694262295081968</v>
      </c>
      <c r="Y23">
        <f>Worldprices!$J$68*Y$7</f>
        <v>11.694262295081968</v>
      </c>
      <c r="Z23">
        <f>Worldprices!$J$68*Z$7</f>
        <v>11.694262295081968</v>
      </c>
      <c r="AA23">
        <f>Worldprices!$J$68*AA$7</f>
        <v>11.694262295081968</v>
      </c>
      <c r="AB23">
        <f>Worldprices!$J$68*AB$7</f>
        <v>11.694262295081968</v>
      </c>
      <c r="AC23">
        <f>Worldprices!$J$68*AC$7</f>
        <v>11.694262295081968</v>
      </c>
      <c r="AD23">
        <f>Worldprices!$J$68*AD$7</f>
        <v>11.694262295081968</v>
      </c>
      <c r="AE23">
        <f>Worldprices!$J$68*AE$7</f>
        <v>11.694262295081968</v>
      </c>
      <c r="AF23">
        <f>Worldprices!$J$68*AF$7</f>
        <v>11.694262295081968</v>
      </c>
      <c r="AG23">
        <f>Worldprices!$J$68*AG$7</f>
        <v>11.694262295081968</v>
      </c>
      <c r="AH23">
        <f>Worldprices!$J$68*AH$7</f>
        <v>11.694262295081968</v>
      </c>
      <c r="AI23">
        <f>Worldprices!$J$68*AI$7</f>
        <v>11.694262295081968</v>
      </c>
      <c r="AJ23">
        <f>Worldprices!$J$68*AJ$7</f>
        <v>11.694262295081968</v>
      </c>
      <c r="AK23">
        <f>Worldprices!$J$68*AK$7</f>
        <v>11.694262295081968</v>
      </c>
      <c r="AL23">
        <f>Worldprices!$J$68*AL$7</f>
        <v>11.694262295081968</v>
      </c>
      <c r="AM23">
        <f>Worldprices!$J$68*AM$7</f>
        <v>11.694262295081968</v>
      </c>
      <c r="AN23">
        <f>Worldprices!$J$68*AN$7</f>
        <v>11.694262295081968</v>
      </c>
      <c r="AO23">
        <f>Worldprices!$J$68*AO$7</f>
        <v>11.694262295081968</v>
      </c>
      <c r="AP23">
        <f>Worldprices!$J$68*AP$7</f>
        <v>11.694262295081968</v>
      </c>
      <c r="AQ23">
        <f>Worldprices!$J$68*AQ$7</f>
        <v>11.694262295081968</v>
      </c>
      <c r="AR23">
        <f t="shared" si="2"/>
        <v>11.694262295081968</v>
      </c>
    </row>
    <row r="24" spans="1:44">
      <c r="A24" t="s">
        <v>248</v>
      </c>
      <c r="B24" t="s">
        <v>352</v>
      </c>
      <c r="D24" t="str">
        <f t="shared" si="0"/>
        <v>COST</v>
      </c>
      <c r="E24">
        <v>2015</v>
      </c>
      <c r="F24" t="str">
        <f>Worldprices!$K$62</f>
        <v>IMPOILGSL</v>
      </c>
      <c r="G24" t="str">
        <f>Worldprices!$K$63</f>
        <v>OILGSL</v>
      </c>
      <c r="H24">
        <f>Worldprices!$K$68*H$7</f>
        <v>14.883606557377048</v>
      </c>
      <c r="I24">
        <f>Worldprices!$K$68*I$7</f>
        <v>14.883606557377048</v>
      </c>
      <c r="J24">
        <f t="shared" si="1"/>
        <v>14.883606557377048</v>
      </c>
      <c r="K24">
        <f>Worldprices!$K$68*K$7</f>
        <v>14.883606557377048</v>
      </c>
      <c r="L24">
        <f>Worldprices!$K$68*L$7</f>
        <v>14.883606557377048</v>
      </c>
      <c r="M24">
        <f>Worldprices!$K$68*M$7</f>
        <v>14.883606557377048</v>
      </c>
      <c r="N24">
        <f>Worldprices!$K$68*N$7</f>
        <v>14.883606557377048</v>
      </c>
      <c r="O24">
        <f>Worldprices!$K$68*O$7</f>
        <v>14.883606557377048</v>
      </c>
      <c r="P24">
        <f>Worldprices!$K$68*P$7</f>
        <v>14.883606557377048</v>
      </c>
      <c r="Q24">
        <f>Worldprices!$K$68*Q$7</f>
        <v>14.883606557377048</v>
      </c>
      <c r="R24">
        <f>Worldprices!$K$68*R$7</f>
        <v>14.883606557377048</v>
      </c>
      <c r="S24">
        <f>Worldprices!$K$68*S$7</f>
        <v>14.883606557377048</v>
      </c>
      <c r="T24">
        <f>Worldprices!$K$68*T$7</f>
        <v>14.883606557377048</v>
      </c>
      <c r="U24">
        <f>Worldprices!$K$68*U$7</f>
        <v>14.883606557377048</v>
      </c>
      <c r="V24">
        <f>Worldprices!$K$68*V$7</f>
        <v>14.139426229508194</v>
      </c>
      <c r="W24">
        <f>Worldprices!$K$68*W$7</f>
        <v>14.883606557377048</v>
      </c>
      <c r="X24">
        <f>Worldprices!$K$68*X$7</f>
        <v>14.883606557377048</v>
      </c>
      <c r="Y24">
        <f>Worldprices!$K$68*Y$7</f>
        <v>14.883606557377048</v>
      </c>
      <c r="Z24">
        <f>Worldprices!$K$68*Z$7</f>
        <v>14.883606557377048</v>
      </c>
      <c r="AA24">
        <f>Worldprices!$K$68*AA$7</f>
        <v>14.883606557377048</v>
      </c>
      <c r="AB24">
        <f>Worldprices!$K$68*AB$7</f>
        <v>14.883606557377048</v>
      </c>
      <c r="AC24">
        <f>Worldprices!$K$68*AC$7</f>
        <v>14.883606557377048</v>
      </c>
      <c r="AD24">
        <f>Worldprices!$K$68*AD$7</f>
        <v>14.883606557377048</v>
      </c>
      <c r="AE24">
        <f>Worldprices!$K$68*AE$7</f>
        <v>14.883606557377048</v>
      </c>
      <c r="AF24">
        <f>Worldprices!$K$68*AF$7</f>
        <v>14.883606557377048</v>
      </c>
      <c r="AG24">
        <f>Worldprices!$K$68*AG$7</f>
        <v>14.883606557377048</v>
      </c>
      <c r="AH24">
        <f>Worldprices!$K$68*AH$7</f>
        <v>14.883606557377048</v>
      </c>
      <c r="AI24">
        <f>Worldprices!$K$68*AI$7</f>
        <v>14.883606557377048</v>
      </c>
      <c r="AJ24">
        <f>Worldprices!$K$68*AJ$7</f>
        <v>14.883606557377048</v>
      </c>
      <c r="AK24">
        <f>Worldprices!$K$68*AK$7</f>
        <v>14.883606557377048</v>
      </c>
      <c r="AL24">
        <f>Worldprices!$K$68*AL$7</f>
        <v>14.883606557377048</v>
      </c>
      <c r="AM24">
        <f>Worldprices!$K$68*AM$7</f>
        <v>14.883606557377048</v>
      </c>
      <c r="AN24">
        <f>Worldprices!$K$68*AN$7</f>
        <v>14.883606557377048</v>
      </c>
      <c r="AO24">
        <f>Worldprices!$K$68*AO$7</f>
        <v>14.883606557377048</v>
      </c>
      <c r="AP24">
        <f>Worldprices!$K$68*AP$7</f>
        <v>14.883606557377048</v>
      </c>
      <c r="AQ24">
        <f>Worldprices!$K$68*AQ$7</f>
        <v>14.883606557377048</v>
      </c>
      <c r="AR24">
        <f t="shared" si="2"/>
        <v>14.883606557377048</v>
      </c>
    </row>
    <row r="25" spans="1:44">
      <c r="A25" t="s">
        <v>248</v>
      </c>
      <c r="B25" t="s">
        <v>352</v>
      </c>
      <c r="D25" t="str">
        <f t="shared" si="0"/>
        <v>COST</v>
      </c>
      <c r="E25">
        <v>2015</v>
      </c>
      <c r="F25" t="str">
        <f>Worldprices!$L$62</f>
        <v>IMPOILKER</v>
      </c>
      <c r="G25" t="str">
        <f>Worldprices!$L$63</f>
        <v>OILKER</v>
      </c>
      <c r="H25">
        <f>Worldprices!$L$68*H$7</f>
        <v>14.883606557377048</v>
      </c>
      <c r="I25">
        <f>Worldprices!$L$68*I$7</f>
        <v>14.883606557377048</v>
      </c>
      <c r="J25">
        <f t="shared" si="1"/>
        <v>14.883606557377048</v>
      </c>
      <c r="K25">
        <f>Worldprices!$L$68*K$7</f>
        <v>14.883606557377048</v>
      </c>
      <c r="L25">
        <f>Worldprices!$L$68*L$7</f>
        <v>14.883606557377048</v>
      </c>
      <c r="M25">
        <f>Worldprices!$L$68*M$7</f>
        <v>14.883606557377048</v>
      </c>
      <c r="N25">
        <f>Worldprices!$L$68*N$7</f>
        <v>14.883606557377048</v>
      </c>
      <c r="O25">
        <f>Worldprices!$L$68*O$7</f>
        <v>14.883606557377048</v>
      </c>
      <c r="P25">
        <f>Worldprices!$L$68*P$7</f>
        <v>14.883606557377048</v>
      </c>
      <c r="Q25">
        <f>Worldprices!$L$68*Q$7</f>
        <v>14.883606557377048</v>
      </c>
      <c r="R25">
        <f>Worldprices!$L$68*R$7</f>
        <v>14.883606557377048</v>
      </c>
      <c r="S25">
        <f>Worldprices!$L$68*S$7</f>
        <v>14.883606557377048</v>
      </c>
      <c r="T25">
        <f>Worldprices!$L$68*T$7</f>
        <v>14.883606557377048</v>
      </c>
      <c r="U25">
        <f>Worldprices!$L$68*U$7</f>
        <v>14.883606557377048</v>
      </c>
      <c r="V25">
        <f>Worldprices!$L$68*V$7</f>
        <v>14.139426229508194</v>
      </c>
      <c r="W25">
        <f>Worldprices!$L$68*W$7</f>
        <v>14.883606557377048</v>
      </c>
      <c r="X25">
        <f>Worldprices!$L$68*X$7</f>
        <v>14.883606557377048</v>
      </c>
      <c r="Y25">
        <f>Worldprices!$L$68*Y$7</f>
        <v>14.883606557377048</v>
      </c>
      <c r="Z25">
        <f>Worldprices!$L$68*Z$7</f>
        <v>14.883606557377048</v>
      </c>
      <c r="AA25">
        <f>Worldprices!$L$68*AA$7</f>
        <v>14.883606557377048</v>
      </c>
      <c r="AB25">
        <f>Worldprices!$L$68*AB$7</f>
        <v>14.883606557377048</v>
      </c>
      <c r="AC25">
        <f>Worldprices!$L$68*AC$7</f>
        <v>14.883606557377048</v>
      </c>
      <c r="AD25">
        <f>Worldprices!$L$68*AD$7</f>
        <v>14.883606557377048</v>
      </c>
      <c r="AE25">
        <f>Worldprices!$L$68*AE$7</f>
        <v>14.883606557377048</v>
      </c>
      <c r="AF25">
        <f>Worldprices!$L$68*AF$7</f>
        <v>14.883606557377048</v>
      </c>
      <c r="AG25">
        <f>Worldprices!$L$68*AG$7</f>
        <v>14.883606557377048</v>
      </c>
      <c r="AH25">
        <f>Worldprices!$L$68*AH$7</f>
        <v>14.883606557377048</v>
      </c>
      <c r="AI25">
        <f>Worldprices!$L$68*AI$7</f>
        <v>14.883606557377048</v>
      </c>
      <c r="AJ25">
        <f>Worldprices!$L$68*AJ$7</f>
        <v>14.883606557377048</v>
      </c>
      <c r="AK25">
        <f>Worldprices!$L$68*AK$7</f>
        <v>14.883606557377048</v>
      </c>
      <c r="AL25">
        <f>Worldprices!$L$68*AL$7</f>
        <v>14.883606557377048</v>
      </c>
      <c r="AM25">
        <f>Worldprices!$L$68*AM$7</f>
        <v>14.883606557377048</v>
      </c>
      <c r="AN25">
        <f>Worldprices!$L$68*AN$7</f>
        <v>14.883606557377048</v>
      </c>
      <c r="AO25">
        <f>Worldprices!$L$68*AO$7</f>
        <v>14.883606557377048</v>
      </c>
      <c r="AP25">
        <f>Worldprices!$L$68*AP$7</f>
        <v>14.883606557377048</v>
      </c>
      <c r="AQ25">
        <f>Worldprices!$L$68*AQ$7</f>
        <v>14.883606557377048</v>
      </c>
      <c r="AR25">
        <f t="shared" si="2"/>
        <v>14.883606557377048</v>
      </c>
    </row>
    <row r="26" spans="1:44">
      <c r="A26" t="s">
        <v>248</v>
      </c>
      <c r="B26" t="s">
        <v>352</v>
      </c>
      <c r="D26" t="str">
        <f t="shared" si="0"/>
        <v>*</v>
      </c>
      <c r="E26">
        <v>2015</v>
      </c>
      <c r="F26" t="str">
        <f>Worldprices!$Q$62</f>
        <v>IMPGASNAT</v>
      </c>
      <c r="G26" t="str">
        <f>Worldprices!$Q$63</f>
        <v>GASNAT</v>
      </c>
      <c r="H26">
        <f>Worldprices!$Q$68*H$8</f>
        <v>6.7950819672131146</v>
      </c>
      <c r="I26">
        <f>Worldprices!$Q$68*I$8</f>
        <v>6.7950819672131146</v>
      </c>
      <c r="J26">
        <f t="shared" si="1"/>
        <v>6.7950819672131146</v>
      </c>
      <c r="K26">
        <f>Worldprices!$Q$68*K$8</f>
        <v>6.7950819672131146</v>
      </c>
      <c r="L26">
        <f>Worldprices!$Q$68*L$8</f>
        <v>6.7950819672131146</v>
      </c>
      <c r="M26">
        <f>Worldprices!$Q$68*M$8</f>
        <v>6.7950819672131146</v>
      </c>
      <c r="N26">
        <f>Worldprices!$Q$68*N$8</f>
        <v>6.7950819672131146</v>
      </c>
      <c r="O26">
        <f>Worldprices!$Q$68*O$8</f>
        <v>6.7950819672131146</v>
      </c>
      <c r="P26">
        <f>Worldprices!$Q$68*P$8</f>
        <v>5.7758196721311474</v>
      </c>
      <c r="Q26">
        <f>Worldprices!$Q$68*Q$8</f>
        <v>6.1155737704918032</v>
      </c>
      <c r="R26">
        <f>Worldprices!$Q$68*R$8</f>
        <v>6.7950819672131146</v>
      </c>
      <c r="S26">
        <f>Worldprices!$Q$68*S$8</f>
        <v>6.7950819672131146</v>
      </c>
      <c r="T26">
        <f>Worldprices!$Q$68*T$8</f>
        <v>6.7950819672131146</v>
      </c>
      <c r="U26">
        <f>Worldprices!$Q$68*U$8</f>
        <v>6.7950819672131146</v>
      </c>
      <c r="V26">
        <f>Worldprices!$Q$68*V$8</f>
        <v>6.1155737704918032</v>
      </c>
      <c r="W26">
        <f>Worldprices!$Q$68*W$8</f>
        <v>6.7950819672131146</v>
      </c>
      <c r="X26">
        <f>Worldprices!$Q$68*X$8</f>
        <v>6.7950819672131146</v>
      </c>
      <c r="Y26">
        <f>Worldprices!$Q$68*Y$8</f>
        <v>6.7950819672131146</v>
      </c>
      <c r="Z26">
        <f>Worldprices!$Q$68*Z$8</f>
        <v>6.7950819672131146</v>
      </c>
      <c r="AA26">
        <f>Worldprices!$Q$68*AA$8</f>
        <v>6.7950819672131146</v>
      </c>
      <c r="AB26">
        <f>Worldprices!$Q$68*AB$8</f>
        <v>6.7950819672131146</v>
      </c>
      <c r="AC26">
        <f>Worldprices!$Q$68*AC$8</f>
        <v>6.7950819672131146</v>
      </c>
      <c r="AD26">
        <f>Worldprices!$Q$68*AD$8</f>
        <v>6.7950819672131146</v>
      </c>
      <c r="AE26">
        <f>Worldprices!$Q$68*AE$8</f>
        <v>6.7950819672131146</v>
      </c>
      <c r="AF26">
        <f>Worldprices!$Q$68*AF$8</f>
        <v>6.7950819672131146</v>
      </c>
      <c r="AG26">
        <f>Worldprices!$Q$68*AG$8</f>
        <v>6.7950819672131146</v>
      </c>
      <c r="AH26">
        <f>Worldprices!$Q$68*AH$8</f>
        <v>6.7950819672131146</v>
      </c>
      <c r="AI26">
        <f>Worldprices!$Q$68*AI$8</f>
        <v>6.7950819672131146</v>
      </c>
      <c r="AJ26">
        <f>Worldprices!$Q$68*AJ$8</f>
        <v>6.7950819672131146</v>
      </c>
      <c r="AK26">
        <f>Worldprices!$Q$68*AK$8</f>
        <v>6.7950819672131146</v>
      </c>
      <c r="AL26">
        <f>Worldprices!$Q$68*AL$8</f>
        <v>6.7950819672131146</v>
      </c>
      <c r="AM26">
        <f>Worldprices!$Q$68*AM$8</f>
        <v>6.7950819672131146</v>
      </c>
      <c r="AN26">
        <f>Worldprices!$Q$68*AN$8</f>
        <v>6.7950819672131146</v>
      </c>
      <c r="AO26">
        <f>Worldprices!$Q$68*AO$8</f>
        <v>6.7950819672131146</v>
      </c>
      <c r="AP26">
        <f>Worldprices!$Q$68*AP$8</f>
        <v>6.7950819672131146</v>
      </c>
      <c r="AQ26">
        <f>Worldprices!$Q$68*AQ$8</f>
        <v>6.7950819672131146</v>
      </c>
      <c r="AR26">
        <f t="shared" si="2"/>
        <v>6.7950819672131146</v>
      </c>
    </row>
    <row r="27" spans="1:44">
      <c r="A27" t="s">
        <v>248</v>
      </c>
      <c r="B27" t="s">
        <v>352</v>
      </c>
      <c r="D27" t="str">
        <f t="shared" si="0"/>
        <v>COST</v>
      </c>
      <c r="E27">
        <v>2020</v>
      </c>
      <c r="F27" t="str">
        <f>Worldprices!$G$62</f>
        <v>IMPOILCRD</v>
      </c>
      <c r="G27" t="str">
        <f>Worldprices!$G$63</f>
        <v>OILCRD</v>
      </c>
      <c r="H27">
        <f>Worldprices!$G$69*H$5</f>
        <v>10.298360655737705</v>
      </c>
      <c r="I27">
        <f>Worldprices!$G$69*I$5</f>
        <v>11.442622950819672</v>
      </c>
      <c r="J27">
        <f t="shared" si="1"/>
        <v>11.442622950819672</v>
      </c>
      <c r="K27">
        <f>Worldprices!$G$69*K$5</f>
        <v>11.442622950819672</v>
      </c>
      <c r="L27">
        <f>Worldprices!$G$69*L$5</f>
        <v>11.442622950819672</v>
      </c>
      <c r="M27">
        <f>Worldprices!$G$69*M$5</f>
        <v>11.442622950819672</v>
      </c>
      <c r="N27">
        <f>Worldprices!$G$69*N$5</f>
        <v>11.442622950819672</v>
      </c>
      <c r="O27">
        <f>Worldprices!$G$69*O$5</f>
        <v>11.442622950819672</v>
      </c>
      <c r="P27">
        <f>Worldprices!$G$69*P$5</f>
        <v>9.7262295081967203</v>
      </c>
      <c r="Q27">
        <f>Worldprices!$G$69*Q$5</f>
        <v>11.442622950819672</v>
      </c>
      <c r="R27">
        <f>Worldprices!$G$69*R$5</f>
        <v>11.442622950819672</v>
      </c>
      <c r="S27">
        <f>Worldprices!$G$69*S$5</f>
        <v>11.442622950819672</v>
      </c>
      <c r="T27">
        <f>Worldprices!$G$69*T$5</f>
        <v>11.442622950819672</v>
      </c>
      <c r="U27">
        <f>Worldprices!$G$69*U$5</f>
        <v>10.298360655737705</v>
      </c>
      <c r="V27">
        <f>Worldprices!$G$69*V$5</f>
        <v>10.298360655737705</v>
      </c>
      <c r="W27">
        <f>Worldprices!$G$69*W$5</f>
        <v>11.442622950819672</v>
      </c>
      <c r="X27">
        <f>Worldprices!$G$69*X$5</f>
        <v>11.442622950819672</v>
      </c>
      <c r="Y27">
        <f>Worldprices!$G$69*Y$5</f>
        <v>11.442622950819672</v>
      </c>
      <c r="Z27">
        <f>Worldprices!$G$69*Z$5</f>
        <v>11.442622950819672</v>
      </c>
      <c r="AA27">
        <f>Worldprices!$G$69*AA$5</f>
        <v>11.442622950819672</v>
      </c>
      <c r="AB27">
        <f>Worldprices!$G$69*AB$5</f>
        <v>11.442622950819672</v>
      </c>
      <c r="AC27">
        <f>Worldprices!$G$69*AC$5</f>
        <v>11.442622950819672</v>
      </c>
      <c r="AD27">
        <f>Worldprices!$G$69*AD$5</f>
        <v>11.442622950819672</v>
      </c>
      <c r="AE27">
        <f>Worldprices!$G$69*AE$5</f>
        <v>11.442622950819672</v>
      </c>
      <c r="AF27">
        <f>Worldprices!$G$69*AF$5</f>
        <v>11.442622950819672</v>
      </c>
      <c r="AG27">
        <f>Worldprices!$G$69*AG$5</f>
        <v>11.442622950819672</v>
      </c>
      <c r="AH27">
        <f>Worldprices!$G$69*AH$5</f>
        <v>11.442622950819672</v>
      </c>
      <c r="AI27">
        <f>Worldprices!$G$69*AI$5</f>
        <v>11.442622950819672</v>
      </c>
      <c r="AJ27">
        <f>Worldprices!$G$69*AJ$5</f>
        <v>11.442622950819672</v>
      </c>
      <c r="AK27">
        <f>Worldprices!$G$69*AK$5</f>
        <v>11.442622950819672</v>
      </c>
      <c r="AL27">
        <f>Worldprices!$G$69*AL$5</f>
        <v>11.442622950819672</v>
      </c>
      <c r="AM27">
        <f>Worldprices!$G$69*AM$5</f>
        <v>11.442622950819672</v>
      </c>
      <c r="AN27">
        <f>Worldprices!$G$69*AN$5</f>
        <v>11.442622950819672</v>
      </c>
      <c r="AO27">
        <f>Worldprices!$G$69*AO$5</f>
        <v>11.442622950819672</v>
      </c>
      <c r="AP27">
        <f>Worldprices!$G$69*AP$5</f>
        <v>11.442622950819672</v>
      </c>
      <c r="AQ27">
        <f>Worldprices!$G$69*AQ$5</f>
        <v>11.442622950819672</v>
      </c>
      <c r="AR27">
        <f t="shared" si="2"/>
        <v>11.442622950819672</v>
      </c>
    </row>
    <row r="28" spans="1:44">
      <c r="A28" t="s">
        <v>248</v>
      </c>
      <c r="B28" t="s">
        <v>352</v>
      </c>
      <c r="D28" t="str">
        <f t="shared" si="0"/>
        <v>COST</v>
      </c>
      <c r="E28">
        <v>2020</v>
      </c>
      <c r="F28" t="str">
        <f>Worldprices!$H$62</f>
        <v>IMPOILHFO</v>
      </c>
      <c r="G28" t="str">
        <f>Worldprices!$H$63</f>
        <v>OILHFO</v>
      </c>
      <c r="H28">
        <f>Worldprices!$H$69*H$5</f>
        <v>8.3416721311475417</v>
      </c>
      <c r="I28">
        <f>Worldprices!$H$69*I$5</f>
        <v>9.2685245901639348</v>
      </c>
      <c r="J28">
        <f t="shared" si="1"/>
        <v>9.2685245901639348</v>
      </c>
      <c r="K28">
        <f>Worldprices!$H$69*K$5</f>
        <v>9.2685245901639348</v>
      </c>
      <c r="L28">
        <f>Worldprices!$H$69*L$5</f>
        <v>9.2685245901639348</v>
      </c>
      <c r="M28">
        <f>Worldprices!$H$69*M$5</f>
        <v>9.2685245901639348</v>
      </c>
      <c r="N28">
        <f>Worldprices!$H$69*N$5</f>
        <v>9.2685245901639348</v>
      </c>
      <c r="O28">
        <f>Worldprices!$H$69*O$5</f>
        <v>9.2685245901639348</v>
      </c>
      <c r="P28">
        <f>Worldprices!$H$69*P$5</f>
        <v>7.8782459016393442</v>
      </c>
      <c r="Q28">
        <f>Worldprices!$H$69*Q$5</f>
        <v>9.2685245901639348</v>
      </c>
      <c r="R28">
        <f>Worldprices!$H$69*R$5</f>
        <v>9.2685245901639348</v>
      </c>
      <c r="S28">
        <f>Worldprices!$H$69*S$5</f>
        <v>9.2685245901639348</v>
      </c>
      <c r="T28">
        <f>Worldprices!$H$69*T$5</f>
        <v>9.2685245901639348</v>
      </c>
      <c r="U28">
        <f>Worldprices!$H$69*U$5</f>
        <v>8.3416721311475417</v>
      </c>
      <c r="V28">
        <f>Worldprices!$H$69*V$5</f>
        <v>8.3416721311475417</v>
      </c>
      <c r="W28">
        <f>Worldprices!$H$69*W$5</f>
        <v>9.2685245901639348</v>
      </c>
      <c r="X28">
        <f>Worldprices!$H$69*X$5</f>
        <v>9.2685245901639348</v>
      </c>
      <c r="Y28">
        <f>Worldprices!$H$69*Y$5</f>
        <v>9.2685245901639348</v>
      </c>
      <c r="Z28">
        <f>Worldprices!$H$69*Z$5</f>
        <v>9.2685245901639348</v>
      </c>
      <c r="AA28">
        <f>Worldprices!$H$69*AA$5</f>
        <v>9.2685245901639348</v>
      </c>
      <c r="AB28">
        <f>Worldprices!$H$69*AB$5</f>
        <v>9.2685245901639348</v>
      </c>
      <c r="AC28">
        <f>Worldprices!$H$69*AC$5</f>
        <v>9.2685245901639348</v>
      </c>
      <c r="AD28">
        <f>Worldprices!$H$69*AD$5</f>
        <v>9.2685245901639348</v>
      </c>
      <c r="AE28">
        <f>Worldprices!$H$69*AE$5</f>
        <v>9.2685245901639348</v>
      </c>
      <c r="AF28">
        <f>Worldprices!$H$69*AF$5</f>
        <v>9.2685245901639348</v>
      </c>
      <c r="AG28">
        <f>Worldprices!$H$69*AG$5</f>
        <v>9.2685245901639348</v>
      </c>
      <c r="AH28">
        <f>Worldprices!$H$69*AH$5</f>
        <v>9.2685245901639348</v>
      </c>
      <c r="AI28">
        <f>Worldprices!$H$69*AI$5</f>
        <v>9.2685245901639348</v>
      </c>
      <c r="AJ28">
        <f>Worldprices!$H$69*AJ$5</f>
        <v>9.2685245901639348</v>
      </c>
      <c r="AK28">
        <f>Worldprices!$H$69*AK$5</f>
        <v>9.2685245901639348</v>
      </c>
      <c r="AL28">
        <f>Worldprices!$H$69*AL$5</f>
        <v>9.2685245901639348</v>
      </c>
      <c r="AM28">
        <f>Worldprices!$H$69*AM$5</f>
        <v>9.2685245901639348</v>
      </c>
      <c r="AN28">
        <f>Worldprices!$H$69*AN$5</f>
        <v>9.2685245901639348</v>
      </c>
      <c r="AO28">
        <f>Worldprices!$H$69*AO$5</f>
        <v>9.2685245901639348</v>
      </c>
      <c r="AP28">
        <f>Worldprices!$H$69*AP$5</f>
        <v>9.2685245901639348</v>
      </c>
      <c r="AQ28">
        <f>Worldprices!$H$69*AQ$5</f>
        <v>9.2685245901639348</v>
      </c>
      <c r="AR28">
        <f t="shared" si="2"/>
        <v>9.2685245901639348</v>
      </c>
    </row>
    <row r="29" spans="1:44">
      <c r="A29" t="s">
        <v>248</v>
      </c>
      <c r="B29" t="s">
        <v>352</v>
      </c>
      <c r="D29" t="str">
        <f t="shared" si="0"/>
        <v>COST</v>
      </c>
      <c r="E29">
        <v>2020</v>
      </c>
      <c r="F29" t="str">
        <f>Worldprices!$I$62</f>
        <v>IMPOILDST</v>
      </c>
      <c r="G29" t="str">
        <f>Worldprices!$I$63</f>
        <v>OILDST</v>
      </c>
      <c r="H29">
        <f>Worldprices!$I$69*H$6</f>
        <v>14.875409836065574</v>
      </c>
      <c r="I29">
        <f>Worldprices!$I$69*I$6</f>
        <v>14.875409836065574</v>
      </c>
      <c r="J29">
        <f t="shared" si="1"/>
        <v>14.875409836065574</v>
      </c>
      <c r="K29">
        <f>Worldprices!$I$69*K$6</f>
        <v>14.875409836065574</v>
      </c>
      <c r="L29">
        <f>Worldprices!$I$69*L$6</f>
        <v>14.875409836065574</v>
      </c>
      <c r="M29">
        <f>Worldprices!$I$69*M$6</f>
        <v>14.875409836065574</v>
      </c>
      <c r="N29">
        <f>Worldprices!$I$69*N$6</f>
        <v>14.875409836065574</v>
      </c>
      <c r="O29">
        <f>Worldprices!$I$69*O$6</f>
        <v>14.875409836065574</v>
      </c>
      <c r="P29">
        <f>Worldprices!$I$69*P$6</f>
        <v>14.875409836065574</v>
      </c>
      <c r="Q29">
        <f>Worldprices!$I$69*Q$6</f>
        <v>14.875409836065574</v>
      </c>
      <c r="R29">
        <f>Worldprices!$I$69*R$6</f>
        <v>14.875409836065574</v>
      </c>
      <c r="S29">
        <f>Worldprices!$I$69*S$6</f>
        <v>14.875409836065574</v>
      </c>
      <c r="T29">
        <f>Worldprices!$I$69*T$6</f>
        <v>14.875409836065574</v>
      </c>
      <c r="U29">
        <f>Worldprices!$I$69*U$6</f>
        <v>14.875409836065574</v>
      </c>
      <c r="V29">
        <f>Worldprices!$I$69*V$6</f>
        <v>14.131639344262295</v>
      </c>
      <c r="W29">
        <f>Worldprices!$I$69*W$6</f>
        <v>14.875409836065574</v>
      </c>
      <c r="X29">
        <f>Worldprices!$I$69*X$6</f>
        <v>14.875409836065574</v>
      </c>
      <c r="Y29">
        <f>Worldprices!$I$69*Y$6</f>
        <v>14.875409836065574</v>
      </c>
      <c r="Z29">
        <f>Worldprices!$I$69*Z$6</f>
        <v>14.875409836065574</v>
      </c>
      <c r="AA29">
        <f>Worldprices!$I$69*AA$6</f>
        <v>14.875409836065574</v>
      </c>
      <c r="AB29">
        <f>Worldprices!$I$69*AB$6</f>
        <v>14.875409836065574</v>
      </c>
      <c r="AC29">
        <f>Worldprices!$I$69*AC$6</f>
        <v>14.875409836065574</v>
      </c>
      <c r="AD29">
        <f>Worldprices!$I$69*AD$6</f>
        <v>14.875409836065574</v>
      </c>
      <c r="AE29">
        <f>Worldprices!$I$69*AE$6</f>
        <v>14.875409836065574</v>
      </c>
      <c r="AF29">
        <f>Worldprices!$I$69*AF$6</f>
        <v>14.875409836065574</v>
      </c>
      <c r="AG29">
        <f>Worldprices!$I$69*AG$6</f>
        <v>14.875409836065574</v>
      </c>
      <c r="AH29">
        <f>Worldprices!$I$69*AH$6</f>
        <v>14.875409836065574</v>
      </c>
      <c r="AI29">
        <f>Worldprices!$I$69*AI$6</f>
        <v>14.875409836065574</v>
      </c>
      <c r="AJ29">
        <f>Worldprices!$I$69*AJ$6</f>
        <v>14.875409836065574</v>
      </c>
      <c r="AK29">
        <f>Worldprices!$I$69*AK$6</f>
        <v>14.875409836065574</v>
      </c>
      <c r="AL29">
        <f>Worldprices!$I$69*AL$6</f>
        <v>14.875409836065574</v>
      </c>
      <c r="AM29">
        <f>Worldprices!$I$69*AM$6</f>
        <v>14.875409836065574</v>
      </c>
      <c r="AN29">
        <f>Worldprices!$I$69*AN$6</f>
        <v>14.875409836065574</v>
      </c>
      <c r="AO29">
        <f>Worldprices!$I$69*AO$6</f>
        <v>14.875409836065574</v>
      </c>
      <c r="AP29">
        <f>Worldprices!$I$69*AP$6</f>
        <v>14.875409836065574</v>
      </c>
      <c r="AQ29">
        <f>Worldprices!$I$69*AQ$6</f>
        <v>14.875409836065574</v>
      </c>
      <c r="AR29">
        <f t="shared" si="2"/>
        <v>14.875409836065574</v>
      </c>
    </row>
    <row r="30" spans="1:44">
      <c r="A30" t="s">
        <v>248</v>
      </c>
      <c r="B30" t="s">
        <v>352</v>
      </c>
      <c r="D30" t="str">
        <f t="shared" si="0"/>
        <v>COST</v>
      </c>
      <c r="E30">
        <v>2020</v>
      </c>
      <c r="F30" t="str">
        <f>Worldprices!$J$62</f>
        <v>IMPOILLPG</v>
      </c>
      <c r="G30" t="str">
        <f>Worldprices!$J$63</f>
        <v>OILLPG</v>
      </c>
      <c r="H30">
        <f>Worldprices!$J$69*H$7</f>
        <v>12.586885245901641</v>
      </c>
      <c r="I30">
        <f>Worldprices!$J$69*I$7</f>
        <v>12.586885245901641</v>
      </c>
      <c r="J30">
        <f t="shared" si="1"/>
        <v>12.586885245901641</v>
      </c>
      <c r="K30">
        <f>Worldprices!$J$69*K$7</f>
        <v>12.586885245901641</v>
      </c>
      <c r="L30">
        <f>Worldprices!$J$69*L$7</f>
        <v>12.586885245901641</v>
      </c>
      <c r="M30">
        <f>Worldprices!$J$69*M$7</f>
        <v>12.586885245901641</v>
      </c>
      <c r="N30">
        <f>Worldprices!$J$69*N$7</f>
        <v>12.586885245901641</v>
      </c>
      <c r="O30">
        <f>Worldprices!$J$69*O$7</f>
        <v>12.586885245901641</v>
      </c>
      <c r="P30">
        <f>Worldprices!$J$69*P$7</f>
        <v>12.586885245901641</v>
      </c>
      <c r="Q30">
        <f>Worldprices!$J$69*Q$7</f>
        <v>12.586885245901641</v>
      </c>
      <c r="R30">
        <f>Worldprices!$J$69*R$7</f>
        <v>12.586885245901641</v>
      </c>
      <c r="S30">
        <f>Worldprices!$J$69*S$7</f>
        <v>12.586885245901641</v>
      </c>
      <c r="T30">
        <f>Worldprices!$J$69*T$7</f>
        <v>12.586885245901641</v>
      </c>
      <c r="U30">
        <f>Worldprices!$J$69*U$7</f>
        <v>12.586885245901641</v>
      </c>
      <c r="V30">
        <f>Worldprices!$J$69*V$7</f>
        <v>11.957540983606558</v>
      </c>
      <c r="W30">
        <f>Worldprices!$J$69*W$7</f>
        <v>12.586885245901641</v>
      </c>
      <c r="X30">
        <f>Worldprices!$J$69*X$7</f>
        <v>12.586885245901641</v>
      </c>
      <c r="Y30">
        <f>Worldprices!$J$69*Y$7</f>
        <v>12.586885245901641</v>
      </c>
      <c r="Z30">
        <f>Worldprices!$J$69*Z$7</f>
        <v>12.586885245901641</v>
      </c>
      <c r="AA30">
        <f>Worldprices!$J$69*AA$7</f>
        <v>12.586885245901641</v>
      </c>
      <c r="AB30">
        <f>Worldprices!$J$69*AB$7</f>
        <v>12.586885245901641</v>
      </c>
      <c r="AC30">
        <f>Worldprices!$J$69*AC$7</f>
        <v>12.586885245901641</v>
      </c>
      <c r="AD30">
        <f>Worldprices!$J$69*AD$7</f>
        <v>12.586885245901641</v>
      </c>
      <c r="AE30">
        <f>Worldprices!$J$69*AE$7</f>
        <v>12.586885245901641</v>
      </c>
      <c r="AF30">
        <f>Worldprices!$J$69*AF$7</f>
        <v>12.586885245901641</v>
      </c>
      <c r="AG30">
        <f>Worldprices!$J$69*AG$7</f>
        <v>12.586885245901641</v>
      </c>
      <c r="AH30">
        <f>Worldprices!$J$69*AH$7</f>
        <v>12.586885245901641</v>
      </c>
      <c r="AI30">
        <f>Worldprices!$J$69*AI$7</f>
        <v>12.586885245901641</v>
      </c>
      <c r="AJ30">
        <f>Worldprices!$J$69*AJ$7</f>
        <v>12.586885245901641</v>
      </c>
      <c r="AK30">
        <f>Worldprices!$J$69*AK$7</f>
        <v>12.586885245901641</v>
      </c>
      <c r="AL30">
        <f>Worldprices!$J$69*AL$7</f>
        <v>12.586885245901641</v>
      </c>
      <c r="AM30">
        <f>Worldprices!$J$69*AM$7</f>
        <v>12.586885245901641</v>
      </c>
      <c r="AN30">
        <f>Worldprices!$J$69*AN$7</f>
        <v>12.586885245901641</v>
      </c>
      <c r="AO30">
        <f>Worldprices!$J$69*AO$7</f>
        <v>12.586885245901641</v>
      </c>
      <c r="AP30">
        <f>Worldprices!$J$69*AP$7</f>
        <v>12.586885245901641</v>
      </c>
      <c r="AQ30">
        <f>Worldprices!$J$69*AQ$7</f>
        <v>12.586885245901641</v>
      </c>
      <c r="AR30">
        <f t="shared" si="2"/>
        <v>12.586885245901641</v>
      </c>
    </row>
    <row r="31" spans="1:44">
      <c r="A31" t="s">
        <v>248</v>
      </c>
      <c r="B31" t="s">
        <v>352</v>
      </c>
      <c r="D31" t="str">
        <f t="shared" si="0"/>
        <v>COST</v>
      </c>
      <c r="E31">
        <v>2020</v>
      </c>
      <c r="F31" t="str">
        <f>Worldprices!$K$62</f>
        <v>IMPOILGSL</v>
      </c>
      <c r="G31" t="str">
        <f>Worldprices!$K$63</f>
        <v>OILGSL</v>
      </c>
      <c r="H31">
        <f>Worldprices!$K$69*H$7</f>
        <v>16.019672131147541</v>
      </c>
      <c r="I31">
        <f>Worldprices!$K$69*I$7</f>
        <v>16.019672131147541</v>
      </c>
      <c r="J31">
        <f t="shared" si="1"/>
        <v>16.019672131147541</v>
      </c>
      <c r="K31">
        <f>Worldprices!$K$69*K$7</f>
        <v>16.019672131147541</v>
      </c>
      <c r="L31">
        <f>Worldprices!$K$69*L$7</f>
        <v>16.019672131147541</v>
      </c>
      <c r="M31">
        <f>Worldprices!$K$69*M$7</f>
        <v>16.019672131147541</v>
      </c>
      <c r="N31">
        <f>Worldprices!$K$69*N$7</f>
        <v>16.019672131147541</v>
      </c>
      <c r="O31">
        <f>Worldprices!$K$69*O$7</f>
        <v>16.019672131147541</v>
      </c>
      <c r="P31">
        <f>Worldprices!$K$69*P$7</f>
        <v>16.019672131147541</v>
      </c>
      <c r="Q31">
        <f>Worldprices!$K$69*Q$7</f>
        <v>16.019672131147541</v>
      </c>
      <c r="R31">
        <f>Worldprices!$K$69*R$7</f>
        <v>16.019672131147541</v>
      </c>
      <c r="S31">
        <f>Worldprices!$K$69*S$7</f>
        <v>16.019672131147541</v>
      </c>
      <c r="T31">
        <f>Worldprices!$K$69*T$7</f>
        <v>16.019672131147541</v>
      </c>
      <c r="U31">
        <f>Worldprices!$K$69*U$7</f>
        <v>16.019672131147541</v>
      </c>
      <c r="V31">
        <f>Worldprices!$K$69*V$7</f>
        <v>15.218688524590164</v>
      </c>
      <c r="W31">
        <f>Worldprices!$K$69*W$7</f>
        <v>16.019672131147541</v>
      </c>
      <c r="X31">
        <f>Worldprices!$K$69*X$7</f>
        <v>16.019672131147541</v>
      </c>
      <c r="Y31">
        <f>Worldprices!$K$69*Y$7</f>
        <v>16.019672131147541</v>
      </c>
      <c r="Z31">
        <f>Worldprices!$K$69*Z$7</f>
        <v>16.019672131147541</v>
      </c>
      <c r="AA31">
        <f>Worldprices!$K$69*AA$7</f>
        <v>16.019672131147541</v>
      </c>
      <c r="AB31">
        <f>Worldprices!$K$69*AB$7</f>
        <v>16.019672131147541</v>
      </c>
      <c r="AC31">
        <f>Worldprices!$K$69*AC$7</f>
        <v>16.019672131147541</v>
      </c>
      <c r="AD31">
        <f>Worldprices!$K$69*AD$7</f>
        <v>16.019672131147541</v>
      </c>
      <c r="AE31">
        <f>Worldprices!$K$69*AE$7</f>
        <v>16.019672131147541</v>
      </c>
      <c r="AF31">
        <f>Worldprices!$K$69*AF$7</f>
        <v>16.019672131147541</v>
      </c>
      <c r="AG31">
        <f>Worldprices!$K$69*AG$7</f>
        <v>16.019672131147541</v>
      </c>
      <c r="AH31">
        <f>Worldprices!$K$69*AH$7</f>
        <v>16.019672131147541</v>
      </c>
      <c r="AI31">
        <f>Worldprices!$K$69*AI$7</f>
        <v>16.019672131147541</v>
      </c>
      <c r="AJ31">
        <f>Worldprices!$K$69*AJ$7</f>
        <v>16.019672131147541</v>
      </c>
      <c r="AK31">
        <f>Worldprices!$K$69*AK$7</f>
        <v>16.019672131147541</v>
      </c>
      <c r="AL31">
        <f>Worldprices!$K$69*AL$7</f>
        <v>16.019672131147541</v>
      </c>
      <c r="AM31">
        <f>Worldprices!$K$69*AM$7</f>
        <v>16.019672131147541</v>
      </c>
      <c r="AN31">
        <f>Worldprices!$K$69*AN$7</f>
        <v>16.019672131147541</v>
      </c>
      <c r="AO31">
        <f>Worldprices!$K$69*AO$7</f>
        <v>16.019672131147541</v>
      </c>
      <c r="AP31">
        <f>Worldprices!$K$69*AP$7</f>
        <v>16.019672131147541</v>
      </c>
      <c r="AQ31">
        <f>Worldprices!$K$69*AQ$7</f>
        <v>16.019672131147541</v>
      </c>
      <c r="AR31">
        <f t="shared" si="2"/>
        <v>16.019672131147541</v>
      </c>
    </row>
    <row r="32" spans="1:44">
      <c r="A32" t="s">
        <v>248</v>
      </c>
      <c r="B32" t="s">
        <v>352</v>
      </c>
      <c r="D32" t="str">
        <f t="shared" si="0"/>
        <v>COST</v>
      </c>
      <c r="E32">
        <v>2020</v>
      </c>
      <c r="F32" t="str">
        <f>Worldprices!$L$62</f>
        <v>IMPOILKER</v>
      </c>
      <c r="G32" t="str">
        <f>Worldprices!$L$63</f>
        <v>OILKER</v>
      </c>
      <c r="H32">
        <f>Worldprices!$L$69*H$7</f>
        <v>16.019672131147541</v>
      </c>
      <c r="I32">
        <f>Worldprices!$L$69*I$7</f>
        <v>16.019672131147541</v>
      </c>
      <c r="J32">
        <f t="shared" si="1"/>
        <v>16.019672131147541</v>
      </c>
      <c r="K32">
        <f>Worldprices!$L$69*K$7</f>
        <v>16.019672131147541</v>
      </c>
      <c r="L32">
        <f>Worldprices!$L$69*L$7</f>
        <v>16.019672131147541</v>
      </c>
      <c r="M32">
        <f>Worldprices!$L$69*M$7</f>
        <v>16.019672131147541</v>
      </c>
      <c r="N32">
        <f>Worldprices!$L$69*N$7</f>
        <v>16.019672131147541</v>
      </c>
      <c r="O32">
        <f>Worldprices!$L$69*O$7</f>
        <v>16.019672131147541</v>
      </c>
      <c r="P32">
        <f>Worldprices!$L$69*P$7</f>
        <v>16.019672131147541</v>
      </c>
      <c r="Q32">
        <f>Worldprices!$L$69*Q$7</f>
        <v>16.019672131147541</v>
      </c>
      <c r="R32">
        <f>Worldprices!$L$69*R$7</f>
        <v>16.019672131147541</v>
      </c>
      <c r="S32">
        <f>Worldprices!$L$69*S$7</f>
        <v>16.019672131147541</v>
      </c>
      <c r="T32">
        <f>Worldprices!$L$69*T$7</f>
        <v>16.019672131147541</v>
      </c>
      <c r="U32">
        <f>Worldprices!$L$69*U$7</f>
        <v>16.019672131147541</v>
      </c>
      <c r="V32">
        <f>Worldprices!$L$69*V$7</f>
        <v>15.218688524590164</v>
      </c>
      <c r="W32">
        <f>Worldprices!$L$69*W$7</f>
        <v>16.019672131147541</v>
      </c>
      <c r="X32">
        <f>Worldprices!$L$69*X$7</f>
        <v>16.019672131147541</v>
      </c>
      <c r="Y32">
        <f>Worldprices!$L$69*Y$7</f>
        <v>16.019672131147541</v>
      </c>
      <c r="Z32">
        <f>Worldprices!$L$69*Z$7</f>
        <v>16.019672131147541</v>
      </c>
      <c r="AA32">
        <f>Worldprices!$L$69*AA$7</f>
        <v>16.019672131147541</v>
      </c>
      <c r="AB32">
        <f>Worldprices!$L$69*AB$7</f>
        <v>16.019672131147541</v>
      </c>
      <c r="AC32">
        <f>Worldprices!$L$69*AC$7</f>
        <v>16.019672131147541</v>
      </c>
      <c r="AD32">
        <f>Worldprices!$L$69*AD$7</f>
        <v>16.019672131147541</v>
      </c>
      <c r="AE32">
        <f>Worldprices!$L$69*AE$7</f>
        <v>16.019672131147541</v>
      </c>
      <c r="AF32">
        <f>Worldprices!$L$69*AF$7</f>
        <v>16.019672131147541</v>
      </c>
      <c r="AG32">
        <f>Worldprices!$L$69*AG$7</f>
        <v>16.019672131147541</v>
      </c>
      <c r="AH32">
        <f>Worldprices!$L$69*AH$7</f>
        <v>16.019672131147541</v>
      </c>
      <c r="AI32">
        <f>Worldprices!$L$69*AI$7</f>
        <v>16.019672131147541</v>
      </c>
      <c r="AJ32">
        <f>Worldprices!$L$69*AJ$7</f>
        <v>16.019672131147541</v>
      </c>
      <c r="AK32">
        <f>Worldprices!$L$69*AK$7</f>
        <v>16.019672131147541</v>
      </c>
      <c r="AL32">
        <f>Worldprices!$L$69*AL$7</f>
        <v>16.019672131147541</v>
      </c>
      <c r="AM32">
        <f>Worldprices!$L$69*AM$7</f>
        <v>16.019672131147541</v>
      </c>
      <c r="AN32">
        <f>Worldprices!$L$69*AN$7</f>
        <v>16.019672131147541</v>
      </c>
      <c r="AO32">
        <f>Worldprices!$L$69*AO$7</f>
        <v>16.019672131147541</v>
      </c>
      <c r="AP32">
        <f>Worldprices!$L$69*AP$7</f>
        <v>16.019672131147541</v>
      </c>
      <c r="AQ32">
        <f>Worldprices!$L$69*AQ$7</f>
        <v>16.019672131147541</v>
      </c>
      <c r="AR32">
        <f t="shared" si="2"/>
        <v>16.019672131147541</v>
      </c>
    </row>
    <row r="33" spans="1:44">
      <c r="A33" t="s">
        <v>248</v>
      </c>
      <c r="B33" t="s">
        <v>352</v>
      </c>
      <c r="D33" t="str">
        <f t="shared" si="0"/>
        <v>*</v>
      </c>
      <c r="E33">
        <v>2020</v>
      </c>
      <c r="F33" t="str">
        <f>Worldprices!$Q$62</f>
        <v>IMPGASNAT</v>
      </c>
      <c r="G33" t="str">
        <f>Worldprices!$Q$63</f>
        <v>GASNAT</v>
      </c>
      <c r="H33">
        <f>Worldprices!$Q$69*H$8</f>
        <v>7.3934426229508201</v>
      </c>
      <c r="I33">
        <f>Worldprices!$Q$69*I$8</f>
        <v>7.3934426229508201</v>
      </c>
      <c r="J33">
        <f t="shared" si="1"/>
        <v>7.3934426229508201</v>
      </c>
      <c r="K33">
        <f>Worldprices!$Q$69*K$8</f>
        <v>7.3934426229508201</v>
      </c>
      <c r="L33">
        <f>Worldprices!$Q$69*L$8</f>
        <v>7.3934426229508201</v>
      </c>
      <c r="M33">
        <f>Worldprices!$Q$69*M$8</f>
        <v>7.3934426229508201</v>
      </c>
      <c r="N33">
        <f>Worldprices!$Q$69*N$8</f>
        <v>7.3934426229508201</v>
      </c>
      <c r="O33">
        <f>Worldprices!$Q$69*O$8</f>
        <v>7.3934426229508201</v>
      </c>
      <c r="P33">
        <f>Worldprices!$Q$69*P$8</f>
        <v>6.2844262295081972</v>
      </c>
      <c r="Q33">
        <f>Worldprices!$Q$69*Q$8</f>
        <v>6.6540983606557385</v>
      </c>
      <c r="R33">
        <f>Worldprices!$Q$69*R$8</f>
        <v>7.3934426229508201</v>
      </c>
      <c r="S33">
        <f>Worldprices!$Q$69*S$8</f>
        <v>7.3934426229508201</v>
      </c>
      <c r="T33">
        <f>Worldprices!$Q$69*T$8</f>
        <v>7.3934426229508201</v>
      </c>
      <c r="U33">
        <f>Worldprices!$Q$69*U$8</f>
        <v>7.3934426229508201</v>
      </c>
      <c r="V33">
        <f>Worldprices!$Q$69*V$8</f>
        <v>6.6540983606557385</v>
      </c>
      <c r="W33">
        <f>Worldprices!$Q$69*W$8</f>
        <v>7.3934426229508201</v>
      </c>
      <c r="X33">
        <f>Worldprices!$Q$69*X$8</f>
        <v>7.3934426229508201</v>
      </c>
      <c r="Y33">
        <f>Worldprices!$Q$69*Y$8</f>
        <v>7.3934426229508201</v>
      </c>
      <c r="Z33">
        <f>Worldprices!$Q$69*Z$8</f>
        <v>7.3934426229508201</v>
      </c>
      <c r="AA33">
        <f>Worldprices!$Q$69*AA$8</f>
        <v>7.3934426229508201</v>
      </c>
      <c r="AB33">
        <f>Worldprices!$Q$69*AB$8</f>
        <v>7.3934426229508201</v>
      </c>
      <c r="AC33">
        <f>Worldprices!$Q$69*AC$8</f>
        <v>7.3934426229508201</v>
      </c>
      <c r="AD33">
        <f>Worldprices!$Q$69*AD$8</f>
        <v>7.3934426229508201</v>
      </c>
      <c r="AE33">
        <f>Worldprices!$Q$69*AE$8</f>
        <v>7.3934426229508201</v>
      </c>
      <c r="AF33">
        <f>Worldprices!$Q$69*AF$8</f>
        <v>7.3934426229508201</v>
      </c>
      <c r="AG33">
        <f>Worldprices!$Q$69*AG$8</f>
        <v>7.3934426229508201</v>
      </c>
      <c r="AH33">
        <f>Worldprices!$Q$69*AH$8</f>
        <v>7.3934426229508201</v>
      </c>
      <c r="AI33">
        <f>Worldprices!$Q$69*AI$8</f>
        <v>7.3934426229508201</v>
      </c>
      <c r="AJ33">
        <f>Worldprices!$Q$69*AJ$8</f>
        <v>7.3934426229508201</v>
      </c>
      <c r="AK33">
        <f>Worldprices!$Q$69*AK$8</f>
        <v>7.3934426229508201</v>
      </c>
      <c r="AL33">
        <f>Worldprices!$Q$69*AL$8</f>
        <v>7.3934426229508201</v>
      </c>
      <c r="AM33">
        <f>Worldprices!$Q$69*AM$8</f>
        <v>7.3934426229508201</v>
      </c>
      <c r="AN33">
        <f>Worldprices!$Q$69*AN$8</f>
        <v>7.3934426229508201</v>
      </c>
      <c r="AO33">
        <f>Worldprices!$Q$69*AO$8</f>
        <v>7.3934426229508201</v>
      </c>
      <c r="AP33">
        <f>Worldprices!$Q$69*AP$8</f>
        <v>7.3934426229508201</v>
      </c>
      <c r="AQ33">
        <f>Worldprices!$Q$69*AQ$8</f>
        <v>7.3934426229508201</v>
      </c>
      <c r="AR33">
        <f t="shared" si="2"/>
        <v>7.3934426229508201</v>
      </c>
    </row>
    <row r="34" spans="1:44">
      <c r="A34" t="s">
        <v>248</v>
      </c>
      <c r="B34" t="s">
        <v>352</v>
      </c>
      <c r="D34" t="str">
        <f t="shared" si="0"/>
        <v>COST</v>
      </c>
      <c r="E34">
        <v>2025</v>
      </c>
      <c r="F34" t="str">
        <f>Worldprices!$G$62</f>
        <v>IMPOILCRD</v>
      </c>
      <c r="G34" t="str">
        <f>Worldprices!$G$63</f>
        <v>OILCRD</v>
      </c>
      <c r="H34">
        <f>Worldprices!$G$70*H$5</f>
        <v>11.766393442622954</v>
      </c>
      <c r="I34">
        <f>Worldprices!$G$70*I$5</f>
        <v>13.073770491803282</v>
      </c>
      <c r="J34">
        <f t="shared" si="1"/>
        <v>13.073770491803282</v>
      </c>
      <c r="K34">
        <f>Worldprices!$G$70*K$5</f>
        <v>13.073770491803282</v>
      </c>
      <c r="L34">
        <f>Worldprices!$G$70*L$5</f>
        <v>13.073770491803282</v>
      </c>
      <c r="M34">
        <f>Worldprices!$G$70*M$5</f>
        <v>13.073770491803282</v>
      </c>
      <c r="N34">
        <f>Worldprices!$G$70*N$5</f>
        <v>13.073770491803282</v>
      </c>
      <c r="O34">
        <f>Worldprices!$G$70*O$5</f>
        <v>13.073770491803282</v>
      </c>
      <c r="P34">
        <f>Worldprices!$G$70*P$5</f>
        <v>11.11270491803279</v>
      </c>
      <c r="Q34">
        <f>Worldprices!$G$70*Q$5</f>
        <v>13.073770491803282</v>
      </c>
      <c r="R34">
        <f>Worldprices!$G$70*R$5</f>
        <v>13.073770491803282</v>
      </c>
      <c r="S34">
        <f>Worldprices!$G$70*S$5</f>
        <v>13.073770491803282</v>
      </c>
      <c r="T34">
        <f>Worldprices!$G$70*T$5</f>
        <v>13.073770491803282</v>
      </c>
      <c r="U34">
        <f>Worldprices!$G$70*U$5</f>
        <v>11.766393442622954</v>
      </c>
      <c r="V34">
        <f>Worldprices!$G$70*V$5</f>
        <v>11.766393442622954</v>
      </c>
      <c r="W34">
        <f>Worldprices!$G$70*W$5</f>
        <v>13.073770491803282</v>
      </c>
      <c r="X34">
        <f>Worldprices!$G$70*X$5</f>
        <v>13.073770491803282</v>
      </c>
      <c r="Y34">
        <f>Worldprices!$G$70*Y$5</f>
        <v>13.073770491803282</v>
      </c>
      <c r="Z34">
        <f>Worldprices!$G$70*Z$5</f>
        <v>13.073770491803282</v>
      </c>
      <c r="AA34">
        <f>Worldprices!$G$70*AA$5</f>
        <v>13.073770491803282</v>
      </c>
      <c r="AB34">
        <f>Worldprices!$G$70*AB$5</f>
        <v>13.073770491803282</v>
      </c>
      <c r="AC34">
        <f>Worldprices!$G$70*AC$5</f>
        <v>13.073770491803282</v>
      </c>
      <c r="AD34">
        <f>Worldprices!$G$70*AD$5</f>
        <v>13.073770491803282</v>
      </c>
      <c r="AE34">
        <f>Worldprices!$G$70*AE$5</f>
        <v>13.073770491803282</v>
      </c>
      <c r="AF34">
        <f>Worldprices!$G$70*AF$5</f>
        <v>13.073770491803282</v>
      </c>
      <c r="AG34">
        <f>Worldprices!$G$70*AG$5</f>
        <v>13.073770491803282</v>
      </c>
      <c r="AH34">
        <f>Worldprices!$G$70*AH$5</f>
        <v>13.073770491803282</v>
      </c>
      <c r="AI34">
        <f>Worldprices!$G$70*AI$5</f>
        <v>13.073770491803282</v>
      </c>
      <c r="AJ34">
        <f>Worldprices!$G$70*AJ$5</f>
        <v>13.073770491803282</v>
      </c>
      <c r="AK34">
        <f>Worldprices!$G$70*AK$5</f>
        <v>13.073770491803282</v>
      </c>
      <c r="AL34">
        <f>Worldprices!$G$70*AL$5</f>
        <v>13.073770491803282</v>
      </c>
      <c r="AM34">
        <f>Worldprices!$G$70*AM$5</f>
        <v>13.073770491803282</v>
      </c>
      <c r="AN34">
        <f>Worldprices!$G$70*AN$5</f>
        <v>13.073770491803282</v>
      </c>
      <c r="AO34">
        <f>Worldprices!$G$70*AO$5</f>
        <v>13.073770491803282</v>
      </c>
      <c r="AP34">
        <f>Worldprices!$G$70*AP$5</f>
        <v>13.073770491803282</v>
      </c>
      <c r="AQ34">
        <f>Worldprices!$G$70*AQ$5</f>
        <v>13.073770491803282</v>
      </c>
      <c r="AR34">
        <f t="shared" si="2"/>
        <v>13.073770491803282</v>
      </c>
    </row>
    <row r="35" spans="1:44">
      <c r="A35" t="s">
        <v>248</v>
      </c>
      <c r="B35" t="s">
        <v>352</v>
      </c>
      <c r="D35" t="str">
        <f t="shared" si="0"/>
        <v>COST</v>
      </c>
      <c r="E35">
        <v>2025</v>
      </c>
      <c r="F35" t="str">
        <f>Worldprices!$H$62</f>
        <v>IMPOILHFO</v>
      </c>
      <c r="G35" t="str">
        <f>Worldprices!$H$63</f>
        <v>OILHFO</v>
      </c>
      <c r="H35">
        <f>Worldprices!$H$70*H$5</f>
        <v>9.5307786885245935</v>
      </c>
      <c r="I35">
        <f>Worldprices!$H$70*I$5</f>
        <v>10.589754098360659</v>
      </c>
      <c r="J35">
        <f t="shared" si="1"/>
        <v>10.589754098360659</v>
      </c>
      <c r="K35">
        <f>Worldprices!$H$70*K$5</f>
        <v>10.589754098360659</v>
      </c>
      <c r="L35">
        <f>Worldprices!$H$70*L$5</f>
        <v>10.589754098360659</v>
      </c>
      <c r="M35">
        <f>Worldprices!$H$70*M$5</f>
        <v>10.589754098360659</v>
      </c>
      <c r="N35">
        <f>Worldprices!$H$70*N$5</f>
        <v>10.589754098360659</v>
      </c>
      <c r="O35">
        <f>Worldprices!$H$70*O$5</f>
        <v>10.589754098360659</v>
      </c>
      <c r="P35">
        <f>Worldprices!$H$70*P$5</f>
        <v>9.0012909836065607</v>
      </c>
      <c r="Q35">
        <f>Worldprices!$H$70*Q$5</f>
        <v>10.589754098360659</v>
      </c>
      <c r="R35">
        <f>Worldprices!$H$70*R$5</f>
        <v>10.589754098360659</v>
      </c>
      <c r="S35">
        <f>Worldprices!$H$70*S$5</f>
        <v>10.589754098360659</v>
      </c>
      <c r="T35">
        <f>Worldprices!$H$70*T$5</f>
        <v>10.589754098360659</v>
      </c>
      <c r="U35">
        <f>Worldprices!$H$70*U$5</f>
        <v>9.5307786885245935</v>
      </c>
      <c r="V35">
        <f>Worldprices!$H$70*V$5</f>
        <v>9.5307786885245935</v>
      </c>
      <c r="W35">
        <f>Worldprices!$H$70*W$5</f>
        <v>10.589754098360659</v>
      </c>
      <c r="X35">
        <f>Worldprices!$H$70*X$5</f>
        <v>10.589754098360659</v>
      </c>
      <c r="Y35">
        <f>Worldprices!$H$70*Y$5</f>
        <v>10.589754098360659</v>
      </c>
      <c r="Z35">
        <f>Worldprices!$H$70*Z$5</f>
        <v>10.589754098360659</v>
      </c>
      <c r="AA35">
        <f>Worldprices!$H$70*AA$5</f>
        <v>10.589754098360659</v>
      </c>
      <c r="AB35">
        <f>Worldprices!$H$70*AB$5</f>
        <v>10.589754098360659</v>
      </c>
      <c r="AC35">
        <f>Worldprices!$H$70*AC$5</f>
        <v>10.589754098360659</v>
      </c>
      <c r="AD35">
        <f>Worldprices!$H$70*AD$5</f>
        <v>10.589754098360659</v>
      </c>
      <c r="AE35">
        <f>Worldprices!$H$70*AE$5</f>
        <v>10.589754098360659</v>
      </c>
      <c r="AF35">
        <f>Worldprices!$H$70*AF$5</f>
        <v>10.589754098360659</v>
      </c>
      <c r="AG35">
        <f>Worldprices!$H$70*AG$5</f>
        <v>10.589754098360659</v>
      </c>
      <c r="AH35">
        <f>Worldprices!$H$70*AH$5</f>
        <v>10.589754098360659</v>
      </c>
      <c r="AI35">
        <f>Worldprices!$H$70*AI$5</f>
        <v>10.589754098360659</v>
      </c>
      <c r="AJ35">
        <f>Worldprices!$H$70*AJ$5</f>
        <v>10.589754098360659</v>
      </c>
      <c r="AK35">
        <f>Worldprices!$H$70*AK$5</f>
        <v>10.589754098360659</v>
      </c>
      <c r="AL35">
        <f>Worldprices!$H$70*AL$5</f>
        <v>10.589754098360659</v>
      </c>
      <c r="AM35">
        <f>Worldprices!$H$70*AM$5</f>
        <v>10.589754098360659</v>
      </c>
      <c r="AN35">
        <f>Worldprices!$H$70*AN$5</f>
        <v>10.589754098360659</v>
      </c>
      <c r="AO35">
        <f>Worldprices!$H$70*AO$5</f>
        <v>10.589754098360659</v>
      </c>
      <c r="AP35">
        <f>Worldprices!$H$70*AP$5</f>
        <v>10.589754098360659</v>
      </c>
      <c r="AQ35">
        <f>Worldprices!$H$70*AQ$5</f>
        <v>10.589754098360659</v>
      </c>
      <c r="AR35">
        <f t="shared" si="2"/>
        <v>10.589754098360659</v>
      </c>
    </row>
    <row r="36" spans="1:44">
      <c r="A36" t="s">
        <v>248</v>
      </c>
      <c r="B36" t="s">
        <v>352</v>
      </c>
      <c r="D36" t="str">
        <f t="shared" si="0"/>
        <v>COST</v>
      </c>
      <c r="E36">
        <v>2025</v>
      </c>
      <c r="F36" t="str">
        <f>Worldprices!$I$62</f>
        <v>IMPOILDST</v>
      </c>
      <c r="G36" t="str">
        <f>Worldprices!$I$63</f>
        <v>OILDST</v>
      </c>
      <c r="H36">
        <f>Worldprices!$I$70*H$6</f>
        <v>16.995901639344268</v>
      </c>
      <c r="I36">
        <f>Worldprices!$I$70*I$6</f>
        <v>16.995901639344268</v>
      </c>
      <c r="J36">
        <f t="shared" si="1"/>
        <v>16.995901639344268</v>
      </c>
      <c r="K36">
        <f>Worldprices!$I$70*K$6</f>
        <v>16.995901639344268</v>
      </c>
      <c r="L36">
        <f>Worldprices!$I$70*L$6</f>
        <v>16.995901639344268</v>
      </c>
      <c r="M36">
        <f>Worldprices!$I$70*M$6</f>
        <v>16.995901639344268</v>
      </c>
      <c r="N36">
        <f>Worldprices!$I$70*N$6</f>
        <v>16.995901639344268</v>
      </c>
      <c r="O36">
        <f>Worldprices!$I$70*O$6</f>
        <v>16.995901639344268</v>
      </c>
      <c r="P36">
        <f>Worldprices!$I$70*P$6</f>
        <v>16.995901639344268</v>
      </c>
      <c r="Q36">
        <f>Worldprices!$I$70*Q$6</f>
        <v>16.995901639344268</v>
      </c>
      <c r="R36">
        <f>Worldprices!$I$70*R$6</f>
        <v>16.995901639344268</v>
      </c>
      <c r="S36">
        <f>Worldprices!$I$70*S$6</f>
        <v>16.995901639344268</v>
      </c>
      <c r="T36">
        <f>Worldprices!$I$70*T$6</f>
        <v>16.995901639344268</v>
      </c>
      <c r="U36">
        <f>Worldprices!$I$70*U$6</f>
        <v>16.995901639344268</v>
      </c>
      <c r="V36">
        <f>Worldprices!$I$70*V$6</f>
        <v>16.146106557377053</v>
      </c>
      <c r="W36">
        <f>Worldprices!$I$70*W$6</f>
        <v>16.995901639344268</v>
      </c>
      <c r="X36">
        <f>Worldprices!$I$70*X$6</f>
        <v>16.995901639344268</v>
      </c>
      <c r="Y36">
        <f>Worldprices!$I$70*Y$6</f>
        <v>16.995901639344268</v>
      </c>
      <c r="Z36">
        <f>Worldprices!$I$70*Z$6</f>
        <v>16.995901639344268</v>
      </c>
      <c r="AA36">
        <f>Worldprices!$I$70*AA$6</f>
        <v>16.995901639344268</v>
      </c>
      <c r="AB36">
        <f>Worldprices!$I$70*AB$6</f>
        <v>16.995901639344268</v>
      </c>
      <c r="AC36">
        <f>Worldprices!$I$70*AC$6</f>
        <v>16.995901639344268</v>
      </c>
      <c r="AD36">
        <f>Worldprices!$I$70*AD$6</f>
        <v>16.995901639344268</v>
      </c>
      <c r="AE36">
        <f>Worldprices!$I$70*AE$6</f>
        <v>16.995901639344268</v>
      </c>
      <c r="AF36">
        <f>Worldprices!$I$70*AF$6</f>
        <v>16.995901639344268</v>
      </c>
      <c r="AG36">
        <f>Worldprices!$I$70*AG$6</f>
        <v>16.995901639344268</v>
      </c>
      <c r="AH36">
        <f>Worldprices!$I$70*AH$6</f>
        <v>16.995901639344268</v>
      </c>
      <c r="AI36">
        <f>Worldprices!$I$70*AI$6</f>
        <v>16.995901639344268</v>
      </c>
      <c r="AJ36">
        <f>Worldprices!$I$70*AJ$6</f>
        <v>16.995901639344268</v>
      </c>
      <c r="AK36">
        <f>Worldprices!$I$70*AK$6</f>
        <v>16.995901639344268</v>
      </c>
      <c r="AL36">
        <f>Worldprices!$I$70*AL$6</f>
        <v>16.995901639344268</v>
      </c>
      <c r="AM36">
        <f>Worldprices!$I$70*AM$6</f>
        <v>16.995901639344268</v>
      </c>
      <c r="AN36">
        <f>Worldprices!$I$70*AN$6</f>
        <v>16.995901639344268</v>
      </c>
      <c r="AO36">
        <f>Worldprices!$I$70*AO$6</f>
        <v>16.995901639344268</v>
      </c>
      <c r="AP36">
        <f>Worldprices!$I$70*AP$6</f>
        <v>16.995901639344268</v>
      </c>
      <c r="AQ36">
        <f>Worldprices!$I$70*AQ$6</f>
        <v>16.995901639344268</v>
      </c>
      <c r="AR36">
        <f t="shared" si="2"/>
        <v>16.995901639344268</v>
      </c>
    </row>
    <row r="37" spans="1:44">
      <c r="A37" t="s">
        <v>248</v>
      </c>
      <c r="B37" t="s">
        <v>352</v>
      </c>
      <c r="D37" t="str">
        <f t="shared" si="0"/>
        <v>COST</v>
      </c>
      <c r="E37">
        <v>2025</v>
      </c>
      <c r="F37" t="str">
        <f>Worldprices!$J$62</f>
        <v>IMPOILLPG</v>
      </c>
      <c r="G37" t="str">
        <f>Worldprices!$J$63</f>
        <v>OILLPG</v>
      </c>
      <c r="H37">
        <f>Worldprices!$J$70*H$7</f>
        <v>14.381147540983612</v>
      </c>
      <c r="I37">
        <f>Worldprices!$J$70*I$7</f>
        <v>14.381147540983612</v>
      </c>
      <c r="J37">
        <f t="shared" si="1"/>
        <v>14.381147540983612</v>
      </c>
      <c r="K37">
        <f>Worldprices!$J$70*K$7</f>
        <v>14.381147540983612</v>
      </c>
      <c r="L37">
        <f>Worldprices!$J$70*L$7</f>
        <v>14.381147540983612</v>
      </c>
      <c r="M37">
        <f>Worldprices!$J$70*M$7</f>
        <v>14.381147540983612</v>
      </c>
      <c r="N37">
        <f>Worldprices!$J$70*N$7</f>
        <v>14.381147540983612</v>
      </c>
      <c r="O37">
        <f>Worldprices!$J$70*O$7</f>
        <v>14.381147540983612</v>
      </c>
      <c r="P37">
        <f>Worldprices!$J$70*P$7</f>
        <v>14.381147540983612</v>
      </c>
      <c r="Q37">
        <f>Worldprices!$J$70*Q$7</f>
        <v>14.381147540983612</v>
      </c>
      <c r="R37">
        <f>Worldprices!$J$70*R$7</f>
        <v>14.381147540983612</v>
      </c>
      <c r="S37">
        <f>Worldprices!$J$70*S$7</f>
        <v>14.381147540983612</v>
      </c>
      <c r="T37">
        <f>Worldprices!$J$70*T$7</f>
        <v>14.381147540983612</v>
      </c>
      <c r="U37">
        <f>Worldprices!$J$70*U$7</f>
        <v>14.381147540983612</v>
      </c>
      <c r="V37">
        <f>Worldprices!$J$70*V$7</f>
        <v>13.662090163934431</v>
      </c>
      <c r="W37">
        <f>Worldprices!$J$70*W$7</f>
        <v>14.381147540983612</v>
      </c>
      <c r="X37">
        <f>Worldprices!$J$70*X$7</f>
        <v>14.381147540983612</v>
      </c>
      <c r="Y37">
        <f>Worldprices!$J$70*Y$7</f>
        <v>14.381147540983612</v>
      </c>
      <c r="Z37">
        <f>Worldprices!$J$70*Z$7</f>
        <v>14.381147540983612</v>
      </c>
      <c r="AA37">
        <f>Worldprices!$J$70*AA$7</f>
        <v>14.381147540983612</v>
      </c>
      <c r="AB37">
        <f>Worldprices!$J$70*AB$7</f>
        <v>14.381147540983612</v>
      </c>
      <c r="AC37">
        <f>Worldprices!$J$70*AC$7</f>
        <v>14.381147540983612</v>
      </c>
      <c r="AD37">
        <f>Worldprices!$J$70*AD$7</f>
        <v>14.381147540983612</v>
      </c>
      <c r="AE37">
        <f>Worldprices!$J$70*AE$7</f>
        <v>14.381147540983612</v>
      </c>
      <c r="AF37">
        <f>Worldprices!$J$70*AF$7</f>
        <v>14.381147540983612</v>
      </c>
      <c r="AG37">
        <f>Worldprices!$J$70*AG$7</f>
        <v>14.381147540983612</v>
      </c>
      <c r="AH37">
        <f>Worldprices!$J$70*AH$7</f>
        <v>14.381147540983612</v>
      </c>
      <c r="AI37">
        <f>Worldprices!$J$70*AI$7</f>
        <v>14.381147540983612</v>
      </c>
      <c r="AJ37">
        <f>Worldprices!$J$70*AJ$7</f>
        <v>14.381147540983612</v>
      </c>
      <c r="AK37">
        <f>Worldprices!$J$70*AK$7</f>
        <v>14.381147540983612</v>
      </c>
      <c r="AL37">
        <f>Worldprices!$J$70*AL$7</f>
        <v>14.381147540983612</v>
      </c>
      <c r="AM37">
        <f>Worldprices!$J$70*AM$7</f>
        <v>14.381147540983612</v>
      </c>
      <c r="AN37">
        <f>Worldprices!$J$70*AN$7</f>
        <v>14.381147540983612</v>
      </c>
      <c r="AO37">
        <f>Worldprices!$J$70*AO$7</f>
        <v>14.381147540983612</v>
      </c>
      <c r="AP37">
        <f>Worldprices!$J$70*AP$7</f>
        <v>14.381147540983612</v>
      </c>
      <c r="AQ37">
        <f>Worldprices!$J$70*AQ$7</f>
        <v>14.381147540983612</v>
      </c>
      <c r="AR37">
        <f t="shared" si="2"/>
        <v>14.381147540983612</v>
      </c>
    </row>
    <row r="38" spans="1:44">
      <c r="A38" t="s">
        <v>248</v>
      </c>
      <c r="B38" t="s">
        <v>352</v>
      </c>
      <c r="D38" t="str">
        <f t="shared" si="0"/>
        <v>COST</v>
      </c>
      <c r="E38">
        <v>2025</v>
      </c>
      <c r="F38" t="str">
        <f>Worldprices!$K$62</f>
        <v>IMPOILGSL</v>
      </c>
      <c r="G38" t="str">
        <f>Worldprices!$K$63</f>
        <v>OILGSL</v>
      </c>
      <c r="H38">
        <f>Worldprices!$K$70*H$7</f>
        <v>18.303278688524593</v>
      </c>
      <c r="I38">
        <f>Worldprices!$K$70*I$7</f>
        <v>18.303278688524593</v>
      </c>
      <c r="J38">
        <f t="shared" si="1"/>
        <v>18.303278688524593</v>
      </c>
      <c r="K38">
        <f>Worldprices!$K$70*K$7</f>
        <v>18.303278688524593</v>
      </c>
      <c r="L38">
        <f>Worldprices!$K$70*L$7</f>
        <v>18.303278688524593</v>
      </c>
      <c r="M38">
        <f>Worldprices!$K$70*M$7</f>
        <v>18.303278688524593</v>
      </c>
      <c r="N38">
        <f>Worldprices!$K$70*N$7</f>
        <v>18.303278688524593</v>
      </c>
      <c r="O38">
        <f>Worldprices!$K$70*O$7</f>
        <v>18.303278688524593</v>
      </c>
      <c r="P38">
        <f>Worldprices!$K$70*P$7</f>
        <v>18.303278688524593</v>
      </c>
      <c r="Q38">
        <f>Worldprices!$K$70*Q$7</f>
        <v>18.303278688524593</v>
      </c>
      <c r="R38">
        <f>Worldprices!$K$70*R$7</f>
        <v>18.303278688524593</v>
      </c>
      <c r="S38">
        <f>Worldprices!$K$70*S$7</f>
        <v>18.303278688524593</v>
      </c>
      <c r="T38">
        <f>Worldprices!$K$70*T$7</f>
        <v>18.303278688524593</v>
      </c>
      <c r="U38">
        <f>Worldprices!$K$70*U$7</f>
        <v>18.303278688524593</v>
      </c>
      <c r="V38">
        <f>Worldprices!$K$70*V$7</f>
        <v>17.38811475409836</v>
      </c>
      <c r="W38">
        <f>Worldprices!$K$70*W$7</f>
        <v>18.303278688524593</v>
      </c>
      <c r="X38">
        <f>Worldprices!$K$70*X$7</f>
        <v>18.303278688524593</v>
      </c>
      <c r="Y38">
        <f>Worldprices!$K$70*Y$7</f>
        <v>18.303278688524593</v>
      </c>
      <c r="Z38">
        <f>Worldprices!$K$70*Z$7</f>
        <v>18.303278688524593</v>
      </c>
      <c r="AA38">
        <f>Worldprices!$K$70*AA$7</f>
        <v>18.303278688524593</v>
      </c>
      <c r="AB38">
        <f>Worldprices!$K$70*AB$7</f>
        <v>18.303278688524593</v>
      </c>
      <c r="AC38">
        <f>Worldprices!$K$70*AC$7</f>
        <v>18.303278688524593</v>
      </c>
      <c r="AD38">
        <f>Worldprices!$K$70*AD$7</f>
        <v>18.303278688524593</v>
      </c>
      <c r="AE38">
        <f>Worldprices!$K$70*AE$7</f>
        <v>18.303278688524593</v>
      </c>
      <c r="AF38">
        <f>Worldprices!$K$70*AF$7</f>
        <v>18.303278688524593</v>
      </c>
      <c r="AG38">
        <f>Worldprices!$K$70*AG$7</f>
        <v>18.303278688524593</v>
      </c>
      <c r="AH38">
        <f>Worldprices!$K$70*AH$7</f>
        <v>18.303278688524593</v>
      </c>
      <c r="AI38">
        <f>Worldprices!$K$70*AI$7</f>
        <v>18.303278688524593</v>
      </c>
      <c r="AJ38">
        <f>Worldprices!$K$70*AJ$7</f>
        <v>18.303278688524593</v>
      </c>
      <c r="AK38">
        <f>Worldprices!$K$70*AK$7</f>
        <v>18.303278688524593</v>
      </c>
      <c r="AL38">
        <f>Worldprices!$K$70*AL$7</f>
        <v>18.303278688524593</v>
      </c>
      <c r="AM38">
        <f>Worldprices!$K$70*AM$7</f>
        <v>18.303278688524593</v>
      </c>
      <c r="AN38">
        <f>Worldprices!$K$70*AN$7</f>
        <v>18.303278688524593</v>
      </c>
      <c r="AO38">
        <f>Worldprices!$K$70*AO$7</f>
        <v>18.303278688524593</v>
      </c>
      <c r="AP38">
        <f>Worldprices!$K$70*AP$7</f>
        <v>18.303278688524593</v>
      </c>
      <c r="AQ38">
        <f>Worldprices!$K$70*AQ$7</f>
        <v>18.303278688524593</v>
      </c>
      <c r="AR38">
        <f t="shared" si="2"/>
        <v>18.303278688524593</v>
      </c>
    </row>
    <row r="39" spans="1:44">
      <c r="A39" t="s">
        <v>248</v>
      </c>
      <c r="B39" t="s">
        <v>352</v>
      </c>
      <c r="D39" t="str">
        <f t="shared" si="0"/>
        <v>COST</v>
      </c>
      <c r="E39">
        <v>2025</v>
      </c>
      <c r="F39" t="str">
        <f>Worldprices!$L$62</f>
        <v>IMPOILKER</v>
      </c>
      <c r="G39" t="str">
        <f>Worldprices!$L$63</f>
        <v>OILKER</v>
      </c>
      <c r="H39">
        <f>Worldprices!$L$70*H$7</f>
        <v>18.303278688524593</v>
      </c>
      <c r="I39">
        <f>Worldprices!$L$70*I$7</f>
        <v>18.303278688524593</v>
      </c>
      <c r="J39">
        <f t="shared" si="1"/>
        <v>18.303278688524593</v>
      </c>
      <c r="K39">
        <f>Worldprices!$L$70*K$7</f>
        <v>18.303278688524593</v>
      </c>
      <c r="L39">
        <f>Worldprices!$L$70*L$7</f>
        <v>18.303278688524593</v>
      </c>
      <c r="M39">
        <f>Worldprices!$L$70*M$7</f>
        <v>18.303278688524593</v>
      </c>
      <c r="N39">
        <f>Worldprices!$L$70*N$7</f>
        <v>18.303278688524593</v>
      </c>
      <c r="O39">
        <f>Worldprices!$L$70*O$7</f>
        <v>18.303278688524593</v>
      </c>
      <c r="P39">
        <f>Worldprices!$L$70*P$7</f>
        <v>18.303278688524593</v>
      </c>
      <c r="Q39">
        <f>Worldprices!$L$70*Q$7</f>
        <v>18.303278688524593</v>
      </c>
      <c r="R39">
        <f>Worldprices!$L$70*R$7</f>
        <v>18.303278688524593</v>
      </c>
      <c r="S39">
        <f>Worldprices!$L$70*S$7</f>
        <v>18.303278688524593</v>
      </c>
      <c r="T39">
        <f>Worldprices!$L$70*T$7</f>
        <v>18.303278688524593</v>
      </c>
      <c r="U39">
        <f>Worldprices!$L$70*U$7</f>
        <v>18.303278688524593</v>
      </c>
      <c r="V39">
        <f>Worldprices!$L$70*V$7</f>
        <v>17.38811475409836</v>
      </c>
      <c r="W39">
        <f>Worldprices!$L$70*W$7</f>
        <v>18.303278688524593</v>
      </c>
      <c r="X39">
        <f>Worldprices!$L$70*X$7</f>
        <v>18.303278688524593</v>
      </c>
      <c r="Y39">
        <f>Worldprices!$L$70*Y$7</f>
        <v>18.303278688524593</v>
      </c>
      <c r="Z39">
        <f>Worldprices!$L$70*Z$7</f>
        <v>18.303278688524593</v>
      </c>
      <c r="AA39">
        <f>Worldprices!$L$70*AA$7</f>
        <v>18.303278688524593</v>
      </c>
      <c r="AB39">
        <f>Worldprices!$L$70*AB$7</f>
        <v>18.303278688524593</v>
      </c>
      <c r="AC39">
        <f>Worldprices!$L$70*AC$7</f>
        <v>18.303278688524593</v>
      </c>
      <c r="AD39">
        <f>Worldprices!$L$70*AD$7</f>
        <v>18.303278688524593</v>
      </c>
      <c r="AE39">
        <f>Worldprices!$L$70*AE$7</f>
        <v>18.303278688524593</v>
      </c>
      <c r="AF39">
        <f>Worldprices!$L$70*AF$7</f>
        <v>18.303278688524593</v>
      </c>
      <c r="AG39">
        <f>Worldprices!$L$70*AG$7</f>
        <v>18.303278688524593</v>
      </c>
      <c r="AH39">
        <f>Worldprices!$L$70*AH$7</f>
        <v>18.303278688524593</v>
      </c>
      <c r="AI39">
        <f>Worldprices!$L$70*AI$7</f>
        <v>18.303278688524593</v>
      </c>
      <c r="AJ39">
        <f>Worldprices!$L$70*AJ$7</f>
        <v>18.303278688524593</v>
      </c>
      <c r="AK39">
        <f>Worldprices!$L$70*AK$7</f>
        <v>18.303278688524593</v>
      </c>
      <c r="AL39">
        <f>Worldprices!$L$70*AL$7</f>
        <v>18.303278688524593</v>
      </c>
      <c r="AM39">
        <f>Worldprices!$L$70*AM$7</f>
        <v>18.303278688524593</v>
      </c>
      <c r="AN39">
        <f>Worldprices!$L$70*AN$7</f>
        <v>18.303278688524593</v>
      </c>
      <c r="AO39">
        <f>Worldprices!$L$70*AO$7</f>
        <v>18.303278688524593</v>
      </c>
      <c r="AP39">
        <f>Worldprices!$L$70*AP$7</f>
        <v>18.303278688524593</v>
      </c>
      <c r="AQ39">
        <f>Worldprices!$L$70*AQ$7</f>
        <v>18.303278688524593</v>
      </c>
      <c r="AR39">
        <f t="shared" si="2"/>
        <v>18.303278688524593</v>
      </c>
    </row>
    <row r="40" spans="1:44">
      <c r="A40" t="s">
        <v>248</v>
      </c>
      <c r="B40" t="s">
        <v>352</v>
      </c>
      <c r="D40" t="str">
        <f t="shared" si="0"/>
        <v>*</v>
      </c>
      <c r="E40">
        <v>2025</v>
      </c>
      <c r="F40" t="str">
        <f>Worldprices!$Q$62</f>
        <v>IMPGASNAT</v>
      </c>
      <c r="G40" t="str">
        <f>Worldprices!$Q$63</f>
        <v>GASNAT</v>
      </c>
      <c r="H40">
        <f>Worldprices!$Q$70*H$8</f>
        <v>8.1475409836065573</v>
      </c>
      <c r="I40">
        <f>Worldprices!$Q$70*I$8</f>
        <v>8.1475409836065573</v>
      </c>
      <c r="J40">
        <f t="shared" si="1"/>
        <v>8.1475409836065573</v>
      </c>
      <c r="K40">
        <f>Worldprices!$Q$70*K$8</f>
        <v>8.1475409836065573</v>
      </c>
      <c r="L40">
        <f>Worldprices!$Q$70*L$8</f>
        <v>8.1475409836065573</v>
      </c>
      <c r="M40">
        <f>Worldprices!$Q$70*M$8</f>
        <v>8.1475409836065573</v>
      </c>
      <c r="N40">
        <f>Worldprices!$Q$70*N$8</f>
        <v>8.1475409836065573</v>
      </c>
      <c r="O40">
        <f>Worldprices!$Q$70*O$8</f>
        <v>8.1475409836065573</v>
      </c>
      <c r="P40">
        <f>Worldprices!$Q$70*P$8</f>
        <v>6.9254098360655734</v>
      </c>
      <c r="Q40">
        <f>Worldprices!$Q$70*Q$8</f>
        <v>7.3327868852459019</v>
      </c>
      <c r="R40">
        <f>Worldprices!$Q$70*R$8</f>
        <v>8.1475409836065573</v>
      </c>
      <c r="S40">
        <f>Worldprices!$Q$70*S$8</f>
        <v>8.1475409836065573</v>
      </c>
      <c r="T40">
        <f>Worldprices!$Q$70*T$8</f>
        <v>8.1475409836065573</v>
      </c>
      <c r="U40">
        <f>Worldprices!$Q$70*U$8</f>
        <v>8.1475409836065573</v>
      </c>
      <c r="V40">
        <f>Worldprices!$Q$70*V$8</f>
        <v>7.3327868852459019</v>
      </c>
      <c r="W40">
        <f>Worldprices!$Q$70*W$8</f>
        <v>8.1475409836065573</v>
      </c>
      <c r="X40">
        <f>Worldprices!$Q$70*X$8</f>
        <v>8.1475409836065573</v>
      </c>
      <c r="Y40">
        <f>Worldprices!$Q$70*Y$8</f>
        <v>8.1475409836065573</v>
      </c>
      <c r="Z40">
        <f>Worldprices!$Q$70*Z$8</f>
        <v>8.1475409836065573</v>
      </c>
      <c r="AA40">
        <f>Worldprices!$Q$70*AA$8</f>
        <v>8.1475409836065573</v>
      </c>
      <c r="AB40">
        <f>Worldprices!$Q$70*AB$8</f>
        <v>8.1475409836065573</v>
      </c>
      <c r="AC40">
        <f>Worldprices!$Q$70*AC$8</f>
        <v>8.1475409836065573</v>
      </c>
      <c r="AD40">
        <f>Worldprices!$Q$70*AD$8</f>
        <v>8.1475409836065573</v>
      </c>
      <c r="AE40">
        <f>Worldprices!$Q$70*AE$8</f>
        <v>8.1475409836065573</v>
      </c>
      <c r="AF40">
        <f>Worldprices!$Q$70*AF$8</f>
        <v>8.1475409836065573</v>
      </c>
      <c r="AG40">
        <f>Worldprices!$Q$70*AG$8</f>
        <v>8.1475409836065573</v>
      </c>
      <c r="AH40">
        <f>Worldprices!$Q$70*AH$8</f>
        <v>8.1475409836065573</v>
      </c>
      <c r="AI40">
        <f>Worldprices!$Q$70*AI$8</f>
        <v>8.1475409836065573</v>
      </c>
      <c r="AJ40">
        <f>Worldprices!$Q$70*AJ$8</f>
        <v>8.1475409836065573</v>
      </c>
      <c r="AK40">
        <f>Worldprices!$Q$70*AK$8</f>
        <v>8.1475409836065573</v>
      </c>
      <c r="AL40">
        <f>Worldprices!$Q$70*AL$8</f>
        <v>8.1475409836065573</v>
      </c>
      <c r="AM40">
        <f>Worldprices!$Q$70*AM$8</f>
        <v>8.1475409836065573</v>
      </c>
      <c r="AN40">
        <f>Worldprices!$Q$70*AN$8</f>
        <v>8.1475409836065573</v>
      </c>
      <c r="AO40">
        <f>Worldprices!$Q$70*AO$8</f>
        <v>8.1475409836065573</v>
      </c>
      <c r="AP40">
        <f>Worldprices!$Q$70*AP$8</f>
        <v>8.1475409836065573</v>
      </c>
      <c r="AQ40">
        <f>Worldprices!$Q$70*AQ$8</f>
        <v>8.1475409836065573</v>
      </c>
      <c r="AR40">
        <f t="shared" si="2"/>
        <v>8.1475409836065573</v>
      </c>
    </row>
    <row r="41" spans="1:44">
      <c r="A41" t="s">
        <v>248</v>
      </c>
      <c r="B41" t="s">
        <v>352</v>
      </c>
      <c r="D41" t="str">
        <f t="shared" si="0"/>
        <v>COST</v>
      </c>
      <c r="E41">
        <v>2030</v>
      </c>
      <c r="F41" t="str">
        <f>Worldprices!$G$62</f>
        <v>IMPOILCRD</v>
      </c>
      <c r="G41" t="str">
        <f>Worldprices!$G$63</f>
        <v>OILCRD</v>
      </c>
      <c r="H41">
        <f>Worldprices!$G$71*H$5</f>
        <v>13.2344262295082</v>
      </c>
      <c r="I41">
        <f>Worldprices!$G$71*I$5</f>
        <v>14.704918032786889</v>
      </c>
      <c r="J41">
        <f t="shared" si="1"/>
        <v>14.704918032786889</v>
      </c>
      <c r="K41">
        <f>Worldprices!$G$71*K$5</f>
        <v>14.704918032786889</v>
      </c>
      <c r="L41">
        <f>Worldprices!$G$71*L$5</f>
        <v>14.704918032786889</v>
      </c>
      <c r="M41">
        <f>Worldprices!$G$71*M$5</f>
        <v>14.704918032786889</v>
      </c>
      <c r="N41">
        <f>Worldprices!$G$71*N$5</f>
        <v>14.704918032786889</v>
      </c>
      <c r="O41">
        <f>Worldprices!$G$71*O$5</f>
        <v>14.704918032786889</v>
      </c>
      <c r="P41">
        <f>Worldprices!$G$71*P$5</f>
        <v>12.499180327868855</v>
      </c>
      <c r="Q41">
        <f>Worldprices!$G$71*Q$5</f>
        <v>14.704918032786889</v>
      </c>
      <c r="R41">
        <f>Worldprices!$G$71*R$5</f>
        <v>14.704918032786889</v>
      </c>
      <c r="S41">
        <f>Worldprices!$G$71*S$5</f>
        <v>14.704918032786889</v>
      </c>
      <c r="T41">
        <f>Worldprices!$G$71*T$5</f>
        <v>14.704918032786889</v>
      </c>
      <c r="U41">
        <f>Worldprices!$G$71*U$5</f>
        <v>13.2344262295082</v>
      </c>
      <c r="V41">
        <f>Worldprices!$G$71*V$5</f>
        <v>13.2344262295082</v>
      </c>
      <c r="W41">
        <f>Worldprices!$G$71*W$5</f>
        <v>14.704918032786889</v>
      </c>
      <c r="X41">
        <f>Worldprices!$G$71*X$5</f>
        <v>14.704918032786889</v>
      </c>
      <c r="Y41">
        <f>Worldprices!$G$71*Y$5</f>
        <v>14.704918032786889</v>
      </c>
      <c r="Z41">
        <f>Worldprices!$G$71*Z$5</f>
        <v>14.704918032786889</v>
      </c>
      <c r="AA41">
        <f>Worldprices!$G$71*AA$5</f>
        <v>14.704918032786889</v>
      </c>
      <c r="AB41">
        <f>Worldprices!$G$71*AB$5</f>
        <v>14.704918032786889</v>
      </c>
      <c r="AC41">
        <f>Worldprices!$G$71*AC$5</f>
        <v>14.704918032786889</v>
      </c>
      <c r="AD41">
        <f>Worldprices!$G$71*AD$5</f>
        <v>14.704918032786889</v>
      </c>
      <c r="AE41">
        <f>Worldprices!$G$71*AE$5</f>
        <v>14.704918032786889</v>
      </c>
      <c r="AF41">
        <f>Worldprices!$G$71*AF$5</f>
        <v>14.704918032786889</v>
      </c>
      <c r="AG41">
        <f>Worldprices!$G$71*AG$5</f>
        <v>14.704918032786889</v>
      </c>
      <c r="AH41">
        <f>Worldprices!$G$71*AH$5</f>
        <v>14.704918032786889</v>
      </c>
      <c r="AI41">
        <f>Worldprices!$G$71*AI$5</f>
        <v>14.704918032786889</v>
      </c>
      <c r="AJ41">
        <f>Worldprices!$G$71*AJ$5</f>
        <v>14.704918032786889</v>
      </c>
      <c r="AK41">
        <f>Worldprices!$G$71*AK$5</f>
        <v>14.704918032786889</v>
      </c>
      <c r="AL41">
        <f>Worldprices!$G$71*AL$5</f>
        <v>14.704918032786889</v>
      </c>
      <c r="AM41">
        <f>Worldprices!$G$71*AM$5</f>
        <v>14.704918032786889</v>
      </c>
      <c r="AN41">
        <f>Worldprices!$G$71*AN$5</f>
        <v>14.704918032786889</v>
      </c>
      <c r="AO41">
        <f>Worldprices!$G$71*AO$5</f>
        <v>14.704918032786889</v>
      </c>
      <c r="AP41">
        <f>Worldprices!$G$71*AP$5</f>
        <v>14.704918032786889</v>
      </c>
      <c r="AQ41">
        <f>Worldprices!$G$71*AQ$5</f>
        <v>14.704918032786889</v>
      </c>
      <c r="AR41">
        <f t="shared" si="2"/>
        <v>14.704918032786889</v>
      </c>
    </row>
    <row r="42" spans="1:44">
      <c r="A42" t="s">
        <v>248</v>
      </c>
      <c r="B42" t="s">
        <v>352</v>
      </c>
      <c r="D42" t="str">
        <f t="shared" si="0"/>
        <v>COST</v>
      </c>
      <c r="E42">
        <v>2030</v>
      </c>
      <c r="F42" t="str">
        <f>Worldprices!$H$62</f>
        <v>IMPOILHFO</v>
      </c>
      <c r="G42" t="str">
        <f>Worldprices!$H$63</f>
        <v>OILHFO</v>
      </c>
      <c r="H42">
        <f>Worldprices!$H$71*H$5</f>
        <v>10.719885245901642</v>
      </c>
      <c r="I42">
        <f>Worldprices!$H$71*I$5</f>
        <v>11.91098360655738</v>
      </c>
      <c r="J42">
        <f t="shared" si="1"/>
        <v>11.91098360655738</v>
      </c>
      <c r="K42">
        <f>Worldprices!$H$71*K$5</f>
        <v>11.91098360655738</v>
      </c>
      <c r="L42">
        <f>Worldprices!$H$71*L$5</f>
        <v>11.91098360655738</v>
      </c>
      <c r="M42">
        <f>Worldprices!$H$71*M$5</f>
        <v>11.91098360655738</v>
      </c>
      <c r="N42">
        <f>Worldprices!$H$71*N$5</f>
        <v>11.91098360655738</v>
      </c>
      <c r="O42">
        <f>Worldprices!$H$71*O$5</f>
        <v>11.91098360655738</v>
      </c>
      <c r="P42">
        <f>Worldprices!$H$71*P$5</f>
        <v>10.124336065573774</v>
      </c>
      <c r="Q42">
        <f>Worldprices!$H$71*Q$5</f>
        <v>11.91098360655738</v>
      </c>
      <c r="R42">
        <f>Worldprices!$H$71*R$5</f>
        <v>11.91098360655738</v>
      </c>
      <c r="S42">
        <f>Worldprices!$H$71*S$5</f>
        <v>11.91098360655738</v>
      </c>
      <c r="T42">
        <f>Worldprices!$H$71*T$5</f>
        <v>11.91098360655738</v>
      </c>
      <c r="U42">
        <f>Worldprices!$H$71*U$5</f>
        <v>10.719885245901642</v>
      </c>
      <c r="V42">
        <f>Worldprices!$H$71*V$5</f>
        <v>10.719885245901642</v>
      </c>
      <c r="W42">
        <f>Worldprices!$H$71*W$5</f>
        <v>11.91098360655738</v>
      </c>
      <c r="X42">
        <f>Worldprices!$H$71*X$5</f>
        <v>11.91098360655738</v>
      </c>
      <c r="Y42">
        <f>Worldprices!$H$71*Y$5</f>
        <v>11.91098360655738</v>
      </c>
      <c r="Z42">
        <f>Worldprices!$H$71*Z$5</f>
        <v>11.91098360655738</v>
      </c>
      <c r="AA42">
        <f>Worldprices!$H$71*AA$5</f>
        <v>11.91098360655738</v>
      </c>
      <c r="AB42">
        <f>Worldprices!$H$71*AB$5</f>
        <v>11.91098360655738</v>
      </c>
      <c r="AC42">
        <f>Worldprices!$H$71*AC$5</f>
        <v>11.91098360655738</v>
      </c>
      <c r="AD42">
        <f>Worldprices!$H$71*AD$5</f>
        <v>11.91098360655738</v>
      </c>
      <c r="AE42">
        <f>Worldprices!$H$71*AE$5</f>
        <v>11.91098360655738</v>
      </c>
      <c r="AF42">
        <f>Worldprices!$H$71*AF$5</f>
        <v>11.91098360655738</v>
      </c>
      <c r="AG42">
        <f>Worldprices!$H$71*AG$5</f>
        <v>11.91098360655738</v>
      </c>
      <c r="AH42">
        <f>Worldprices!$H$71*AH$5</f>
        <v>11.91098360655738</v>
      </c>
      <c r="AI42">
        <f>Worldprices!$H$71*AI$5</f>
        <v>11.91098360655738</v>
      </c>
      <c r="AJ42">
        <f>Worldprices!$H$71*AJ$5</f>
        <v>11.91098360655738</v>
      </c>
      <c r="AK42">
        <f>Worldprices!$H$71*AK$5</f>
        <v>11.91098360655738</v>
      </c>
      <c r="AL42">
        <f>Worldprices!$H$71*AL$5</f>
        <v>11.91098360655738</v>
      </c>
      <c r="AM42">
        <f>Worldprices!$H$71*AM$5</f>
        <v>11.91098360655738</v>
      </c>
      <c r="AN42">
        <f>Worldprices!$H$71*AN$5</f>
        <v>11.91098360655738</v>
      </c>
      <c r="AO42">
        <f>Worldprices!$H$71*AO$5</f>
        <v>11.91098360655738</v>
      </c>
      <c r="AP42">
        <f>Worldprices!$H$71*AP$5</f>
        <v>11.91098360655738</v>
      </c>
      <c r="AQ42">
        <f>Worldprices!$H$71*AQ$5</f>
        <v>11.91098360655738</v>
      </c>
      <c r="AR42">
        <f t="shared" si="2"/>
        <v>11.91098360655738</v>
      </c>
    </row>
    <row r="43" spans="1:44">
      <c r="A43" t="s">
        <v>248</v>
      </c>
      <c r="B43" t="s">
        <v>352</v>
      </c>
      <c r="D43" t="str">
        <f t="shared" si="0"/>
        <v>COST</v>
      </c>
      <c r="E43">
        <v>2030</v>
      </c>
      <c r="F43" t="str">
        <f>Worldprices!$I$62</f>
        <v>IMPOILDST</v>
      </c>
      <c r="G43" t="str">
        <f>Worldprices!$I$63</f>
        <v>OILDST</v>
      </c>
      <c r="H43">
        <f>Worldprices!$I$71*H$6</f>
        <v>19.116393442622957</v>
      </c>
      <c r="I43">
        <f>Worldprices!$I$71*I$6</f>
        <v>19.116393442622957</v>
      </c>
      <c r="J43">
        <f t="shared" si="1"/>
        <v>19.116393442622957</v>
      </c>
      <c r="K43">
        <f>Worldprices!$I$71*K$6</f>
        <v>19.116393442622957</v>
      </c>
      <c r="L43">
        <f>Worldprices!$I$71*L$6</f>
        <v>19.116393442622957</v>
      </c>
      <c r="M43">
        <f>Worldprices!$I$71*M$6</f>
        <v>19.116393442622957</v>
      </c>
      <c r="N43">
        <f>Worldprices!$I$71*N$6</f>
        <v>19.116393442622957</v>
      </c>
      <c r="O43">
        <f>Worldprices!$I$71*O$6</f>
        <v>19.116393442622957</v>
      </c>
      <c r="P43">
        <f>Worldprices!$I$71*P$6</f>
        <v>19.116393442622957</v>
      </c>
      <c r="Q43">
        <f>Worldprices!$I$71*Q$6</f>
        <v>19.116393442622957</v>
      </c>
      <c r="R43">
        <f>Worldprices!$I$71*R$6</f>
        <v>19.116393442622957</v>
      </c>
      <c r="S43">
        <f>Worldprices!$I$71*S$6</f>
        <v>19.116393442622957</v>
      </c>
      <c r="T43">
        <f>Worldprices!$I$71*T$6</f>
        <v>19.116393442622957</v>
      </c>
      <c r="U43">
        <f>Worldprices!$I$71*U$6</f>
        <v>19.116393442622957</v>
      </c>
      <c r="V43">
        <f>Worldprices!$I$71*V$6</f>
        <v>18.160573770491808</v>
      </c>
      <c r="W43">
        <f>Worldprices!$I$71*W$6</f>
        <v>19.116393442622957</v>
      </c>
      <c r="X43">
        <f>Worldprices!$I$71*X$6</f>
        <v>19.116393442622957</v>
      </c>
      <c r="Y43">
        <f>Worldprices!$I$71*Y$6</f>
        <v>19.116393442622957</v>
      </c>
      <c r="Z43">
        <f>Worldprices!$I$71*Z$6</f>
        <v>19.116393442622957</v>
      </c>
      <c r="AA43">
        <f>Worldprices!$I$71*AA$6</f>
        <v>19.116393442622957</v>
      </c>
      <c r="AB43">
        <f>Worldprices!$I$71*AB$6</f>
        <v>19.116393442622957</v>
      </c>
      <c r="AC43">
        <f>Worldprices!$I$71*AC$6</f>
        <v>19.116393442622957</v>
      </c>
      <c r="AD43">
        <f>Worldprices!$I$71*AD$6</f>
        <v>19.116393442622957</v>
      </c>
      <c r="AE43">
        <f>Worldprices!$I$71*AE$6</f>
        <v>19.116393442622957</v>
      </c>
      <c r="AF43">
        <f>Worldprices!$I$71*AF$6</f>
        <v>19.116393442622957</v>
      </c>
      <c r="AG43">
        <f>Worldprices!$I$71*AG$6</f>
        <v>19.116393442622957</v>
      </c>
      <c r="AH43">
        <f>Worldprices!$I$71*AH$6</f>
        <v>19.116393442622957</v>
      </c>
      <c r="AI43">
        <f>Worldprices!$I$71*AI$6</f>
        <v>19.116393442622957</v>
      </c>
      <c r="AJ43">
        <f>Worldprices!$I$71*AJ$6</f>
        <v>19.116393442622957</v>
      </c>
      <c r="AK43">
        <f>Worldprices!$I$71*AK$6</f>
        <v>19.116393442622957</v>
      </c>
      <c r="AL43">
        <f>Worldprices!$I$71*AL$6</f>
        <v>19.116393442622957</v>
      </c>
      <c r="AM43">
        <f>Worldprices!$I$71*AM$6</f>
        <v>19.116393442622957</v>
      </c>
      <c r="AN43">
        <f>Worldprices!$I$71*AN$6</f>
        <v>19.116393442622957</v>
      </c>
      <c r="AO43">
        <f>Worldprices!$I$71*AO$6</f>
        <v>19.116393442622957</v>
      </c>
      <c r="AP43">
        <f>Worldprices!$I$71*AP$6</f>
        <v>19.116393442622957</v>
      </c>
      <c r="AQ43">
        <f>Worldprices!$I$71*AQ$6</f>
        <v>19.116393442622957</v>
      </c>
      <c r="AR43">
        <f t="shared" si="2"/>
        <v>19.116393442622957</v>
      </c>
    </row>
    <row r="44" spans="1:44">
      <c r="A44" t="s">
        <v>248</v>
      </c>
      <c r="B44" t="s">
        <v>352</v>
      </c>
      <c r="D44" t="str">
        <f t="shared" si="0"/>
        <v>COST</v>
      </c>
      <c r="E44">
        <v>2030</v>
      </c>
      <c r="F44" t="str">
        <f>Worldprices!$J$62</f>
        <v>IMPOILLPG</v>
      </c>
      <c r="G44" t="str">
        <f>Worldprices!$J$63</f>
        <v>OILLPG</v>
      </c>
      <c r="H44">
        <f>Worldprices!$J$71*H$7</f>
        <v>16.17540983606558</v>
      </c>
      <c r="I44">
        <f>Worldprices!$J$71*I$7</f>
        <v>16.17540983606558</v>
      </c>
      <c r="J44">
        <f t="shared" si="1"/>
        <v>16.17540983606558</v>
      </c>
      <c r="K44">
        <f>Worldprices!$J$71*K$7</f>
        <v>16.17540983606558</v>
      </c>
      <c r="L44">
        <f>Worldprices!$J$71*L$7</f>
        <v>16.17540983606558</v>
      </c>
      <c r="M44">
        <f>Worldprices!$J$71*M$7</f>
        <v>16.17540983606558</v>
      </c>
      <c r="N44">
        <f>Worldprices!$J$71*N$7</f>
        <v>16.17540983606558</v>
      </c>
      <c r="O44">
        <f>Worldprices!$J$71*O$7</f>
        <v>16.17540983606558</v>
      </c>
      <c r="P44">
        <f>Worldprices!$J$71*P$7</f>
        <v>16.17540983606558</v>
      </c>
      <c r="Q44">
        <f>Worldprices!$J$71*Q$7</f>
        <v>16.17540983606558</v>
      </c>
      <c r="R44">
        <f>Worldprices!$J$71*R$7</f>
        <v>16.17540983606558</v>
      </c>
      <c r="S44">
        <f>Worldprices!$J$71*S$7</f>
        <v>16.17540983606558</v>
      </c>
      <c r="T44">
        <f>Worldprices!$J$71*T$7</f>
        <v>16.17540983606558</v>
      </c>
      <c r="U44">
        <f>Worldprices!$J$71*U$7</f>
        <v>16.17540983606558</v>
      </c>
      <c r="V44">
        <f>Worldprices!$J$71*V$7</f>
        <v>15.3666393442623</v>
      </c>
      <c r="W44">
        <f>Worldprices!$J$71*W$7</f>
        <v>16.17540983606558</v>
      </c>
      <c r="X44">
        <f>Worldprices!$J$71*X$7</f>
        <v>16.17540983606558</v>
      </c>
      <c r="Y44">
        <f>Worldprices!$J$71*Y$7</f>
        <v>16.17540983606558</v>
      </c>
      <c r="Z44">
        <f>Worldprices!$J$71*Z$7</f>
        <v>16.17540983606558</v>
      </c>
      <c r="AA44">
        <f>Worldprices!$J$71*AA$7</f>
        <v>16.17540983606558</v>
      </c>
      <c r="AB44">
        <f>Worldprices!$J$71*AB$7</f>
        <v>16.17540983606558</v>
      </c>
      <c r="AC44">
        <f>Worldprices!$J$71*AC$7</f>
        <v>16.17540983606558</v>
      </c>
      <c r="AD44">
        <f>Worldprices!$J$71*AD$7</f>
        <v>16.17540983606558</v>
      </c>
      <c r="AE44">
        <f>Worldprices!$J$71*AE$7</f>
        <v>16.17540983606558</v>
      </c>
      <c r="AF44">
        <f>Worldprices!$J$71*AF$7</f>
        <v>16.17540983606558</v>
      </c>
      <c r="AG44">
        <f>Worldprices!$J$71*AG$7</f>
        <v>16.17540983606558</v>
      </c>
      <c r="AH44">
        <f>Worldprices!$J$71*AH$7</f>
        <v>16.17540983606558</v>
      </c>
      <c r="AI44">
        <f>Worldprices!$J$71*AI$7</f>
        <v>16.17540983606558</v>
      </c>
      <c r="AJ44">
        <f>Worldprices!$J$71*AJ$7</f>
        <v>16.17540983606558</v>
      </c>
      <c r="AK44">
        <f>Worldprices!$J$71*AK$7</f>
        <v>16.17540983606558</v>
      </c>
      <c r="AL44">
        <f>Worldprices!$J$71*AL$7</f>
        <v>16.17540983606558</v>
      </c>
      <c r="AM44">
        <f>Worldprices!$J$71*AM$7</f>
        <v>16.17540983606558</v>
      </c>
      <c r="AN44">
        <f>Worldprices!$J$71*AN$7</f>
        <v>16.17540983606558</v>
      </c>
      <c r="AO44">
        <f>Worldprices!$J$71*AO$7</f>
        <v>16.17540983606558</v>
      </c>
      <c r="AP44">
        <f>Worldprices!$J$71*AP$7</f>
        <v>16.17540983606558</v>
      </c>
      <c r="AQ44">
        <f>Worldprices!$J$71*AQ$7</f>
        <v>16.17540983606558</v>
      </c>
      <c r="AR44">
        <f t="shared" si="2"/>
        <v>16.17540983606558</v>
      </c>
    </row>
    <row r="45" spans="1:44">
      <c r="A45" t="s">
        <v>248</v>
      </c>
      <c r="B45" t="s">
        <v>352</v>
      </c>
      <c r="D45" t="str">
        <f t="shared" si="0"/>
        <v>COST</v>
      </c>
      <c r="E45">
        <v>2030</v>
      </c>
      <c r="F45" t="str">
        <f>Worldprices!$K$62</f>
        <v>IMPOILGSL</v>
      </c>
      <c r="G45" t="str">
        <f>Worldprices!$K$63</f>
        <v>OILGSL</v>
      </c>
      <c r="H45">
        <f>Worldprices!$K$71*H$7</f>
        <v>20.586885245901644</v>
      </c>
      <c r="I45">
        <f>Worldprices!$K$71*I$7</f>
        <v>20.586885245901644</v>
      </c>
      <c r="J45">
        <f t="shared" si="1"/>
        <v>20.586885245901644</v>
      </c>
      <c r="K45">
        <f>Worldprices!$K$71*K$7</f>
        <v>20.586885245901644</v>
      </c>
      <c r="L45">
        <f>Worldprices!$K$71*L$7</f>
        <v>20.586885245901644</v>
      </c>
      <c r="M45">
        <f>Worldprices!$K$71*M$7</f>
        <v>20.586885245901644</v>
      </c>
      <c r="N45">
        <f>Worldprices!$K$71*N$7</f>
        <v>20.586885245901644</v>
      </c>
      <c r="O45">
        <f>Worldprices!$K$71*O$7</f>
        <v>20.586885245901644</v>
      </c>
      <c r="P45">
        <f>Worldprices!$K$71*P$7</f>
        <v>20.586885245901644</v>
      </c>
      <c r="Q45">
        <f>Worldprices!$K$71*Q$7</f>
        <v>20.586885245901644</v>
      </c>
      <c r="R45">
        <f>Worldprices!$K$71*R$7</f>
        <v>20.586885245901644</v>
      </c>
      <c r="S45">
        <f>Worldprices!$K$71*S$7</f>
        <v>20.586885245901644</v>
      </c>
      <c r="T45">
        <f>Worldprices!$K$71*T$7</f>
        <v>20.586885245901644</v>
      </c>
      <c r="U45">
        <f>Worldprices!$K$71*U$7</f>
        <v>20.586885245901644</v>
      </c>
      <c r="V45">
        <f>Worldprices!$K$71*V$7</f>
        <v>19.557540983606561</v>
      </c>
      <c r="W45">
        <f>Worldprices!$K$71*W$7</f>
        <v>20.586885245901644</v>
      </c>
      <c r="X45">
        <f>Worldprices!$K$71*X$7</f>
        <v>20.586885245901644</v>
      </c>
      <c r="Y45">
        <f>Worldprices!$K$71*Y$7</f>
        <v>20.586885245901644</v>
      </c>
      <c r="Z45">
        <f>Worldprices!$K$71*Z$7</f>
        <v>20.586885245901644</v>
      </c>
      <c r="AA45">
        <f>Worldprices!$K$71*AA$7</f>
        <v>20.586885245901644</v>
      </c>
      <c r="AB45">
        <f>Worldprices!$K$71*AB$7</f>
        <v>20.586885245901644</v>
      </c>
      <c r="AC45">
        <f>Worldprices!$K$71*AC$7</f>
        <v>20.586885245901644</v>
      </c>
      <c r="AD45">
        <f>Worldprices!$K$71*AD$7</f>
        <v>20.586885245901644</v>
      </c>
      <c r="AE45">
        <f>Worldprices!$K$71*AE$7</f>
        <v>20.586885245901644</v>
      </c>
      <c r="AF45">
        <f>Worldprices!$K$71*AF$7</f>
        <v>20.586885245901644</v>
      </c>
      <c r="AG45">
        <f>Worldprices!$K$71*AG$7</f>
        <v>20.586885245901644</v>
      </c>
      <c r="AH45">
        <f>Worldprices!$K$71*AH$7</f>
        <v>20.586885245901644</v>
      </c>
      <c r="AI45">
        <f>Worldprices!$K$71*AI$7</f>
        <v>20.586885245901644</v>
      </c>
      <c r="AJ45">
        <f>Worldprices!$K$71*AJ$7</f>
        <v>20.586885245901644</v>
      </c>
      <c r="AK45">
        <f>Worldprices!$K$71*AK$7</f>
        <v>20.586885245901644</v>
      </c>
      <c r="AL45">
        <f>Worldprices!$K$71*AL$7</f>
        <v>20.586885245901644</v>
      </c>
      <c r="AM45">
        <f>Worldprices!$K$71*AM$7</f>
        <v>20.586885245901644</v>
      </c>
      <c r="AN45">
        <f>Worldprices!$K$71*AN$7</f>
        <v>20.586885245901644</v>
      </c>
      <c r="AO45">
        <f>Worldprices!$K$71*AO$7</f>
        <v>20.586885245901644</v>
      </c>
      <c r="AP45">
        <f>Worldprices!$K$71*AP$7</f>
        <v>20.586885245901644</v>
      </c>
      <c r="AQ45">
        <f>Worldprices!$K$71*AQ$7</f>
        <v>20.586885245901644</v>
      </c>
      <c r="AR45">
        <f t="shared" si="2"/>
        <v>20.586885245901644</v>
      </c>
    </row>
    <row r="46" spans="1:44">
      <c r="A46" t="s">
        <v>248</v>
      </c>
      <c r="B46" t="s">
        <v>352</v>
      </c>
      <c r="D46" t="str">
        <f t="shared" si="0"/>
        <v>COST</v>
      </c>
      <c r="E46">
        <v>2030</v>
      </c>
      <c r="F46" t="str">
        <f>Worldprices!$L$62</f>
        <v>IMPOILKER</v>
      </c>
      <c r="G46" t="str">
        <f>Worldprices!$L$63</f>
        <v>OILKER</v>
      </c>
      <c r="H46">
        <f>Worldprices!$L$71*H$7</f>
        <v>20.586885245901644</v>
      </c>
      <c r="I46">
        <f>Worldprices!$L$71*I$7</f>
        <v>20.586885245901644</v>
      </c>
      <c r="J46">
        <f t="shared" si="1"/>
        <v>20.586885245901644</v>
      </c>
      <c r="K46">
        <f>Worldprices!$L$71*K$7</f>
        <v>20.586885245901644</v>
      </c>
      <c r="L46">
        <f>Worldprices!$L$71*L$7</f>
        <v>20.586885245901644</v>
      </c>
      <c r="M46">
        <f>Worldprices!$L$71*M$7</f>
        <v>20.586885245901644</v>
      </c>
      <c r="N46">
        <f>Worldprices!$L$71*N$7</f>
        <v>20.586885245901644</v>
      </c>
      <c r="O46">
        <f>Worldprices!$L$71*O$7</f>
        <v>20.586885245901644</v>
      </c>
      <c r="P46">
        <f>Worldprices!$L$71*P$7</f>
        <v>20.586885245901644</v>
      </c>
      <c r="Q46">
        <f>Worldprices!$L$71*Q$7</f>
        <v>20.586885245901644</v>
      </c>
      <c r="R46">
        <f>Worldprices!$L$71*R$7</f>
        <v>20.586885245901644</v>
      </c>
      <c r="S46">
        <f>Worldprices!$L$71*S$7</f>
        <v>20.586885245901644</v>
      </c>
      <c r="T46">
        <f>Worldprices!$L$71*T$7</f>
        <v>20.586885245901644</v>
      </c>
      <c r="U46">
        <f>Worldprices!$L$71*U$7</f>
        <v>20.586885245901644</v>
      </c>
      <c r="V46">
        <f>Worldprices!$L$71*V$7</f>
        <v>19.557540983606561</v>
      </c>
      <c r="W46">
        <f>Worldprices!$L$71*W$7</f>
        <v>20.586885245901644</v>
      </c>
      <c r="X46">
        <f>Worldprices!$L$71*X$7</f>
        <v>20.586885245901644</v>
      </c>
      <c r="Y46">
        <f>Worldprices!$L$71*Y$7</f>
        <v>20.586885245901644</v>
      </c>
      <c r="Z46">
        <f>Worldprices!$L$71*Z$7</f>
        <v>20.586885245901644</v>
      </c>
      <c r="AA46">
        <f>Worldprices!$L$71*AA$7</f>
        <v>20.586885245901644</v>
      </c>
      <c r="AB46">
        <f>Worldprices!$L$71*AB$7</f>
        <v>20.586885245901644</v>
      </c>
      <c r="AC46">
        <f>Worldprices!$L$71*AC$7</f>
        <v>20.586885245901644</v>
      </c>
      <c r="AD46">
        <f>Worldprices!$L$71*AD$7</f>
        <v>20.586885245901644</v>
      </c>
      <c r="AE46">
        <f>Worldprices!$L$71*AE$7</f>
        <v>20.586885245901644</v>
      </c>
      <c r="AF46">
        <f>Worldprices!$L$71*AF$7</f>
        <v>20.586885245901644</v>
      </c>
      <c r="AG46">
        <f>Worldprices!$L$71*AG$7</f>
        <v>20.586885245901644</v>
      </c>
      <c r="AH46">
        <f>Worldprices!$L$71*AH$7</f>
        <v>20.586885245901644</v>
      </c>
      <c r="AI46">
        <f>Worldprices!$L$71*AI$7</f>
        <v>20.586885245901644</v>
      </c>
      <c r="AJ46">
        <f>Worldprices!$L$71*AJ$7</f>
        <v>20.586885245901644</v>
      </c>
      <c r="AK46">
        <f>Worldprices!$L$71*AK$7</f>
        <v>20.586885245901644</v>
      </c>
      <c r="AL46">
        <f>Worldprices!$L$71*AL$7</f>
        <v>20.586885245901644</v>
      </c>
      <c r="AM46">
        <f>Worldprices!$L$71*AM$7</f>
        <v>20.586885245901644</v>
      </c>
      <c r="AN46">
        <f>Worldprices!$L$71*AN$7</f>
        <v>20.586885245901644</v>
      </c>
      <c r="AO46">
        <f>Worldprices!$L$71*AO$7</f>
        <v>20.586885245901644</v>
      </c>
      <c r="AP46">
        <f>Worldprices!$L$71*AP$7</f>
        <v>20.586885245901644</v>
      </c>
      <c r="AQ46">
        <f>Worldprices!$L$71*AQ$7</f>
        <v>20.586885245901644</v>
      </c>
      <c r="AR46">
        <f t="shared" si="2"/>
        <v>20.586885245901644</v>
      </c>
    </row>
    <row r="47" spans="1:44">
      <c r="A47" t="s">
        <v>248</v>
      </c>
      <c r="B47" t="s">
        <v>352</v>
      </c>
      <c r="D47" t="str">
        <f t="shared" si="0"/>
        <v>*</v>
      </c>
      <c r="E47">
        <v>2030</v>
      </c>
      <c r="F47" t="str">
        <f>Worldprices!$Q$62</f>
        <v>IMPGASNAT</v>
      </c>
      <c r="G47" t="str">
        <f>Worldprices!$Q$63</f>
        <v>GASNAT</v>
      </c>
      <c r="H47">
        <f>Worldprices!$Q$71*H$8</f>
        <v>8.9016393442622945</v>
      </c>
      <c r="I47">
        <f>Worldprices!$Q$71*I$8</f>
        <v>8.9016393442622945</v>
      </c>
      <c r="J47">
        <f t="shared" si="1"/>
        <v>8.9016393442622945</v>
      </c>
      <c r="K47">
        <f>Worldprices!$Q$71*K$8</f>
        <v>8.9016393442622945</v>
      </c>
      <c r="L47">
        <f>Worldprices!$Q$71*L$8</f>
        <v>8.9016393442622945</v>
      </c>
      <c r="M47">
        <f>Worldprices!$Q$71*M$8</f>
        <v>8.9016393442622945</v>
      </c>
      <c r="N47">
        <f>Worldprices!$Q$71*N$8</f>
        <v>8.9016393442622945</v>
      </c>
      <c r="O47">
        <f>Worldprices!$Q$71*O$8</f>
        <v>8.9016393442622945</v>
      </c>
      <c r="P47">
        <f>Worldprices!$Q$71*P$8</f>
        <v>7.5663934426229504</v>
      </c>
      <c r="Q47">
        <f>Worldprices!$Q$71*Q$8</f>
        <v>8.0114754098360645</v>
      </c>
      <c r="R47">
        <f>Worldprices!$Q$71*R$8</f>
        <v>8.9016393442622945</v>
      </c>
      <c r="S47">
        <f>Worldprices!$Q$71*S$8</f>
        <v>8.9016393442622945</v>
      </c>
      <c r="T47">
        <f>Worldprices!$Q$71*T$8</f>
        <v>8.9016393442622945</v>
      </c>
      <c r="U47">
        <f>Worldprices!$Q$71*U$8</f>
        <v>8.9016393442622945</v>
      </c>
      <c r="V47">
        <f>Worldprices!$Q$71*V$8</f>
        <v>8.0114754098360645</v>
      </c>
      <c r="W47">
        <f>Worldprices!$Q$71*W$8</f>
        <v>8.9016393442622945</v>
      </c>
      <c r="X47">
        <f>Worldprices!$Q$71*X$8</f>
        <v>8.9016393442622945</v>
      </c>
      <c r="Y47">
        <f>Worldprices!$Q$71*Y$8</f>
        <v>8.9016393442622945</v>
      </c>
      <c r="Z47">
        <f>Worldprices!$Q$71*Z$8</f>
        <v>8.9016393442622945</v>
      </c>
      <c r="AA47">
        <f>Worldprices!$Q$71*AA$8</f>
        <v>8.9016393442622945</v>
      </c>
      <c r="AB47">
        <f>Worldprices!$Q$71*AB$8</f>
        <v>8.9016393442622945</v>
      </c>
      <c r="AC47">
        <f>Worldprices!$Q$71*AC$8</f>
        <v>8.9016393442622945</v>
      </c>
      <c r="AD47">
        <f>Worldprices!$Q$71*AD$8</f>
        <v>8.9016393442622945</v>
      </c>
      <c r="AE47">
        <f>Worldprices!$Q$71*AE$8</f>
        <v>8.9016393442622945</v>
      </c>
      <c r="AF47">
        <f>Worldprices!$Q$71*AF$8</f>
        <v>8.9016393442622945</v>
      </c>
      <c r="AG47">
        <f>Worldprices!$Q$71*AG$8</f>
        <v>8.9016393442622945</v>
      </c>
      <c r="AH47">
        <f>Worldprices!$Q$71*AH$8</f>
        <v>8.9016393442622945</v>
      </c>
      <c r="AI47">
        <f>Worldprices!$Q$71*AI$8</f>
        <v>8.9016393442622945</v>
      </c>
      <c r="AJ47">
        <f>Worldprices!$Q$71*AJ$8</f>
        <v>8.9016393442622945</v>
      </c>
      <c r="AK47">
        <f>Worldprices!$Q$71*AK$8</f>
        <v>8.9016393442622945</v>
      </c>
      <c r="AL47">
        <f>Worldprices!$Q$71*AL$8</f>
        <v>8.9016393442622945</v>
      </c>
      <c r="AM47">
        <f>Worldprices!$Q$71*AM$8</f>
        <v>8.9016393442622945</v>
      </c>
      <c r="AN47">
        <f>Worldprices!$Q$71*AN$8</f>
        <v>8.9016393442622945</v>
      </c>
      <c r="AO47">
        <f>Worldprices!$Q$71*AO$8</f>
        <v>8.9016393442622945</v>
      </c>
      <c r="AP47">
        <f>Worldprices!$Q$71*AP$8</f>
        <v>8.9016393442622945</v>
      </c>
      <c r="AQ47">
        <f>Worldprices!$Q$71*AQ$8</f>
        <v>8.9016393442622945</v>
      </c>
      <c r="AR47">
        <f t="shared" si="2"/>
        <v>8.9016393442622945</v>
      </c>
    </row>
    <row r="48" spans="1:44">
      <c r="A48" t="s">
        <v>248</v>
      </c>
      <c r="B48" t="s">
        <v>352</v>
      </c>
      <c r="D48" t="str">
        <f t="shared" si="0"/>
        <v>COST</v>
      </c>
      <c r="E48">
        <v>2035</v>
      </c>
      <c r="F48" t="str">
        <f>Worldprices!$G$62</f>
        <v>IMPOILCRD</v>
      </c>
      <c r="G48" t="str">
        <f>Worldprices!$G$63</f>
        <v>OILCRD</v>
      </c>
      <c r="H48">
        <f>Worldprices!$G$72*H$5</f>
        <v>13.927868852459017</v>
      </c>
      <c r="I48">
        <f>Worldprices!$G$72*I$5</f>
        <v>15.475409836065575</v>
      </c>
      <c r="J48">
        <f t="shared" si="1"/>
        <v>15.475409836065575</v>
      </c>
      <c r="K48">
        <f>Worldprices!$G$72*K$5</f>
        <v>15.475409836065575</v>
      </c>
      <c r="L48">
        <f>Worldprices!$G$72*L$5</f>
        <v>15.475409836065575</v>
      </c>
      <c r="M48">
        <f>Worldprices!$G$72*M$5</f>
        <v>15.475409836065575</v>
      </c>
      <c r="N48">
        <f>Worldprices!$G$72*N$5</f>
        <v>15.475409836065575</v>
      </c>
      <c r="O48">
        <f>Worldprices!$G$72*O$5</f>
        <v>15.475409836065575</v>
      </c>
      <c r="P48">
        <f>Worldprices!$G$72*P$5</f>
        <v>13.154098360655738</v>
      </c>
      <c r="Q48">
        <f>Worldprices!$G$72*Q$5</f>
        <v>15.475409836065575</v>
      </c>
      <c r="R48">
        <f>Worldprices!$G$72*R$5</f>
        <v>15.475409836065575</v>
      </c>
      <c r="S48">
        <f>Worldprices!$G$72*S$5</f>
        <v>15.475409836065575</v>
      </c>
      <c r="T48">
        <f>Worldprices!$G$72*T$5</f>
        <v>15.475409836065575</v>
      </c>
      <c r="U48">
        <f>Worldprices!$G$72*U$5</f>
        <v>13.927868852459017</v>
      </c>
      <c r="V48">
        <f>Worldprices!$G$72*V$5</f>
        <v>13.927868852459017</v>
      </c>
      <c r="W48">
        <f>Worldprices!$G$72*W$5</f>
        <v>15.475409836065575</v>
      </c>
      <c r="X48">
        <f>Worldprices!$G$72*X$5</f>
        <v>15.475409836065575</v>
      </c>
      <c r="Y48">
        <f>Worldprices!$G$72*Y$5</f>
        <v>15.475409836065575</v>
      </c>
      <c r="Z48">
        <f>Worldprices!$G$72*Z$5</f>
        <v>15.475409836065575</v>
      </c>
      <c r="AA48">
        <f>Worldprices!$G$72*AA$5</f>
        <v>15.475409836065575</v>
      </c>
      <c r="AB48">
        <f>Worldprices!$G$72*AB$5</f>
        <v>15.475409836065575</v>
      </c>
      <c r="AC48">
        <f>Worldprices!$G$72*AC$5</f>
        <v>15.475409836065575</v>
      </c>
      <c r="AD48">
        <f>Worldprices!$G$72*AD$5</f>
        <v>15.475409836065575</v>
      </c>
      <c r="AE48">
        <f>Worldprices!$G$72*AE$5</f>
        <v>15.475409836065575</v>
      </c>
      <c r="AF48">
        <f>Worldprices!$G$72*AF$5</f>
        <v>15.475409836065575</v>
      </c>
      <c r="AG48">
        <f>Worldprices!$G$72*AG$5</f>
        <v>15.475409836065575</v>
      </c>
      <c r="AH48">
        <f>Worldprices!$G$72*AH$5</f>
        <v>15.475409836065575</v>
      </c>
      <c r="AI48">
        <f>Worldprices!$G$72*AI$5</f>
        <v>15.475409836065575</v>
      </c>
      <c r="AJ48">
        <f>Worldprices!$G$72*AJ$5</f>
        <v>15.475409836065575</v>
      </c>
      <c r="AK48">
        <f>Worldprices!$G$72*AK$5</f>
        <v>15.475409836065575</v>
      </c>
      <c r="AL48">
        <f>Worldprices!$G$72*AL$5</f>
        <v>15.475409836065575</v>
      </c>
      <c r="AM48">
        <f>Worldprices!$G$72*AM$5</f>
        <v>15.475409836065575</v>
      </c>
      <c r="AN48">
        <f>Worldprices!$G$72*AN$5</f>
        <v>15.475409836065575</v>
      </c>
      <c r="AO48">
        <f>Worldprices!$G$72*AO$5</f>
        <v>15.475409836065575</v>
      </c>
      <c r="AP48">
        <f>Worldprices!$G$72*AP$5</f>
        <v>15.475409836065575</v>
      </c>
      <c r="AQ48">
        <f>Worldprices!$G$72*AQ$5</f>
        <v>15.475409836065575</v>
      </c>
      <c r="AR48">
        <f t="shared" si="2"/>
        <v>15.475409836065575</v>
      </c>
    </row>
    <row r="49" spans="1:44">
      <c r="A49" t="s">
        <v>248</v>
      </c>
      <c r="B49" t="s">
        <v>352</v>
      </c>
      <c r="D49" t="str">
        <f t="shared" si="0"/>
        <v>COST</v>
      </c>
      <c r="E49">
        <v>2035</v>
      </c>
      <c r="F49" t="str">
        <f>Worldprices!$H$62</f>
        <v>IMPOILHFO</v>
      </c>
      <c r="G49" t="str">
        <f>Worldprices!$H$63</f>
        <v>OILHFO</v>
      </c>
      <c r="H49">
        <f>Worldprices!$H$72*H$5</f>
        <v>11.281573770491805</v>
      </c>
      <c r="I49">
        <f>Worldprices!$H$72*I$5</f>
        <v>12.535081967213117</v>
      </c>
      <c r="J49">
        <f t="shared" si="1"/>
        <v>12.535081967213117</v>
      </c>
      <c r="K49">
        <f>Worldprices!$H$72*K$5</f>
        <v>12.535081967213117</v>
      </c>
      <c r="L49">
        <f>Worldprices!$H$72*L$5</f>
        <v>12.535081967213117</v>
      </c>
      <c r="M49">
        <f>Worldprices!$H$72*M$5</f>
        <v>12.535081967213117</v>
      </c>
      <c r="N49">
        <f>Worldprices!$H$72*N$5</f>
        <v>12.535081967213117</v>
      </c>
      <c r="O49">
        <f>Worldprices!$H$72*O$5</f>
        <v>12.535081967213117</v>
      </c>
      <c r="P49">
        <f>Worldprices!$H$72*P$5</f>
        <v>10.654819672131149</v>
      </c>
      <c r="Q49">
        <f>Worldprices!$H$72*Q$5</f>
        <v>12.535081967213117</v>
      </c>
      <c r="R49">
        <f>Worldprices!$H$72*R$5</f>
        <v>12.535081967213117</v>
      </c>
      <c r="S49">
        <f>Worldprices!$H$72*S$5</f>
        <v>12.535081967213117</v>
      </c>
      <c r="T49">
        <f>Worldprices!$H$72*T$5</f>
        <v>12.535081967213117</v>
      </c>
      <c r="U49">
        <f>Worldprices!$H$72*U$5</f>
        <v>11.281573770491805</v>
      </c>
      <c r="V49">
        <f>Worldprices!$H$72*V$5</f>
        <v>11.281573770491805</v>
      </c>
      <c r="W49">
        <f>Worldprices!$H$72*W$5</f>
        <v>12.535081967213117</v>
      </c>
      <c r="X49">
        <f>Worldprices!$H$72*X$5</f>
        <v>12.535081967213117</v>
      </c>
      <c r="Y49">
        <f>Worldprices!$H$72*Y$5</f>
        <v>12.535081967213117</v>
      </c>
      <c r="Z49">
        <f>Worldprices!$H$72*Z$5</f>
        <v>12.535081967213117</v>
      </c>
      <c r="AA49">
        <f>Worldprices!$H$72*AA$5</f>
        <v>12.535081967213117</v>
      </c>
      <c r="AB49">
        <f>Worldprices!$H$72*AB$5</f>
        <v>12.535081967213117</v>
      </c>
      <c r="AC49">
        <f>Worldprices!$H$72*AC$5</f>
        <v>12.535081967213117</v>
      </c>
      <c r="AD49">
        <f>Worldprices!$H$72*AD$5</f>
        <v>12.535081967213117</v>
      </c>
      <c r="AE49">
        <f>Worldprices!$H$72*AE$5</f>
        <v>12.535081967213117</v>
      </c>
      <c r="AF49">
        <f>Worldprices!$H$72*AF$5</f>
        <v>12.535081967213117</v>
      </c>
      <c r="AG49">
        <f>Worldprices!$H$72*AG$5</f>
        <v>12.535081967213117</v>
      </c>
      <c r="AH49">
        <f>Worldprices!$H$72*AH$5</f>
        <v>12.535081967213117</v>
      </c>
      <c r="AI49">
        <f>Worldprices!$H$72*AI$5</f>
        <v>12.535081967213117</v>
      </c>
      <c r="AJ49">
        <f>Worldprices!$H$72*AJ$5</f>
        <v>12.535081967213117</v>
      </c>
      <c r="AK49">
        <f>Worldprices!$H$72*AK$5</f>
        <v>12.535081967213117</v>
      </c>
      <c r="AL49">
        <f>Worldprices!$H$72*AL$5</f>
        <v>12.535081967213117</v>
      </c>
      <c r="AM49">
        <f>Worldprices!$H$72*AM$5</f>
        <v>12.535081967213117</v>
      </c>
      <c r="AN49">
        <f>Worldprices!$H$72*AN$5</f>
        <v>12.535081967213117</v>
      </c>
      <c r="AO49">
        <f>Worldprices!$H$72*AO$5</f>
        <v>12.535081967213117</v>
      </c>
      <c r="AP49">
        <f>Worldprices!$H$72*AP$5</f>
        <v>12.535081967213117</v>
      </c>
      <c r="AQ49">
        <f>Worldprices!$H$72*AQ$5</f>
        <v>12.535081967213117</v>
      </c>
      <c r="AR49">
        <f t="shared" si="2"/>
        <v>12.535081967213117</v>
      </c>
    </row>
    <row r="50" spans="1:44">
      <c r="A50" t="s">
        <v>248</v>
      </c>
      <c r="B50" t="s">
        <v>352</v>
      </c>
      <c r="D50" t="str">
        <f t="shared" si="0"/>
        <v>COST</v>
      </c>
      <c r="E50">
        <v>2035</v>
      </c>
      <c r="F50" t="str">
        <f>Worldprices!$I$62</f>
        <v>IMPOILDST</v>
      </c>
      <c r="G50" t="str">
        <f>Worldprices!$I$63</f>
        <v>OILDST</v>
      </c>
      <c r="H50">
        <f>Worldprices!$I$72*H$6</f>
        <v>20.118032786885248</v>
      </c>
      <c r="I50">
        <f>Worldprices!$I$72*I$6</f>
        <v>20.118032786885248</v>
      </c>
      <c r="J50">
        <f t="shared" si="1"/>
        <v>20.118032786885248</v>
      </c>
      <c r="K50">
        <f>Worldprices!$I$72*K$6</f>
        <v>20.118032786885248</v>
      </c>
      <c r="L50">
        <f>Worldprices!$I$72*L$6</f>
        <v>20.118032786885248</v>
      </c>
      <c r="M50">
        <f>Worldprices!$I$72*M$6</f>
        <v>20.118032786885248</v>
      </c>
      <c r="N50">
        <f>Worldprices!$I$72*N$6</f>
        <v>20.118032786885248</v>
      </c>
      <c r="O50">
        <f>Worldprices!$I$72*O$6</f>
        <v>20.118032786885248</v>
      </c>
      <c r="P50">
        <f>Worldprices!$I$72*P$6</f>
        <v>20.118032786885248</v>
      </c>
      <c r="Q50">
        <f>Worldprices!$I$72*Q$6</f>
        <v>20.118032786885248</v>
      </c>
      <c r="R50">
        <f>Worldprices!$I$72*R$6</f>
        <v>20.118032786885248</v>
      </c>
      <c r="S50">
        <f>Worldprices!$I$72*S$6</f>
        <v>20.118032786885248</v>
      </c>
      <c r="T50">
        <f>Worldprices!$I$72*T$6</f>
        <v>20.118032786885248</v>
      </c>
      <c r="U50">
        <f>Worldprices!$I$72*U$6</f>
        <v>20.118032786885248</v>
      </c>
      <c r="V50">
        <f>Worldprices!$I$72*V$6</f>
        <v>19.112131147540985</v>
      </c>
      <c r="W50">
        <f>Worldprices!$I$72*W$6</f>
        <v>20.118032786885248</v>
      </c>
      <c r="X50">
        <f>Worldprices!$I$72*X$6</f>
        <v>20.118032786885248</v>
      </c>
      <c r="Y50">
        <f>Worldprices!$I$72*Y$6</f>
        <v>20.118032786885248</v>
      </c>
      <c r="Z50">
        <f>Worldprices!$I$72*Z$6</f>
        <v>20.118032786885248</v>
      </c>
      <c r="AA50">
        <f>Worldprices!$I$72*AA$6</f>
        <v>20.118032786885248</v>
      </c>
      <c r="AB50">
        <f>Worldprices!$I$72*AB$6</f>
        <v>20.118032786885248</v>
      </c>
      <c r="AC50">
        <f>Worldprices!$I$72*AC$6</f>
        <v>20.118032786885248</v>
      </c>
      <c r="AD50">
        <f>Worldprices!$I$72*AD$6</f>
        <v>20.118032786885248</v>
      </c>
      <c r="AE50">
        <f>Worldprices!$I$72*AE$6</f>
        <v>20.118032786885248</v>
      </c>
      <c r="AF50">
        <f>Worldprices!$I$72*AF$6</f>
        <v>20.118032786885248</v>
      </c>
      <c r="AG50">
        <f>Worldprices!$I$72*AG$6</f>
        <v>20.118032786885248</v>
      </c>
      <c r="AH50">
        <f>Worldprices!$I$72*AH$6</f>
        <v>20.118032786885248</v>
      </c>
      <c r="AI50">
        <f>Worldprices!$I$72*AI$6</f>
        <v>20.118032786885248</v>
      </c>
      <c r="AJ50">
        <f>Worldprices!$I$72*AJ$6</f>
        <v>20.118032786885248</v>
      </c>
      <c r="AK50">
        <f>Worldprices!$I$72*AK$6</f>
        <v>20.118032786885248</v>
      </c>
      <c r="AL50">
        <f>Worldprices!$I$72*AL$6</f>
        <v>20.118032786885248</v>
      </c>
      <c r="AM50">
        <f>Worldprices!$I$72*AM$6</f>
        <v>20.118032786885248</v>
      </c>
      <c r="AN50">
        <f>Worldprices!$I$72*AN$6</f>
        <v>20.118032786885248</v>
      </c>
      <c r="AO50">
        <f>Worldprices!$I$72*AO$6</f>
        <v>20.118032786885248</v>
      </c>
      <c r="AP50">
        <f>Worldprices!$I$72*AP$6</f>
        <v>20.118032786885248</v>
      </c>
      <c r="AQ50">
        <f>Worldprices!$I$72*AQ$6</f>
        <v>20.118032786885248</v>
      </c>
      <c r="AR50">
        <f t="shared" si="2"/>
        <v>20.118032786885248</v>
      </c>
    </row>
    <row r="51" spans="1:44">
      <c r="A51" t="s">
        <v>248</v>
      </c>
      <c r="B51" t="s">
        <v>352</v>
      </c>
      <c r="D51" t="str">
        <f t="shared" si="0"/>
        <v>COST</v>
      </c>
      <c r="E51">
        <v>2035</v>
      </c>
      <c r="F51" t="str">
        <f>Worldprices!$J$62</f>
        <v>IMPOILLPG</v>
      </c>
      <c r="G51" t="str">
        <f>Worldprices!$J$63</f>
        <v>OILLPG</v>
      </c>
      <c r="H51">
        <f>Worldprices!$J$72*H$7</f>
        <v>17.022950819672133</v>
      </c>
      <c r="I51">
        <f>Worldprices!$J$72*I$7</f>
        <v>17.022950819672133</v>
      </c>
      <c r="J51">
        <f t="shared" si="1"/>
        <v>17.022950819672133</v>
      </c>
      <c r="K51">
        <f>Worldprices!$J$72*K$7</f>
        <v>17.022950819672133</v>
      </c>
      <c r="L51">
        <f>Worldprices!$J$72*L$7</f>
        <v>17.022950819672133</v>
      </c>
      <c r="M51">
        <f>Worldprices!$J$72*M$7</f>
        <v>17.022950819672133</v>
      </c>
      <c r="N51">
        <f>Worldprices!$J$72*N$7</f>
        <v>17.022950819672133</v>
      </c>
      <c r="O51">
        <f>Worldprices!$J$72*O$7</f>
        <v>17.022950819672133</v>
      </c>
      <c r="P51">
        <f>Worldprices!$J$72*P$7</f>
        <v>17.022950819672133</v>
      </c>
      <c r="Q51">
        <f>Worldprices!$J$72*Q$7</f>
        <v>17.022950819672133</v>
      </c>
      <c r="R51">
        <f>Worldprices!$J$72*R$7</f>
        <v>17.022950819672133</v>
      </c>
      <c r="S51">
        <f>Worldprices!$J$72*S$7</f>
        <v>17.022950819672133</v>
      </c>
      <c r="T51">
        <f>Worldprices!$J$72*T$7</f>
        <v>17.022950819672133</v>
      </c>
      <c r="U51">
        <f>Worldprices!$J$72*U$7</f>
        <v>17.022950819672133</v>
      </c>
      <c r="V51">
        <f>Worldprices!$J$72*V$7</f>
        <v>16.171803278688525</v>
      </c>
      <c r="W51">
        <f>Worldprices!$J$72*W$7</f>
        <v>17.022950819672133</v>
      </c>
      <c r="X51">
        <f>Worldprices!$J$72*X$7</f>
        <v>17.022950819672133</v>
      </c>
      <c r="Y51">
        <f>Worldprices!$J$72*Y$7</f>
        <v>17.022950819672133</v>
      </c>
      <c r="Z51">
        <f>Worldprices!$J$72*Z$7</f>
        <v>17.022950819672133</v>
      </c>
      <c r="AA51">
        <f>Worldprices!$J$72*AA$7</f>
        <v>17.022950819672133</v>
      </c>
      <c r="AB51">
        <f>Worldprices!$J$72*AB$7</f>
        <v>17.022950819672133</v>
      </c>
      <c r="AC51">
        <f>Worldprices!$J$72*AC$7</f>
        <v>17.022950819672133</v>
      </c>
      <c r="AD51">
        <f>Worldprices!$J$72*AD$7</f>
        <v>17.022950819672133</v>
      </c>
      <c r="AE51">
        <f>Worldprices!$J$72*AE$7</f>
        <v>17.022950819672133</v>
      </c>
      <c r="AF51">
        <f>Worldprices!$J$72*AF$7</f>
        <v>17.022950819672133</v>
      </c>
      <c r="AG51">
        <f>Worldprices!$J$72*AG$7</f>
        <v>17.022950819672133</v>
      </c>
      <c r="AH51">
        <f>Worldprices!$J$72*AH$7</f>
        <v>17.022950819672133</v>
      </c>
      <c r="AI51">
        <f>Worldprices!$J$72*AI$7</f>
        <v>17.022950819672133</v>
      </c>
      <c r="AJ51">
        <f>Worldprices!$J$72*AJ$7</f>
        <v>17.022950819672133</v>
      </c>
      <c r="AK51">
        <f>Worldprices!$J$72*AK$7</f>
        <v>17.022950819672133</v>
      </c>
      <c r="AL51">
        <f>Worldprices!$J$72*AL$7</f>
        <v>17.022950819672133</v>
      </c>
      <c r="AM51">
        <f>Worldprices!$J$72*AM$7</f>
        <v>17.022950819672133</v>
      </c>
      <c r="AN51">
        <f>Worldprices!$J$72*AN$7</f>
        <v>17.022950819672133</v>
      </c>
      <c r="AO51">
        <f>Worldprices!$J$72*AO$7</f>
        <v>17.022950819672133</v>
      </c>
      <c r="AP51">
        <f>Worldprices!$J$72*AP$7</f>
        <v>17.022950819672133</v>
      </c>
      <c r="AQ51">
        <f>Worldprices!$J$72*AQ$7</f>
        <v>17.022950819672133</v>
      </c>
      <c r="AR51">
        <f t="shared" si="2"/>
        <v>17.022950819672133</v>
      </c>
    </row>
    <row r="52" spans="1:44">
      <c r="A52" t="s">
        <v>248</v>
      </c>
      <c r="B52" t="s">
        <v>352</v>
      </c>
      <c r="D52" t="str">
        <f t="shared" si="0"/>
        <v>COST</v>
      </c>
      <c r="E52">
        <v>2035</v>
      </c>
      <c r="F52" t="str">
        <f>Worldprices!$K$62</f>
        <v>IMPOILGSL</v>
      </c>
      <c r="G52" t="str">
        <f>Worldprices!$K$63</f>
        <v>OILGSL</v>
      </c>
      <c r="H52">
        <f>Worldprices!$K$72*H$7</f>
        <v>21.665573770491804</v>
      </c>
      <c r="I52">
        <f>Worldprices!$K$72*I$7</f>
        <v>21.665573770491804</v>
      </c>
      <c r="J52">
        <f t="shared" si="1"/>
        <v>21.665573770491804</v>
      </c>
      <c r="K52">
        <f>Worldprices!$K$72*K$7</f>
        <v>21.665573770491804</v>
      </c>
      <c r="L52">
        <f>Worldprices!$K$72*L$7</f>
        <v>21.665573770491804</v>
      </c>
      <c r="M52">
        <f>Worldprices!$K$72*M$7</f>
        <v>21.665573770491804</v>
      </c>
      <c r="N52">
        <f>Worldprices!$K$72*N$7</f>
        <v>21.665573770491804</v>
      </c>
      <c r="O52">
        <f>Worldprices!$K$72*O$7</f>
        <v>21.665573770491804</v>
      </c>
      <c r="P52">
        <f>Worldprices!$K$72*P$7</f>
        <v>21.665573770491804</v>
      </c>
      <c r="Q52">
        <f>Worldprices!$K$72*Q$7</f>
        <v>21.665573770491804</v>
      </c>
      <c r="R52">
        <f>Worldprices!$K$72*R$7</f>
        <v>21.665573770491804</v>
      </c>
      <c r="S52">
        <f>Worldprices!$K$72*S$7</f>
        <v>21.665573770491804</v>
      </c>
      <c r="T52">
        <f>Worldprices!$K$72*T$7</f>
        <v>21.665573770491804</v>
      </c>
      <c r="U52">
        <f>Worldprices!$K$72*U$7</f>
        <v>21.665573770491804</v>
      </c>
      <c r="V52">
        <f>Worldprices!$K$72*V$7</f>
        <v>20.582295081967214</v>
      </c>
      <c r="W52">
        <f>Worldprices!$K$72*W$7</f>
        <v>21.665573770491804</v>
      </c>
      <c r="X52">
        <f>Worldprices!$K$72*X$7</f>
        <v>21.665573770491804</v>
      </c>
      <c r="Y52">
        <f>Worldprices!$K$72*Y$7</f>
        <v>21.665573770491804</v>
      </c>
      <c r="Z52">
        <f>Worldprices!$K$72*Z$7</f>
        <v>21.665573770491804</v>
      </c>
      <c r="AA52">
        <f>Worldprices!$K$72*AA$7</f>
        <v>21.665573770491804</v>
      </c>
      <c r="AB52">
        <f>Worldprices!$K$72*AB$7</f>
        <v>21.665573770491804</v>
      </c>
      <c r="AC52">
        <f>Worldprices!$K$72*AC$7</f>
        <v>21.665573770491804</v>
      </c>
      <c r="AD52">
        <f>Worldprices!$K$72*AD$7</f>
        <v>21.665573770491804</v>
      </c>
      <c r="AE52">
        <f>Worldprices!$K$72*AE$7</f>
        <v>21.665573770491804</v>
      </c>
      <c r="AF52">
        <f>Worldprices!$K$72*AF$7</f>
        <v>21.665573770491804</v>
      </c>
      <c r="AG52">
        <f>Worldprices!$K$72*AG$7</f>
        <v>21.665573770491804</v>
      </c>
      <c r="AH52">
        <f>Worldprices!$K$72*AH$7</f>
        <v>21.665573770491804</v>
      </c>
      <c r="AI52">
        <f>Worldprices!$K$72*AI$7</f>
        <v>21.665573770491804</v>
      </c>
      <c r="AJ52">
        <f>Worldprices!$K$72*AJ$7</f>
        <v>21.665573770491804</v>
      </c>
      <c r="AK52">
        <f>Worldprices!$K$72*AK$7</f>
        <v>21.665573770491804</v>
      </c>
      <c r="AL52">
        <f>Worldprices!$K$72*AL$7</f>
        <v>21.665573770491804</v>
      </c>
      <c r="AM52">
        <f>Worldprices!$K$72*AM$7</f>
        <v>21.665573770491804</v>
      </c>
      <c r="AN52">
        <f>Worldprices!$K$72*AN$7</f>
        <v>21.665573770491804</v>
      </c>
      <c r="AO52">
        <f>Worldprices!$K$72*AO$7</f>
        <v>21.665573770491804</v>
      </c>
      <c r="AP52">
        <f>Worldprices!$K$72*AP$7</f>
        <v>21.665573770491804</v>
      </c>
      <c r="AQ52">
        <f>Worldprices!$K$72*AQ$7</f>
        <v>21.665573770491804</v>
      </c>
      <c r="AR52">
        <f t="shared" si="2"/>
        <v>21.665573770491804</v>
      </c>
    </row>
    <row r="53" spans="1:44">
      <c r="A53" t="s">
        <v>248</v>
      </c>
      <c r="B53" t="s">
        <v>352</v>
      </c>
      <c r="D53" t="str">
        <f t="shared" si="0"/>
        <v>COST</v>
      </c>
      <c r="E53">
        <v>2035</v>
      </c>
      <c r="F53" t="str">
        <f>Worldprices!$L$62</f>
        <v>IMPOILKER</v>
      </c>
      <c r="G53" t="str">
        <f>Worldprices!$L$63</f>
        <v>OILKER</v>
      </c>
      <c r="H53">
        <f>Worldprices!$L$72*H$7</f>
        <v>21.665573770491804</v>
      </c>
      <c r="I53">
        <f>Worldprices!$L$72*I$7</f>
        <v>21.665573770491804</v>
      </c>
      <c r="J53">
        <f t="shared" si="1"/>
        <v>21.665573770491804</v>
      </c>
      <c r="K53">
        <f>Worldprices!$L$72*K$7</f>
        <v>21.665573770491804</v>
      </c>
      <c r="L53">
        <f>Worldprices!$L$72*L$7</f>
        <v>21.665573770491804</v>
      </c>
      <c r="M53">
        <f>Worldprices!$L$72*M$7</f>
        <v>21.665573770491804</v>
      </c>
      <c r="N53">
        <f>Worldprices!$L$72*N$7</f>
        <v>21.665573770491804</v>
      </c>
      <c r="O53">
        <f>Worldprices!$L$72*O$7</f>
        <v>21.665573770491804</v>
      </c>
      <c r="P53">
        <f>Worldprices!$L$72*P$7</f>
        <v>21.665573770491804</v>
      </c>
      <c r="Q53">
        <f>Worldprices!$L$72*Q$7</f>
        <v>21.665573770491804</v>
      </c>
      <c r="R53">
        <f>Worldprices!$L$72*R$7</f>
        <v>21.665573770491804</v>
      </c>
      <c r="S53">
        <f>Worldprices!$L$72*S$7</f>
        <v>21.665573770491804</v>
      </c>
      <c r="T53">
        <f>Worldprices!$L$72*T$7</f>
        <v>21.665573770491804</v>
      </c>
      <c r="U53">
        <f>Worldprices!$L$72*U$7</f>
        <v>21.665573770491804</v>
      </c>
      <c r="V53">
        <f>Worldprices!$L$72*V$7</f>
        <v>20.582295081967214</v>
      </c>
      <c r="W53">
        <f>Worldprices!$L$72*W$7</f>
        <v>21.665573770491804</v>
      </c>
      <c r="X53">
        <f>Worldprices!$L$72*X$7</f>
        <v>21.665573770491804</v>
      </c>
      <c r="Y53">
        <f>Worldprices!$L$72*Y$7</f>
        <v>21.665573770491804</v>
      </c>
      <c r="Z53">
        <f>Worldprices!$L$72*Z$7</f>
        <v>21.665573770491804</v>
      </c>
      <c r="AA53">
        <f>Worldprices!$L$72*AA$7</f>
        <v>21.665573770491804</v>
      </c>
      <c r="AB53">
        <f>Worldprices!$L$72*AB$7</f>
        <v>21.665573770491804</v>
      </c>
      <c r="AC53">
        <f>Worldprices!$L$72*AC$7</f>
        <v>21.665573770491804</v>
      </c>
      <c r="AD53">
        <f>Worldprices!$L$72*AD$7</f>
        <v>21.665573770491804</v>
      </c>
      <c r="AE53">
        <f>Worldprices!$L$72*AE$7</f>
        <v>21.665573770491804</v>
      </c>
      <c r="AF53">
        <f>Worldprices!$L$72*AF$7</f>
        <v>21.665573770491804</v>
      </c>
      <c r="AG53">
        <f>Worldprices!$L$72*AG$7</f>
        <v>21.665573770491804</v>
      </c>
      <c r="AH53">
        <f>Worldprices!$L$72*AH$7</f>
        <v>21.665573770491804</v>
      </c>
      <c r="AI53">
        <f>Worldprices!$L$72*AI$7</f>
        <v>21.665573770491804</v>
      </c>
      <c r="AJ53">
        <f>Worldprices!$L$72*AJ$7</f>
        <v>21.665573770491804</v>
      </c>
      <c r="AK53">
        <f>Worldprices!$L$72*AK$7</f>
        <v>21.665573770491804</v>
      </c>
      <c r="AL53">
        <f>Worldprices!$L$72*AL$7</f>
        <v>21.665573770491804</v>
      </c>
      <c r="AM53">
        <f>Worldprices!$L$72*AM$7</f>
        <v>21.665573770491804</v>
      </c>
      <c r="AN53">
        <f>Worldprices!$L$72*AN$7</f>
        <v>21.665573770491804</v>
      </c>
      <c r="AO53">
        <f>Worldprices!$L$72*AO$7</f>
        <v>21.665573770491804</v>
      </c>
      <c r="AP53">
        <f>Worldprices!$L$72*AP$7</f>
        <v>21.665573770491804</v>
      </c>
      <c r="AQ53">
        <f>Worldprices!$L$72*AQ$7</f>
        <v>21.665573770491804</v>
      </c>
      <c r="AR53">
        <f t="shared" si="2"/>
        <v>21.665573770491804</v>
      </c>
    </row>
    <row r="54" spans="1:44">
      <c r="A54" t="s">
        <v>248</v>
      </c>
      <c r="B54" t="s">
        <v>352</v>
      </c>
      <c r="D54" t="str">
        <f t="shared" si="0"/>
        <v>*</v>
      </c>
      <c r="E54">
        <v>2035</v>
      </c>
      <c r="F54" t="str">
        <f>Worldprices!$Q$62</f>
        <v>IMPGASNAT</v>
      </c>
      <c r="G54" t="str">
        <f>Worldprices!$Q$63</f>
        <v>GASNAT</v>
      </c>
      <c r="H54">
        <f>Worldprices!$Q$72*H$8</f>
        <v>9.3688524590163933</v>
      </c>
      <c r="I54">
        <f>Worldprices!$Q$72*I$8</f>
        <v>9.3688524590163933</v>
      </c>
      <c r="J54">
        <f t="shared" si="1"/>
        <v>9.3688524590163933</v>
      </c>
      <c r="K54">
        <f>Worldprices!$Q$72*K$8</f>
        <v>9.3688524590163933</v>
      </c>
      <c r="L54">
        <f>Worldprices!$Q$72*L$8</f>
        <v>9.3688524590163933</v>
      </c>
      <c r="M54">
        <f>Worldprices!$Q$72*M$8</f>
        <v>9.3688524590163933</v>
      </c>
      <c r="N54">
        <f>Worldprices!$Q$72*N$8</f>
        <v>9.3688524590163933</v>
      </c>
      <c r="O54">
        <f>Worldprices!$Q$72*O$8</f>
        <v>9.3688524590163933</v>
      </c>
      <c r="P54">
        <f>Worldprices!$Q$72*P$8</f>
        <v>7.9635245901639342</v>
      </c>
      <c r="Q54">
        <f>Worldprices!$Q$72*Q$8</f>
        <v>8.4319672131147545</v>
      </c>
      <c r="R54">
        <f>Worldprices!$Q$72*R$8</f>
        <v>9.3688524590163933</v>
      </c>
      <c r="S54">
        <f>Worldprices!$Q$72*S$8</f>
        <v>9.3688524590163933</v>
      </c>
      <c r="T54">
        <f>Worldprices!$Q$72*T$8</f>
        <v>9.3688524590163933</v>
      </c>
      <c r="U54">
        <f>Worldprices!$Q$72*U$8</f>
        <v>9.3688524590163933</v>
      </c>
      <c r="V54">
        <f>Worldprices!$Q$72*V$8</f>
        <v>8.4319672131147545</v>
      </c>
      <c r="W54">
        <f>Worldprices!$Q$72*W$8</f>
        <v>9.3688524590163933</v>
      </c>
      <c r="X54">
        <f>Worldprices!$Q$72*X$8</f>
        <v>9.3688524590163933</v>
      </c>
      <c r="Y54">
        <f>Worldprices!$Q$72*Y$8</f>
        <v>9.3688524590163933</v>
      </c>
      <c r="Z54">
        <f>Worldprices!$Q$72*Z$8</f>
        <v>9.3688524590163933</v>
      </c>
      <c r="AA54">
        <f>Worldprices!$Q$72*AA$8</f>
        <v>9.3688524590163933</v>
      </c>
      <c r="AB54">
        <f>Worldprices!$Q$72*AB$8</f>
        <v>9.3688524590163933</v>
      </c>
      <c r="AC54">
        <f>Worldprices!$Q$72*AC$8</f>
        <v>9.3688524590163933</v>
      </c>
      <c r="AD54">
        <f>Worldprices!$Q$72*AD$8</f>
        <v>9.3688524590163933</v>
      </c>
      <c r="AE54">
        <f>Worldprices!$Q$72*AE$8</f>
        <v>9.3688524590163933</v>
      </c>
      <c r="AF54">
        <f>Worldprices!$Q$72*AF$8</f>
        <v>9.3688524590163933</v>
      </c>
      <c r="AG54">
        <f>Worldprices!$Q$72*AG$8</f>
        <v>9.3688524590163933</v>
      </c>
      <c r="AH54">
        <f>Worldprices!$Q$72*AH$8</f>
        <v>9.3688524590163933</v>
      </c>
      <c r="AI54">
        <f>Worldprices!$Q$72*AI$8</f>
        <v>9.3688524590163933</v>
      </c>
      <c r="AJ54">
        <f>Worldprices!$Q$72*AJ$8</f>
        <v>9.3688524590163933</v>
      </c>
      <c r="AK54">
        <f>Worldprices!$Q$72*AK$8</f>
        <v>9.3688524590163933</v>
      </c>
      <c r="AL54">
        <f>Worldprices!$Q$72*AL$8</f>
        <v>9.3688524590163933</v>
      </c>
      <c r="AM54">
        <f>Worldprices!$Q$72*AM$8</f>
        <v>9.3688524590163933</v>
      </c>
      <c r="AN54">
        <f>Worldprices!$Q$72*AN$8</f>
        <v>9.3688524590163933</v>
      </c>
      <c r="AO54">
        <f>Worldprices!$Q$72*AO$8</f>
        <v>9.3688524590163933</v>
      </c>
      <c r="AP54">
        <f>Worldprices!$Q$72*AP$8</f>
        <v>9.3688524590163933</v>
      </c>
      <c r="AQ54">
        <f>Worldprices!$Q$72*AQ$8</f>
        <v>9.3688524590163933</v>
      </c>
      <c r="AR54">
        <f t="shared" si="2"/>
        <v>9.3688524590163933</v>
      </c>
    </row>
    <row r="55" spans="1:44">
      <c r="A55" t="s">
        <v>248</v>
      </c>
      <c r="B55" t="s">
        <v>352</v>
      </c>
      <c r="D55" t="str">
        <f t="shared" si="0"/>
        <v>COST</v>
      </c>
      <c r="E55">
        <v>2040</v>
      </c>
      <c r="F55" t="str">
        <f>Worldprices!$G$62</f>
        <v>IMPOILCRD</v>
      </c>
      <c r="G55" t="str">
        <f>Worldprices!$G$63</f>
        <v>OILCRD</v>
      </c>
      <c r="H55">
        <f>Worldprices!$G$73*H$5</f>
        <v>14.621311475409835</v>
      </c>
      <c r="I55">
        <f>Worldprices!$G$73*I$5</f>
        <v>16.245901639344261</v>
      </c>
      <c r="J55">
        <f t="shared" si="1"/>
        <v>16.245901639344261</v>
      </c>
      <c r="K55">
        <f>Worldprices!$G$73*K$5</f>
        <v>16.245901639344261</v>
      </c>
      <c r="L55">
        <f>Worldprices!$G$73*L$5</f>
        <v>16.245901639344261</v>
      </c>
      <c r="M55">
        <f>Worldprices!$G$73*M$5</f>
        <v>16.245901639344261</v>
      </c>
      <c r="N55">
        <f>Worldprices!$G$73*N$5</f>
        <v>16.245901639344261</v>
      </c>
      <c r="O55">
        <f>Worldprices!$G$73*O$5</f>
        <v>16.245901639344261</v>
      </c>
      <c r="P55">
        <f>Worldprices!$G$73*P$5</f>
        <v>13.809016393442622</v>
      </c>
      <c r="Q55">
        <f>Worldprices!$G$73*Q$5</f>
        <v>16.245901639344261</v>
      </c>
      <c r="R55">
        <f>Worldprices!$G$73*R$5</f>
        <v>16.245901639344261</v>
      </c>
      <c r="S55">
        <f>Worldprices!$G$73*S$5</f>
        <v>16.245901639344261</v>
      </c>
      <c r="T55">
        <f>Worldprices!$G$73*T$5</f>
        <v>16.245901639344261</v>
      </c>
      <c r="U55">
        <f>Worldprices!$G$73*U$5</f>
        <v>14.621311475409835</v>
      </c>
      <c r="V55">
        <f>Worldprices!$G$73*V$5</f>
        <v>14.621311475409835</v>
      </c>
      <c r="W55">
        <f>Worldprices!$G$73*W$5</f>
        <v>16.245901639344261</v>
      </c>
      <c r="X55">
        <f>Worldprices!$G$73*X$5</f>
        <v>16.245901639344261</v>
      </c>
      <c r="Y55">
        <f>Worldprices!$G$73*Y$5</f>
        <v>16.245901639344261</v>
      </c>
      <c r="Z55">
        <f>Worldprices!$G$73*Z$5</f>
        <v>16.245901639344261</v>
      </c>
      <c r="AA55">
        <f>Worldprices!$G$73*AA$5</f>
        <v>16.245901639344261</v>
      </c>
      <c r="AB55">
        <f>Worldprices!$G$73*AB$5</f>
        <v>16.245901639344261</v>
      </c>
      <c r="AC55">
        <f>Worldprices!$G$73*AC$5</f>
        <v>16.245901639344261</v>
      </c>
      <c r="AD55">
        <f>Worldprices!$G$73*AD$5</f>
        <v>16.245901639344261</v>
      </c>
      <c r="AE55">
        <f>Worldprices!$G$73*AE$5</f>
        <v>16.245901639344261</v>
      </c>
      <c r="AF55">
        <f>Worldprices!$G$73*AF$5</f>
        <v>16.245901639344261</v>
      </c>
      <c r="AG55">
        <f>Worldprices!$G$73*AG$5</f>
        <v>16.245901639344261</v>
      </c>
      <c r="AH55">
        <f>Worldprices!$G$73*AH$5</f>
        <v>16.245901639344261</v>
      </c>
      <c r="AI55">
        <f>Worldprices!$G$73*AI$5</f>
        <v>16.245901639344261</v>
      </c>
      <c r="AJ55">
        <f>Worldprices!$G$73*AJ$5</f>
        <v>16.245901639344261</v>
      </c>
      <c r="AK55">
        <f>Worldprices!$G$73*AK$5</f>
        <v>16.245901639344261</v>
      </c>
      <c r="AL55">
        <f>Worldprices!$G$73*AL$5</f>
        <v>16.245901639344261</v>
      </c>
      <c r="AM55">
        <f>Worldprices!$G$73*AM$5</f>
        <v>16.245901639344261</v>
      </c>
      <c r="AN55">
        <f>Worldprices!$G$73*AN$5</f>
        <v>16.245901639344261</v>
      </c>
      <c r="AO55">
        <f>Worldprices!$G$73*AO$5</f>
        <v>16.245901639344261</v>
      </c>
      <c r="AP55">
        <f>Worldprices!$G$73*AP$5</f>
        <v>16.245901639344261</v>
      </c>
      <c r="AQ55">
        <f>Worldprices!$G$73*AQ$5</f>
        <v>16.245901639344261</v>
      </c>
      <c r="AR55">
        <f t="shared" si="2"/>
        <v>16.245901639344261</v>
      </c>
    </row>
    <row r="56" spans="1:44">
      <c r="A56" t="s">
        <v>248</v>
      </c>
      <c r="B56" t="s">
        <v>352</v>
      </c>
      <c r="D56" t="str">
        <f t="shared" si="0"/>
        <v>COST</v>
      </c>
      <c r="E56">
        <v>2040</v>
      </c>
      <c r="F56" t="str">
        <f>Worldprices!$H$62</f>
        <v>IMPOILHFO</v>
      </c>
      <c r="G56" t="str">
        <f>Worldprices!$H$63</f>
        <v>OILHFO</v>
      </c>
      <c r="H56">
        <f>Worldprices!$H$73*H$5</f>
        <v>11.843262295081969</v>
      </c>
      <c r="I56">
        <f>Worldprices!$H$73*I$5</f>
        <v>13.159180327868853</v>
      </c>
      <c r="J56">
        <f t="shared" si="1"/>
        <v>13.159180327868853</v>
      </c>
      <c r="K56">
        <f>Worldprices!$H$73*K$5</f>
        <v>13.159180327868853</v>
      </c>
      <c r="L56">
        <f>Worldprices!$H$73*L$5</f>
        <v>13.159180327868853</v>
      </c>
      <c r="M56">
        <f>Worldprices!$H$73*M$5</f>
        <v>13.159180327868853</v>
      </c>
      <c r="N56">
        <f>Worldprices!$H$73*N$5</f>
        <v>13.159180327868853</v>
      </c>
      <c r="O56">
        <f>Worldprices!$H$73*O$5</f>
        <v>13.159180327868853</v>
      </c>
      <c r="P56">
        <f>Worldprices!$H$73*P$5</f>
        <v>11.185303278688524</v>
      </c>
      <c r="Q56">
        <f>Worldprices!$H$73*Q$5</f>
        <v>13.159180327868853</v>
      </c>
      <c r="R56">
        <f>Worldprices!$H$73*R$5</f>
        <v>13.159180327868853</v>
      </c>
      <c r="S56">
        <f>Worldprices!$H$73*S$5</f>
        <v>13.159180327868853</v>
      </c>
      <c r="T56">
        <f>Worldprices!$H$73*T$5</f>
        <v>13.159180327868853</v>
      </c>
      <c r="U56">
        <f>Worldprices!$H$73*U$5</f>
        <v>11.843262295081969</v>
      </c>
      <c r="V56">
        <f>Worldprices!$H$73*V$5</f>
        <v>11.843262295081969</v>
      </c>
      <c r="W56">
        <f>Worldprices!$H$73*W$5</f>
        <v>13.159180327868853</v>
      </c>
      <c r="X56">
        <f>Worldprices!$H$73*X$5</f>
        <v>13.159180327868853</v>
      </c>
      <c r="Y56">
        <f>Worldprices!$H$73*Y$5</f>
        <v>13.159180327868853</v>
      </c>
      <c r="Z56">
        <f>Worldprices!$H$73*Z$5</f>
        <v>13.159180327868853</v>
      </c>
      <c r="AA56">
        <f>Worldprices!$H$73*AA$5</f>
        <v>13.159180327868853</v>
      </c>
      <c r="AB56">
        <f>Worldprices!$H$73*AB$5</f>
        <v>13.159180327868853</v>
      </c>
      <c r="AC56">
        <f>Worldprices!$H$73*AC$5</f>
        <v>13.159180327868853</v>
      </c>
      <c r="AD56">
        <f>Worldprices!$H$73*AD$5</f>
        <v>13.159180327868853</v>
      </c>
      <c r="AE56">
        <f>Worldprices!$H$73*AE$5</f>
        <v>13.159180327868853</v>
      </c>
      <c r="AF56">
        <f>Worldprices!$H$73*AF$5</f>
        <v>13.159180327868853</v>
      </c>
      <c r="AG56">
        <f>Worldprices!$H$73*AG$5</f>
        <v>13.159180327868853</v>
      </c>
      <c r="AH56">
        <f>Worldprices!$H$73*AH$5</f>
        <v>13.159180327868853</v>
      </c>
      <c r="AI56">
        <f>Worldprices!$H$73*AI$5</f>
        <v>13.159180327868853</v>
      </c>
      <c r="AJ56">
        <f>Worldprices!$H$73*AJ$5</f>
        <v>13.159180327868853</v>
      </c>
      <c r="AK56">
        <f>Worldprices!$H$73*AK$5</f>
        <v>13.159180327868853</v>
      </c>
      <c r="AL56">
        <f>Worldprices!$H$73*AL$5</f>
        <v>13.159180327868853</v>
      </c>
      <c r="AM56">
        <f>Worldprices!$H$73*AM$5</f>
        <v>13.159180327868853</v>
      </c>
      <c r="AN56">
        <f>Worldprices!$H$73*AN$5</f>
        <v>13.159180327868853</v>
      </c>
      <c r="AO56">
        <f>Worldprices!$H$73*AO$5</f>
        <v>13.159180327868853</v>
      </c>
      <c r="AP56">
        <f>Worldprices!$H$73*AP$5</f>
        <v>13.159180327868853</v>
      </c>
      <c r="AQ56">
        <f>Worldprices!$H$73*AQ$5</f>
        <v>13.159180327868853</v>
      </c>
      <c r="AR56">
        <f t="shared" si="2"/>
        <v>13.159180327868853</v>
      </c>
    </row>
    <row r="57" spans="1:44">
      <c r="A57" t="s">
        <v>248</v>
      </c>
      <c r="B57" t="s">
        <v>352</v>
      </c>
      <c r="D57" t="str">
        <f t="shared" si="0"/>
        <v>COST</v>
      </c>
      <c r="E57">
        <v>2040</v>
      </c>
      <c r="F57" t="str">
        <f>Worldprices!$I$62</f>
        <v>IMPOILDST</v>
      </c>
      <c r="G57" t="str">
        <f>Worldprices!$I$63</f>
        <v>OILDST</v>
      </c>
      <c r="H57">
        <f>Worldprices!$I$73*H$6</f>
        <v>21.119672131147539</v>
      </c>
      <c r="I57">
        <f>Worldprices!$I$73*I$6</f>
        <v>21.119672131147539</v>
      </c>
      <c r="J57">
        <f t="shared" ref="J57:J75" si="3">AI57</f>
        <v>21.119672131147539</v>
      </c>
      <c r="K57">
        <f>Worldprices!$I$73*K$6</f>
        <v>21.119672131147539</v>
      </c>
      <c r="L57">
        <f>Worldprices!$I$73*L$6</f>
        <v>21.119672131147539</v>
      </c>
      <c r="M57">
        <f>Worldprices!$I$73*M$6</f>
        <v>21.119672131147539</v>
      </c>
      <c r="N57">
        <f>Worldprices!$I$73*N$6</f>
        <v>21.119672131147539</v>
      </c>
      <c r="O57">
        <f>Worldprices!$I$73*O$6</f>
        <v>21.119672131147539</v>
      </c>
      <c r="P57">
        <f>Worldprices!$I$73*P$6</f>
        <v>21.119672131147539</v>
      </c>
      <c r="Q57">
        <f>Worldprices!$I$73*Q$6</f>
        <v>21.119672131147539</v>
      </c>
      <c r="R57">
        <f>Worldprices!$I$73*R$6</f>
        <v>21.119672131147539</v>
      </c>
      <c r="S57">
        <f>Worldprices!$I$73*S$6</f>
        <v>21.119672131147539</v>
      </c>
      <c r="T57">
        <f>Worldprices!$I$73*T$6</f>
        <v>21.119672131147539</v>
      </c>
      <c r="U57">
        <f>Worldprices!$I$73*U$6</f>
        <v>21.119672131147539</v>
      </c>
      <c r="V57">
        <f>Worldprices!$I$73*V$6</f>
        <v>20.063688524590162</v>
      </c>
      <c r="W57">
        <f>Worldprices!$I$73*W$6</f>
        <v>21.119672131147539</v>
      </c>
      <c r="X57">
        <f>Worldprices!$I$73*X$6</f>
        <v>21.119672131147539</v>
      </c>
      <c r="Y57">
        <f>Worldprices!$I$73*Y$6</f>
        <v>21.119672131147539</v>
      </c>
      <c r="Z57">
        <f>Worldprices!$I$73*Z$6</f>
        <v>21.119672131147539</v>
      </c>
      <c r="AA57">
        <f>Worldprices!$I$73*AA$6</f>
        <v>21.119672131147539</v>
      </c>
      <c r="AB57">
        <f>Worldprices!$I$73*AB$6</f>
        <v>21.119672131147539</v>
      </c>
      <c r="AC57">
        <f>Worldprices!$I$73*AC$6</f>
        <v>21.119672131147539</v>
      </c>
      <c r="AD57">
        <f>Worldprices!$I$73*AD$6</f>
        <v>21.119672131147539</v>
      </c>
      <c r="AE57">
        <f>Worldprices!$I$73*AE$6</f>
        <v>21.119672131147539</v>
      </c>
      <c r="AF57">
        <f>Worldprices!$I$73*AF$6</f>
        <v>21.119672131147539</v>
      </c>
      <c r="AG57">
        <f>Worldprices!$I$73*AG$6</f>
        <v>21.119672131147539</v>
      </c>
      <c r="AH57">
        <f>Worldprices!$I$73*AH$6</f>
        <v>21.119672131147539</v>
      </c>
      <c r="AI57">
        <f>Worldprices!$I$73*AI$6</f>
        <v>21.119672131147539</v>
      </c>
      <c r="AJ57">
        <f>Worldprices!$I$73*AJ$6</f>
        <v>21.119672131147539</v>
      </c>
      <c r="AK57">
        <f>Worldprices!$I$73*AK$6</f>
        <v>21.119672131147539</v>
      </c>
      <c r="AL57">
        <f>Worldprices!$I$73*AL$6</f>
        <v>21.119672131147539</v>
      </c>
      <c r="AM57">
        <f>Worldprices!$I$73*AM$6</f>
        <v>21.119672131147539</v>
      </c>
      <c r="AN57">
        <f>Worldprices!$I$73*AN$6</f>
        <v>21.119672131147539</v>
      </c>
      <c r="AO57">
        <f>Worldprices!$I$73*AO$6</f>
        <v>21.119672131147539</v>
      </c>
      <c r="AP57">
        <f>Worldprices!$I$73*AP$6</f>
        <v>21.119672131147539</v>
      </c>
      <c r="AQ57">
        <f>Worldprices!$I$73*AQ$6</f>
        <v>21.119672131147539</v>
      </c>
      <c r="AR57">
        <f t="shared" si="2"/>
        <v>21.119672131147539</v>
      </c>
    </row>
    <row r="58" spans="1:44">
      <c r="A58" t="s">
        <v>248</v>
      </c>
      <c r="B58" t="s">
        <v>352</v>
      </c>
      <c r="D58" t="str">
        <f t="shared" si="0"/>
        <v>COST</v>
      </c>
      <c r="E58">
        <v>2040</v>
      </c>
      <c r="F58" t="str">
        <f>Worldprices!$J$62</f>
        <v>IMPOILLPG</v>
      </c>
      <c r="G58" t="str">
        <f>Worldprices!$J$63</f>
        <v>OILLPG</v>
      </c>
      <c r="H58">
        <f>Worldprices!$J$73*H$7</f>
        <v>17.870491803278689</v>
      </c>
      <c r="I58">
        <f>Worldprices!$J$73*I$7</f>
        <v>17.870491803278689</v>
      </c>
      <c r="J58">
        <f t="shared" si="3"/>
        <v>17.870491803278689</v>
      </c>
      <c r="K58">
        <f>Worldprices!$J$73*K$7</f>
        <v>17.870491803278689</v>
      </c>
      <c r="L58">
        <f>Worldprices!$J$73*L$7</f>
        <v>17.870491803278689</v>
      </c>
      <c r="M58">
        <f>Worldprices!$J$73*M$7</f>
        <v>17.870491803278689</v>
      </c>
      <c r="N58">
        <f>Worldprices!$J$73*N$7</f>
        <v>17.870491803278689</v>
      </c>
      <c r="O58">
        <f>Worldprices!$J$73*O$7</f>
        <v>17.870491803278689</v>
      </c>
      <c r="P58">
        <f>Worldprices!$J$73*P$7</f>
        <v>17.870491803278689</v>
      </c>
      <c r="Q58">
        <f>Worldprices!$J$73*Q$7</f>
        <v>17.870491803278689</v>
      </c>
      <c r="R58">
        <f>Worldprices!$J$73*R$7</f>
        <v>17.870491803278689</v>
      </c>
      <c r="S58">
        <f>Worldprices!$J$73*S$7</f>
        <v>17.870491803278689</v>
      </c>
      <c r="T58">
        <f>Worldprices!$J$73*T$7</f>
        <v>17.870491803278689</v>
      </c>
      <c r="U58">
        <f>Worldprices!$J$73*U$7</f>
        <v>17.870491803278689</v>
      </c>
      <c r="V58">
        <f>Worldprices!$J$73*V$7</f>
        <v>16.976967213114754</v>
      </c>
      <c r="W58">
        <f>Worldprices!$J$73*W$7</f>
        <v>17.870491803278689</v>
      </c>
      <c r="X58">
        <f>Worldprices!$J$73*X$7</f>
        <v>17.870491803278689</v>
      </c>
      <c r="Y58">
        <f>Worldprices!$J$73*Y$7</f>
        <v>17.870491803278689</v>
      </c>
      <c r="Z58">
        <f>Worldprices!$J$73*Z$7</f>
        <v>17.870491803278689</v>
      </c>
      <c r="AA58">
        <f>Worldprices!$J$73*AA$7</f>
        <v>17.870491803278689</v>
      </c>
      <c r="AB58">
        <f>Worldprices!$J$73*AB$7</f>
        <v>17.870491803278689</v>
      </c>
      <c r="AC58">
        <f>Worldprices!$J$73*AC$7</f>
        <v>17.870491803278689</v>
      </c>
      <c r="AD58">
        <f>Worldprices!$J$73*AD$7</f>
        <v>17.870491803278689</v>
      </c>
      <c r="AE58">
        <f>Worldprices!$J$73*AE$7</f>
        <v>17.870491803278689</v>
      </c>
      <c r="AF58">
        <f>Worldprices!$J$73*AF$7</f>
        <v>17.870491803278689</v>
      </c>
      <c r="AG58">
        <f>Worldprices!$J$73*AG$7</f>
        <v>17.870491803278689</v>
      </c>
      <c r="AH58">
        <f>Worldprices!$J$73*AH$7</f>
        <v>17.870491803278689</v>
      </c>
      <c r="AI58">
        <f>Worldprices!$J$73*AI$7</f>
        <v>17.870491803278689</v>
      </c>
      <c r="AJ58">
        <f>Worldprices!$J$73*AJ$7</f>
        <v>17.870491803278689</v>
      </c>
      <c r="AK58">
        <f>Worldprices!$J$73*AK$7</f>
        <v>17.870491803278689</v>
      </c>
      <c r="AL58">
        <f>Worldprices!$J$73*AL$7</f>
        <v>17.870491803278689</v>
      </c>
      <c r="AM58">
        <f>Worldprices!$J$73*AM$7</f>
        <v>17.870491803278689</v>
      </c>
      <c r="AN58">
        <f>Worldprices!$J$73*AN$7</f>
        <v>17.870491803278689</v>
      </c>
      <c r="AO58">
        <f>Worldprices!$J$73*AO$7</f>
        <v>17.870491803278689</v>
      </c>
      <c r="AP58">
        <f>Worldprices!$J$73*AP$7</f>
        <v>17.870491803278689</v>
      </c>
      <c r="AQ58">
        <f>Worldprices!$J$73*AQ$7</f>
        <v>17.870491803278689</v>
      </c>
      <c r="AR58">
        <f t="shared" si="2"/>
        <v>17.870491803278689</v>
      </c>
    </row>
    <row r="59" spans="1:44">
      <c r="A59" t="s">
        <v>248</v>
      </c>
      <c r="B59" t="s">
        <v>352</v>
      </c>
      <c r="D59" t="str">
        <f t="shared" si="0"/>
        <v>COST</v>
      </c>
      <c r="E59">
        <v>2040</v>
      </c>
      <c r="F59" t="str">
        <f>Worldprices!$K$62</f>
        <v>IMPOILGSL</v>
      </c>
      <c r="G59" t="str">
        <f>Worldprices!$K$63</f>
        <v>OILGSL</v>
      </c>
      <c r="H59">
        <f>Worldprices!$K$73*H$7</f>
        <v>22.744262295081963</v>
      </c>
      <c r="I59">
        <f>Worldprices!$K$73*I$7</f>
        <v>22.744262295081963</v>
      </c>
      <c r="J59">
        <f t="shared" si="3"/>
        <v>22.744262295081963</v>
      </c>
      <c r="K59">
        <f>Worldprices!$K$73*K$7</f>
        <v>22.744262295081963</v>
      </c>
      <c r="L59">
        <f>Worldprices!$K$73*L$7</f>
        <v>22.744262295081963</v>
      </c>
      <c r="M59">
        <f>Worldprices!$K$73*M$7</f>
        <v>22.744262295081963</v>
      </c>
      <c r="N59">
        <f>Worldprices!$K$73*N$7</f>
        <v>22.744262295081963</v>
      </c>
      <c r="O59">
        <f>Worldprices!$K$73*O$7</f>
        <v>22.744262295081963</v>
      </c>
      <c r="P59">
        <f>Worldprices!$K$73*P$7</f>
        <v>22.744262295081963</v>
      </c>
      <c r="Q59">
        <f>Worldprices!$K$73*Q$7</f>
        <v>22.744262295081963</v>
      </c>
      <c r="R59">
        <f>Worldprices!$K$73*R$7</f>
        <v>22.744262295081963</v>
      </c>
      <c r="S59">
        <f>Worldprices!$K$73*S$7</f>
        <v>22.744262295081963</v>
      </c>
      <c r="T59">
        <f>Worldprices!$K$73*T$7</f>
        <v>22.744262295081963</v>
      </c>
      <c r="U59">
        <f>Worldprices!$K$73*U$7</f>
        <v>22.744262295081963</v>
      </c>
      <c r="V59">
        <f>Worldprices!$K$73*V$7</f>
        <v>21.607049180327863</v>
      </c>
      <c r="W59">
        <f>Worldprices!$K$73*W$7</f>
        <v>22.744262295081963</v>
      </c>
      <c r="X59">
        <f>Worldprices!$K$73*X$7</f>
        <v>22.744262295081963</v>
      </c>
      <c r="Y59">
        <f>Worldprices!$K$73*Y$7</f>
        <v>22.744262295081963</v>
      </c>
      <c r="Z59">
        <f>Worldprices!$K$73*Z$7</f>
        <v>22.744262295081963</v>
      </c>
      <c r="AA59">
        <f>Worldprices!$K$73*AA$7</f>
        <v>22.744262295081963</v>
      </c>
      <c r="AB59">
        <f>Worldprices!$K$73*AB$7</f>
        <v>22.744262295081963</v>
      </c>
      <c r="AC59">
        <f>Worldprices!$K$73*AC$7</f>
        <v>22.744262295081963</v>
      </c>
      <c r="AD59">
        <f>Worldprices!$K$73*AD$7</f>
        <v>22.744262295081963</v>
      </c>
      <c r="AE59">
        <f>Worldprices!$K$73*AE$7</f>
        <v>22.744262295081963</v>
      </c>
      <c r="AF59">
        <f>Worldprices!$K$73*AF$7</f>
        <v>22.744262295081963</v>
      </c>
      <c r="AG59">
        <f>Worldprices!$K$73*AG$7</f>
        <v>22.744262295081963</v>
      </c>
      <c r="AH59">
        <f>Worldprices!$K$73*AH$7</f>
        <v>22.744262295081963</v>
      </c>
      <c r="AI59">
        <f>Worldprices!$K$73*AI$7</f>
        <v>22.744262295081963</v>
      </c>
      <c r="AJ59">
        <f>Worldprices!$K$73*AJ$7</f>
        <v>22.744262295081963</v>
      </c>
      <c r="AK59">
        <f>Worldprices!$K$73*AK$7</f>
        <v>22.744262295081963</v>
      </c>
      <c r="AL59">
        <f>Worldprices!$K$73*AL$7</f>
        <v>22.744262295081963</v>
      </c>
      <c r="AM59">
        <f>Worldprices!$K$73*AM$7</f>
        <v>22.744262295081963</v>
      </c>
      <c r="AN59">
        <f>Worldprices!$K$73*AN$7</f>
        <v>22.744262295081963</v>
      </c>
      <c r="AO59">
        <f>Worldprices!$K$73*AO$7</f>
        <v>22.744262295081963</v>
      </c>
      <c r="AP59">
        <f>Worldprices!$K$73*AP$7</f>
        <v>22.744262295081963</v>
      </c>
      <c r="AQ59">
        <f>Worldprices!$K$73*AQ$7</f>
        <v>22.744262295081963</v>
      </c>
      <c r="AR59">
        <f t="shared" si="2"/>
        <v>22.744262295081963</v>
      </c>
    </row>
    <row r="60" spans="1:44">
      <c r="A60" t="s">
        <v>248</v>
      </c>
      <c r="B60" t="s">
        <v>352</v>
      </c>
      <c r="D60" t="str">
        <f t="shared" si="0"/>
        <v>COST</v>
      </c>
      <c r="E60">
        <v>2040</v>
      </c>
      <c r="F60" t="str">
        <f>Worldprices!$L$62</f>
        <v>IMPOILKER</v>
      </c>
      <c r="G60" t="str">
        <f>Worldprices!$L$63</f>
        <v>OILKER</v>
      </c>
      <c r="H60">
        <f>Worldprices!$L$73*H$7</f>
        <v>22.744262295081963</v>
      </c>
      <c r="I60">
        <f>Worldprices!$L$73*I$7</f>
        <v>22.744262295081963</v>
      </c>
      <c r="J60">
        <f t="shared" si="3"/>
        <v>22.744262295081963</v>
      </c>
      <c r="K60">
        <f>Worldprices!$L$73*K$7</f>
        <v>22.744262295081963</v>
      </c>
      <c r="L60">
        <f>Worldprices!$L$73*L$7</f>
        <v>22.744262295081963</v>
      </c>
      <c r="M60">
        <f>Worldprices!$L$73*M$7</f>
        <v>22.744262295081963</v>
      </c>
      <c r="N60">
        <f>Worldprices!$L$73*N$7</f>
        <v>22.744262295081963</v>
      </c>
      <c r="O60">
        <f>Worldprices!$L$73*O$7</f>
        <v>22.744262295081963</v>
      </c>
      <c r="P60">
        <f>Worldprices!$L$73*P$7</f>
        <v>22.744262295081963</v>
      </c>
      <c r="Q60">
        <f>Worldprices!$L$73*Q$7</f>
        <v>22.744262295081963</v>
      </c>
      <c r="R60">
        <f>Worldprices!$L$73*R$7</f>
        <v>22.744262295081963</v>
      </c>
      <c r="S60">
        <f>Worldprices!$L$73*S$7</f>
        <v>22.744262295081963</v>
      </c>
      <c r="T60">
        <f>Worldprices!$L$73*T$7</f>
        <v>22.744262295081963</v>
      </c>
      <c r="U60">
        <f>Worldprices!$L$73*U$7</f>
        <v>22.744262295081963</v>
      </c>
      <c r="V60">
        <f>Worldprices!$L$73*V$7</f>
        <v>21.607049180327863</v>
      </c>
      <c r="W60">
        <f>Worldprices!$L$73*W$7</f>
        <v>22.744262295081963</v>
      </c>
      <c r="X60">
        <f>Worldprices!$L$73*X$7</f>
        <v>22.744262295081963</v>
      </c>
      <c r="Y60">
        <f>Worldprices!$L$73*Y$7</f>
        <v>22.744262295081963</v>
      </c>
      <c r="Z60">
        <f>Worldprices!$L$73*Z$7</f>
        <v>22.744262295081963</v>
      </c>
      <c r="AA60">
        <f>Worldprices!$L$73*AA$7</f>
        <v>22.744262295081963</v>
      </c>
      <c r="AB60">
        <f>Worldprices!$L$73*AB$7</f>
        <v>22.744262295081963</v>
      </c>
      <c r="AC60">
        <f>Worldprices!$L$73*AC$7</f>
        <v>22.744262295081963</v>
      </c>
      <c r="AD60">
        <f>Worldprices!$L$73*AD$7</f>
        <v>22.744262295081963</v>
      </c>
      <c r="AE60">
        <f>Worldprices!$L$73*AE$7</f>
        <v>22.744262295081963</v>
      </c>
      <c r="AF60">
        <f>Worldprices!$L$73*AF$7</f>
        <v>22.744262295081963</v>
      </c>
      <c r="AG60">
        <f>Worldprices!$L$73*AG$7</f>
        <v>22.744262295081963</v>
      </c>
      <c r="AH60">
        <f>Worldprices!$L$73*AH$7</f>
        <v>22.744262295081963</v>
      </c>
      <c r="AI60">
        <f>Worldprices!$L$73*AI$7</f>
        <v>22.744262295081963</v>
      </c>
      <c r="AJ60">
        <f>Worldprices!$L$73*AJ$7</f>
        <v>22.744262295081963</v>
      </c>
      <c r="AK60">
        <f>Worldprices!$L$73*AK$7</f>
        <v>22.744262295081963</v>
      </c>
      <c r="AL60">
        <f>Worldprices!$L$73*AL$7</f>
        <v>22.744262295081963</v>
      </c>
      <c r="AM60">
        <f>Worldprices!$L$73*AM$7</f>
        <v>22.744262295081963</v>
      </c>
      <c r="AN60">
        <f>Worldprices!$L$73*AN$7</f>
        <v>22.744262295081963</v>
      </c>
      <c r="AO60">
        <f>Worldprices!$L$73*AO$7</f>
        <v>22.744262295081963</v>
      </c>
      <c r="AP60">
        <f>Worldprices!$L$73*AP$7</f>
        <v>22.744262295081963</v>
      </c>
      <c r="AQ60">
        <f>Worldprices!$L$73*AQ$7</f>
        <v>22.744262295081963</v>
      </c>
      <c r="AR60">
        <f t="shared" si="2"/>
        <v>22.744262295081963</v>
      </c>
    </row>
    <row r="61" spans="1:44">
      <c r="A61" t="s">
        <v>248</v>
      </c>
      <c r="B61" t="s">
        <v>352</v>
      </c>
      <c r="D61" t="str">
        <f t="shared" si="0"/>
        <v>*</v>
      </c>
      <c r="E61">
        <v>2040</v>
      </c>
      <c r="F61" t="str">
        <f>Worldprices!$Q$62</f>
        <v>IMPGASNAT</v>
      </c>
      <c r="G61" t="str">
        <f>Worldprices!$Q$63</f>
        <v>GASNAT</v>
      </c>
      <c r="H61">
        <f>Worldprices!$Q$73*H$8</f>
        <v>9.8360655737704921</v>
      </c>
      <c r="I61">
        <f>Worldprices!$Q$73*I$8</f>
        <v>9.8360655737704921</v>
      </c>
      <c r="J61">
        <f t="shared" si="3"/>
        <v>9.8360655737704921</v>
      </c>
      <c r="K61">
        <f>Worldprices!$Q$73*K$8</f>
        <v>9.8360655737704921</v>
      </c>
      <c r="L61">
        <f>Worldprices!$Q$73*L$8</f>
        <v>9.8360655737704921</v>
      </c>
      <c r="M61">
        <f>Worldprices!$Q$73*M$8</f>
        <v>9.8360655737704921</v>
      </c>
      <c r="N61">
        <f>Worldprices!$Q$73*N$8</f>
        <v>9.8360655737704921</v>
      </c>
      <c r="O61">
        <f>Worldprices!$Q$73*O$8</f>
        <v>9.8360655737704921</v>
      </c>
      <c r="P61">
        <f>Worldprices!$Q$73*P$8</f>
        <v>8.3606557377049189</v>
      </c>
      <c r="Q61">
        <f>Worldprices!$Q$73*Q$8</f>
        <v>8.8524590163934427</v>
      </c>
      <c r="R61">
        <f>Worldprices!$Q$73*R$8</f>
        <v>9.8360655737704921</v>
      </c>
      <c r="S61">
        <f>Worldprices!$Q$73*S$8</f>
        <v>9.8360655737704921</v>
      </c>
      <c r="T61">
        <f>Worldprices!$Q$73*T$8</f>
        <v>9.8360655737704921</v>
      </c>
      <c r="U61">
        <f>Worldprices!$Q$73*U$8</f>
        <v>9.8360655737704921</v>
      </c>
      <c r="V61">
        <f>Worldprices!$Q$73*V$8</f>
        <v>8.8524590163934427</v>
      </c>
      <c r="W61">
        <f>Worldprices!$Q$73*W$8</f>
        <v>9.8360655737704921</v>
      </c>
      <c r="X61">
        <f>Worldprices!$Q$73*X$8</f>
        <v>9.8360655737704921</v>
      </c>
      <c r="Y61">
        <f>Worldprices!$Q$73*Y$8</f>
        <v>9.8360655737704921</v>
      </c>
      <c r="Z61">
        <f>Worldprices!$Q$73*Z$8</f>
        <v>9.8360655737704921</v>
      </c>
      <c r="AA61">
        <f>Worldprices!$Q$73*AA$8</f>
        <v>9.8360655737704921</v>
      </c>
      <c r="AB61">
        <f>Worldprices!$Q$73*AB$8</f>
        <v>9.8360655737704921</v>
      </c>
      <c r="AC61">
        <f>Worldprices!$Q$73*AC$8</f>
        <v>9.8360655737704921</v>
      </c>
      <c r="AD61">
        <f>Worldprices!$Q$73*AD$8</f>
        <v>9.8360655737704921</v>
      </c>
      <c r="AE61">
        <f>Worldprices!$Q$73*AE$8</f>
        <v>9.8360655737704921</v>
      </c>
      <c r="AF61">
        <f>Worldprices!$Q$73*AF$8</f>
        <v>9.8360655737704921</v>
      </c>
      <c r="AG61">
        <f>Worldprices!$Q$73*AG$8</f>
        <v>9.8360655737704921</v>
      </c>
      <c r="AH61">
        <f>Worldprices!$Q$73*AH$8</f>
        <v>9.8360655737704921</v>
      </c>
      <c r="AI61">
        <f>Worldprices!$Q$73*AI$8</f>
        <v>9.8360655737704921</v>
      </c>
      <c r="AJ61">
        <f>Worldprices!$Q$73*AJ$8</f>
        <v>9.8360655737704921</v>
      </c>
      <c r="AK61">
        <f>Worldprices!$Q$73*AK$8</f>
        <v>9.8360655737704921</v>
      </c>
      <c r="AL61">
        <f>Worldprices!$Q$73*AL$8</f>
        <v>9.8360655737704921</v>
      </c>
      <c r="AM61">
        <f>Worldprices!$Q$73*AM$8</f>
        <v>9.8360655737704921</v>
      </c>
      <c r="AN61">
        <f>Worldprices!$Q$73*AN$8</f>
        <v>9.8360655737704921</v>
      </c>
      <c r="AO61">
        <f>Worldprices!$Q$73*AO$8</f>
        <v>9.8360655737704921</v>
      </c>
      <c r="AP61">
        <f>Worldprices!$Q$73*AP$8</f>
        <v>9.8360655737704921</v>
      </c>
      <c r="AQ61">
        <f>Worldprices!$Q$73*AQ$8</f>
        <v>9.8360655737704921</v>
      </c>
      <c r="AR61">
        <f t="shared" si="2"/>
        <v>9.8360655737704921</v>
      </c>
    </row>
    <row r="62" spans="1:44">
      <c r="A62" t="s">
        <v>248</v>
      </c>
      <c r="B62" t="s">
        <v>352</v>
      </c>
      <c r="D62" t="str">
        <f t="shared" si="0"/>
        <v>COST</v>
      </c>
      <c r="E62">
        <v>2045</v>
      </c>
      <c r="F62" t="str">
        <f>Worldprices!$G$62</f>
        <v>IMPOILCRD</v>
      </c>
      <c r="G62" t="str">
        <f>Worldprices!$G$63</f>
        <v>OILCRD</v>
      </c>
      <c r="H62">
        <f>Worldprices!$G$74*H$5</f>
        <v>14.960655737704919</v>
      </c>
      <c r="I62">
        <f>Worldprices!$G$74*I$5</f>
        <v>16.622950819672131</v>
      </c>
      <c r="J62">
        <f t="shared" si="3"/>
        <v>16.622950819672131</v>
      </c>
      <c r="K62">
        <f>Worldprices!$G$74*K$5</f>
        <v>16.622950819672131</v>
      </c>
      <c r="L62">
        <f>Worldprices!$G$74*L$5</f>
        <v>16.622950819672131</v>
      </c>
      <c r="M62">
        <f>Worldprices!$G$74*M$5</f>
        <v>16.622950819672131</v>
      </c>
      <c r="N62">
        <f>Worldprices!$G$74*N$5</f>
        <v>16.622950819672131</v>
      </c>
      <c r="O62">
        <f>Worldprices!$G$74*O$5</f>
        <v>16.622950819672131</v>
      </c>
      <c r="P62">
        <f>Worldprices!$G$74*P$5</f>
        <v>14.129508196721311</v>
      </c>
      <c r="Q62">
        <f>Worldprices!$G$74*Q$5</f>
        <v>16.622950819672131</v>
      </c>
      <c r="R62">
        <f>Worldprices!$G$74*R$5</f>
        <v>16.622950819672131</v>
      </c>
      <c r="S62">
        <f>Worldprices!$G$74*S$5</f>
        <v>16.622950819672131</v>
      </c>
      <c r="T62">
        <f>Worldprices!$G$74*T$5</f>
        <v>16.622950819672131</v>
      </c>
      <c r="U62">
        <f>Worldprices!$G$74*U$5</f>
        <v>14.960655737704919</v>
      </c>
      <c r="V62">
        <f>Worldprices!$G$74*V$5</f>
        <v>14.960655737704919</v>
      </c>
      <c r="W62">
        <f>Worldprices!$G$74*W$5</f>
        <v>16.622950819672131</v>
      </c>
      <c r="X62">
        <f>Worldprices!$G$74*X$5</f>
        <v>16.622950819672131</v>
      </c>
      <c r="Y62">
        <f>Worldprices!$G$74*Y$5</f>
        <v>16.622950819672131</v>
      </c>
      <c r="Z62">
        <f>Worldprices!$G$74*Z$5</f>
        <v>16.622950819672131</v>
      </c>
      <c r="AA62">
        <f>Worldprices!$G$74*AA$5</f>
        <v>16.622950819672131</v>
      </c>
      <c r="AB62">
        <f>Worldprices!$G$74*AB$5</f>
        <v>16.622950819672131</v>
      </c>
      <c r="AC62">
        <f>Worldprices!$G$74*AC$5</f>
        <v>16.622950819672131</v>
      </c>
      <c r="AD62">
        <f>Worldprices!$G$74*AD$5</f>
        <v>16.622950819672131</v>
      </c>
      <c r="AE62">
        <f>Worldprices!$G$74*AE$5</f>
        <v>16.622950819672131</v>
      </c>
      <c r="AF62">
        <f>Worldprices!$G$74*AF$5</f>
        <v>16.622950819672131</v>
      </c>
      <c r="AG62">
        <f>Worldprices!$G$74*AG$5</f>
        <v>16.622950819672131</v>
      </c>
      <c r="AH62">
        <f>Worldprices!$G$74*AH$5</f>
        <v>16.622950819672131</v>
      </c>
      <c r="AI62">
        <f>Worldprices!$G$74*AI$5</f>
        <v>16.622950819672131</v>
      </c>
      <c r="AJ62">
        <f>Worldprices!$G$74*AJ$5</f>
        <v>16.622950819672131</v>
      </c>
      <c r="AK62">
        <f>Worldprices!$G$74*AK$5</f>
        <v>16.622950819672131</v>
      </c>
      <c r="AL62">
        <f>Worldprices!$G$74*AL$5</f>
        <v>16.622950819672131</v>
      </c>
      <c r="AM62">
        <f>Worldprices!$G$74*AM$5</f>
        <v>16.622950819672131</v>
      </c>
      <c r="AN62">
        <f>Worldprices!$G$74*AN$5</f>
        <v>16.622950819672131</v>
      </c>
      <c r="AO62">
        <f>Worldprices!$G$74*AO$5</f>
        <v>16.622950819672131</v>
      </c>
      <c r="AP62">
        <f>Worldprices!$G$74*AP$5</f>
        <v>16.622950819672131</v>
      </c>
      <c r="AQ62">
        <f>Worldprices!$G$74*AQ$5</f>
        <v>16.622950819672131</v>
      </c>
      <c r="AR62">
        <f t="shared" si="2"/>
        <v>16.622950819672131</v>
      </c>
    </row>
    <row r="63" spans="1:44">
      <c r="A63" t="s">
        <v>248</v>
      </c>
      <c r="B63" t="s">
        <v>352</v>
      </c>
      <c r="D63" t="str">
        <f t="shared" si="0"/>
        <v>COST</v>
      </c>
      <c r="E63">
        <v>2045</v>
      </c>
      <c r="F63" t="str">
        <f>Worldprices!$H$62</f>
        <v>IMPOILHFO</v>
      </c>
      <c r="G63" t="str">
        <f>Worldprices!$H$63</f>
        <v>OILHFO</v>
      </c>
      <c r="H63">
        <f>Worldprices!$H$74*H$5</f>
        <v>12.118131147540984</v>
      </c>
      <c r="I63">
        <f>Worldprices!$H$74*I$5</f>
        <v>13.464590163934426</v>
      </c>
      <c r="J63">
        <f t="shared" si="3"/>
        <v>13.464590163934426</v>
      </c>
      <c r="K63">
        <f>Worldprices!$H$74*K$5</f>
        <v>13.464590163934426</v>
      </c>
      <c r="L63">
        <f>Worldprices!$H$74*L$5</f>
        <v>13.464590163934426</v>
      </c>
      <c r="M63">
        <f>Worldprices!$H$74*M$5</f>
        <v>13.464590163934426</v>
      </c>
      <c r="N63">
        <f>Worldprices!$H$74*N$5</f>
        <v>13.464590163934426</v>
      </c>
      <c r="O63">
        <f>Worldprices!$H$74*O$5</f>
        <v>13.464590163934426</v>
      </c>
      <c r="P63">
        <f>Worldprices!$H$74*P$5</f>
        <v>11.444901639344263</v>
      </c>
      <c r="Q63">
        <f>Worldprices!$H$74*Q$5</f>
        <v>13.464590163934426</v>
      </c>
      <c r="R63">
        <f>Worldprices!$H$74*R$5</f>
        <v>13.464590163934426</v>
      </c>
      <c r="S63">
        <f>Worldprices!$H$74*S$5</f>
        <v>13.464590163934426</v>
      </c>
      <c r="T63">
        <f>Worldprices!$H$74*T$5</f>
        <v>13.464590163934426</v>
      </c>
      <c r="U63">
        <f>Worldprices!$H$74*U$5</f>
        <v>12.118131147540984</v>
      </c>
      <c r="V63">
        <f>Worldprices!$H$74*V$5</f>
        <v>12.118131147540984</v>
      </c>
      <c r="W63">
        <f>Worldprices!$H$74*W$5</f>
        <v>13.464590163934426</v>
      </c>
      <c r="X63">
        <f>Worldprices!$H$74*X$5</f>
        <v>13.464590163934426</v>
      </c>
      <c r="Y63">
        <f>Worldprices!$H$74*Y$5</f>
        <v>13.464590163934426</v>
      </c>
      <c r="Z63">
        <f>Worldprices!$H$74*Z$5</f>
        <v>13.464590163934426</v>
      </c>
      <c r="AA63">
        <f>Worldprices!$H$74*AA$5</f>
        <v>13.464590163934426</v>
      </c>
      <c r="AB63">
        <f>Worldprices!$H$74*AB$5</f>
        <v>13.464590163934426</v>
      </c>
      <c r="AC63">
        <f>Worldprices!$H$74*AC$5</f>
        <v>13.464590163934426</v>
      </c>
      <c r="AD63">
        <f>Worldprices!$H$74*AD$5</f>
        <v>13.464590163934426</v>
      </c>
      <c r="AE63">
        <f>Worldprices!$H$74*AE$5</f>
        <v>13.464590163934426</v>
      </c>
      <c r="AF63">
        <f>Worldprices!$H$74*AF$5</f>
        <v>13.464590163934426</v>
      </c>
      <c r="AG63">
        <f>Worldprices!$H$74*AG$5</f>
        <v>13.464590163934426</v>
      </c>
      <c r="AH63">
        <f>Worldprices!$H$74*AH$5</f>
        <v>13.464590163934426</v>
      </c>
      <c r="AI63">
        <f>Worldprices!$H$74*AI$5</f>
        <v>13.464590163934426</v>
      </c>
      <c r="AJ63">
        <f>Worldprices!$H$74*AJ$5</f>
        <v>13.464590163934426</v>
      </c>
      <c r="AK63">
        <f>Worldprices!$H$74*AK$5</f>
        <v>13.464590163934426</v>
      </c>
      <c r="AL63">
        <f>Worldprices!$H$74*AL$5</f>
        <v>13.464590163934426</v>
      </c>
      <c r="AM63">
        <f>Worldprices!$H$74*AM$5</f>
        <v>13.464590163934426</v>
      </c>
      <c r="AN63">
        <f>Worldprices!$H$74*AN$5</f>
        <v>13.464590163934426</v>
      </c>
      <c r="AO63">
        <f>Worldprices!$H$74*AO$5</f>
        <v>13.464590163934426</v>
      </c>
      <c r="AP63">
        <f>Worldprices!$H$74*AP$5</f>
        <v>13.464590163934426</v>
      </c>
      <c r="AQ63">
        <f>Worldprices!$H$74*AQ$5</f>
        <v>13.464590163934426</v>
      </c>
      <c r="AR63">
        <f t="shared" si="2"/>
        <v>13.464590163934426</v>
      </c>
    </row>
    <row r="64" spans="1:44">
      <c r="A64" t="s">
        <v>248</v>
      </c>
      <c r="B64" t="s">
        <v>352</v>
      </c>
      <c r="D64" t="str">
        <f t="shared" si="0"/>
        <v>COST</v>
      </c>
      <c r="E64">
        <v>2045</v>
      </c>
      <c r="F64" t="str">
        <f>Worldprices!$I$62</f>
        <v>IMPOILDST</v>
      </c>
      <c r="G64" t="str">
        <f>Worldprices!$I$63</f>
        <v>OILDST</v>
      </c>
      <c r="H64">
        <f>Worldprices!$I$74*H$6</f>
        <v>21.60983606557377</v>
      </c>
      <c r="I64">
        <f>Worldprices!$I$74*I$6</f>
        <v>21.60983606557377</v>
      </c>
      <c r="J64">
        <f t="shared" si="3"/>
        <v>21.60983606557377</v>
      </c>
      <c r="K64">
        <f>Worldprices!$I$74*K$6</f>
        <v>21.60983606557377</v>
      </c>
      <c r="L64">
        <f>Worldprices!$I$74*L$6</f>
        <v>21.60983606557377</v>
      </c>
      <c r="M64">
        <f>Worldprices!$I$74*M$6</f>
        <v>21.60983606557377</v>
      </c>
      <c r="N64">
        <f>Worldprices!$I$74*N$6</f>
        <v>21.60983606557377</v>
      </c>
      <c r="O64">
        <f>Worldprices!$I$74*O$6</f>
        <v>21.60983606557377</v>
      </c>
      <c r="P64">
        <f>Worldprices!$I$74*P$6</f>
        <v>21.60983606557377</v>
      </c>
      <c r="Q64">
        <f>Worldprices!$I$74*Q$6</f>
        <v>21.60983606557377</v>
      </c>
      <c r="R64">
        <f>Worldprices!$I$74*R$6</f>
        <v>21.60983606557377</v>
      </c>
      <c r="S64">
        <f>Worldprices!$I$74*S$6</f>
        <v>21.60983606557377</v>
      </c>
      <c r="T64">
        <f>Worldprices!$I$74*T$6</f>
        <v>21.60983606557377</v>
      </c>
      <c r="U64">
        <f>Worldprices!$I$74*U$6</f>
        <v>21.60983606557377</v>
      </c>
      <c r="V64">
        <f>Worldprices!$I$74*V$6</f>
        <v>20.52934426229508</v>
      </c>
      <c r="W64">
        <f>Worldprices!$I$74*W$6</f>
        <v>21.60983606557377</v>
      </c>
      <c r="X64">
        <f>Worldprices!$I$74*X$6</f>
        <v>21.60983606557377</v>
      </c>
      <c r="Y64">
        <f>Worldprices!$I$74*Y$6</f>
        <v>21.60983606557377</v>
      </c>
      <c r="Z64">
        <f>Worldprices!$I$74*Z$6</f>
        <v>21.60983606557377</v>
      </c>
      <c r="AA64">
        <f>Worldprices!$I$74*AA$6</f>
        <v>21.60983606557377</v>
      </c>
      <c r="AB64">
        <f>Worldprices!$I$74*AB$6</f>
        <v>21.60983606557377</v>
      </c>
      <c r="AC64">
        <f>Worldprices!$I$74*AC$6</f>
        <v>21.60983606557377</v>
      </c>
      <c r="AD64">
        <f>Worldprices!$I$74*AD$6</f>
        <v>21.60983606557377</v>
      </c>
      <c r="AE64">
        <f>Worldprices!$I$74*AE$6</f>
        <v>21.60983606557377</v>
      </c>
      <c r="AF64">
        <f>Worldprices!$I$74*AF$6</f>
        <v>21.60983606557377</v>
      </c>
      <c r="AG64">
        <f>Worldprices!$I$74*AG$6</f>
        <v>21.60983606557377</v>
      </c>
      <c r="AH64">
        <f>Worldprices!$I$74*AH$6</f>
        <v>21.60983606557377</v>
      </c>
      <c r="AI64">
        <f>Worldprices!$I$74*AI$6</f>
        <v>21.60983606557377</v>
      </c>
      <c r="AJ64">
        <f>Worldprices!$I$74*AJ$6</f>
        <v>21.60983606557377</v>
      </c>
      <c r="AK64">
        <f>Worldprices!$I$74*AK$6</f>
        <v>21.60983606557377</v>
      </c>
      <c r="AL64">
        <f>Worldprices!$I$74*AL$6</f>
        <v>21.60983606557377</v>
      </c>
      <c r="AM64">
        <f>Worldprices!$I$74*AM$6</f>
        <v>21.60983606557377</v>
      </c>
      <c r="AN64">
        <f>Worldprices!$I$74*AN$6</f>
        <v>21.60983606557377</v>
      </c>
      <c r="AO64">
        <f>Worldprices!$I$74*AO$6</f>
        <v>21.60983606557377</v>
      </c>
      <c r="AP64">
        <f>Worldprices!$I$74*AP$6</f>
        <v>21.60983606557377</v>
      </c>
      <c r="AQ64">
        <f>Worldprices!$I$74*AQ$6</f>
        <v>21.60983606557377</v>
      </c>
      <c r="AR64">
        <f t="shared" si="2"/>
        <v>21.60983606557377</v>
      </c>
    </row>
    <row r="65" spans="1:44">
      <c r="A65" t="s">
        <v>248</v>
      </c>
      <c r="B65" t="s">
        <v>352</v>
      </c>
      <c r="D65" t="str">
        <f t="shared" si="0"/>
        <v>COST</v>
      </c>
      <c r="E65">
        <v>2045</v>
      </c>
      <c r="F65" t="str">
        <f>Worldprices!$J$62</f>
        <v>IMPOILLPG</v>
      </c>
      <c r="G65" t="str">
        <f>Worldprices!$J$63</f>
        <v>OILLPG</v>
      </c>
      <c r="H65">
        <f>Worldprices!$J$74*H$7</f>
        <v>18.285245901639346</v>
      </c>
      <c r="I65">
        <f>Worldprices!$J$74*I$7</f>
        <v>18.285245901639346</v>
      </c>
      <c r="J65">
        <f t="shared" si="3"/>
        <v>18.285245901639346</v>
      </c>
      <c r="K65">
        <f>Worldprices!$J$74*K$7</f>
        <v>18.285245901639346</v>
      </c>
      <c r="L65">
        <f>Worldprices!$J$74*L$7</f>
        <v>18.285245901639346</v>
      </c>
      <c r="M65">
        <f>Worldprices!$J$74*M$7</f>
        <v>18.285245901639346</v>
      </c>
      <c r="N65">
        <f>Worldprices!$J$74*N$7</f>
        <v>18.285245901639346</v>
      </c>
      <c r="O65">
        <f>Worldprices!$J$74*O$7</f>
        <v>18.285245901639346</v>
      </c>
      <c r="P65">
        <f>Worldprices!$J$74*P$7</f>
        <v>18.285245901639346</v>
      </c>
      <c r="Q65">
        <f>Worldprices!$J$74*Q$7</f>
        <v>18.285245901639346</v>
      </c>
      <c r="R65">
        <f>Worldprices!$J$74*R$7</f>
        <v>18.285245901639346</v>
      </c>
      <c r="S65">
        <f>Worldprices!$J$74*S$7</f>
        <v>18.285245901639346</v>
      </c>
      <c r="T65">
        <f>Worldprices!$J$74*T$7</f>
        <v>18.285245901639346</v>
      </c>
      <c r="U65">
        <f>Worldprices!$J$74*U$7</f>
        <v>18.285245901639346</v>
      </c>
      <c r="V65">
        <f>Worldprices!$J$74*V$7</f>
        <v>17.370983606557377</v>
      </c>
      <c r="W65">
        <f>Worldprices!$J$74*W$7</f>
        <v>18.285245901639346</v>
      </c>
      <c r="X65">
        <f>Worldprices!$J$74*X$7</f>
        <v>18.285245901639346</v>
      </c>
      <c r="Y65">
        <f>Worldprices!$J$74*Y$7</f>
        <v>18.285245901639346</v>
      </c>
      <c r="Z65">
        <f>Worldprices!$J$74*Z$7</f>
        <v>18.285245901639346</v>
      </c>
      <c r="AA65">
        <f>Worldprices!$J$74*AA$7</f>
        <v>18.285245901639346</v>
      </c>
      <c r="AB65">
        <f>Worldprices!$J$74*AB$7</f>
        <v>18.285245901639346</v>
      </c>
      <c r="AC65">
        <f>Worldprices!$J$74*AC$7</f>
        <v>18.285245901639346</v>
      </c>
      <c r="AD65">
        <f>Worldprices!$J$74*AD$7</f>
        <v>18.285245901639346</v>
      </c>
      <c r="AE65">
        <f>Worldprices!$J$74*AE$7</f>
        <v>18.285245901639346</v>
      </c>
      <c r="AF65">
        <f>Worldprices!$J$74*AF$7</f>
        <v>18.285245901639346</v>
      </c>
      <c r="AG65">
        <f>Worldprices!$J$74*AG$7</f>
        <v>18.285245901639346</v>
      </c>
      <c r="AH65">
        <f>Worldprices!$J$74*AH$7</f>
        <v>18.285245901639346</v>
      </c>
      <c r="AI65">
        <f>Worldprices!$J$74*AI$7</f>
        <v>18.285245901639346</v>
      </c>
      <c r="AJ65">
        <f>Worldprices!$J$74*AJ$7</f>
        <v>18.285245901639346</v>
      </c>
      <c r="AK65">
        <f>Worldprices!$J$74*AK$7</f>
        <v>18.285245901639346</v>
      </c>
      <c r="AL65">
        <f>Worldprices!$J$74*AL$7</f>
        <v>18.285245901639346</v>
      </c>
      <c r="AM65">
        <f>Worldprices!$J$74*AM$7</f>
        <v>18.285245901639346</v>
      </c>
      <c r="AN65">
        <f>Worldprices!$J$74*AN$7</f>
        <v>18.285245901639346</v>
      </c>
      <c r="AO65">
        <f>Worldprices!$J$74*AO$7</f>
        <v>18.285245901639346</v>
      </c>
      <c r="AP65">
        <f>Worldprices!$J$74*AP$7</f>
        <v>18.285245901639346</v>
      </c>
      <c r="AQ65">
        <f>Worldprices!$J$74*AQ$7</f>
        <v>18.285245901639346</v>
      </c>
      <c r="AR65">
        <f t="shared" si="2"/>
        <v>18.285245901639346</v>
      </c>
    </row>
    <row r="66" spans="1:44">
      <c r="A66" t="s">
        <v>248</v>
      </c>
      <c r="B66" t="s">
        <v>352</v>
      </c>
      <c r="D66" t="str">
        <f t="shared" si="0"/>
        <v>COST</v>
      </c>
      <c r="E66">
        <v>2045</v>
      </c>
      <c r="F66" t="str">
        <f>Worldprices!$K$62</f>
        <v>IMPOILGSL</v>
      </c>
      <c r="G66" t="str">
        <f>Worldprices!$K$63</f>
        <v>OILGSL</v>
      </c>
      <c r="H66">
        <f>Worldprices!$K$74*H$7</f>
        <v>23.272131147540982</v>
      </c>
      <c r="I66">
        <f>Worldprices!$K$74*I$7</f>
        <v>23.272131147540982</v>
      </c>
      <c r="J66">
        <f t="shared" si="3"/>
        <v>23.272131147540982</v>
      </c>
      <c r="K66">
        <f>Worldprices!$K$74*K$7</f>
        <v>23.272131147540982</v>
      </c>
      <c r="L66">
        <f>Worldprices!$K$74*L$7</f>
        <v>23.272131147540982</v>
      </c>
      <c r="M66">
        <f>Worldprices!$K$74*M$7</f>
        <v>23.272131147540982</v>
      </c>
      <c r="N66">
        <f>Worldprices!$K$74*N$7</f>
        <v>23.272131147540982</v>
      </c>
      <c r="O66">
        <f>Worldprices!$K$74*O$7</f>
        <v>23.272131147540982</v>
      </c>
      <c r="P66">
        <f>Worldprices!$K$74*P$7</f>
        <v>23.272131147540982</v>
      </c>
      <c r="Q66">
        <f>Worldprices!$K$74*Q$7</f>
        <v>23.272131147540982</v>
      </c>
      <c r="R66">
        <f>Worldprices!$K$74*R$7</f>
        <v>23.272131147540982</v>
      </c>
      <c r="S66">
        <f>Worldprices!$K$74*S$7</f>
        <v>23.272131147540982</v>
      </c>
      <c r="T66">
        <f>Worldprices!$K$74*T$7</f>
        <v>23.272131147540982</v>
      </c>
      <c r="U66">
        <f>Worldprices!$K$74*U$7</f>
        <v>23.272131147540982</v>
      </c>
      <c r="V66">
        <f>Worldprices!$K$74*V$7</f>
        <v>22.108524590163931</v>
      </c>
      <c r="W66">
        <f>Worldprices!$K$74*W$7</f>
        <v>23.272131147540982</v>
      </c>
      <c r="X66">
        <f>Worldprices!$K$74*X$7</f>
        <v>23.272131147540982</v>
      </c>
      <c r="Y66">
        <f>Worldprices!$K$74*Y$7</f>
        <v>23.272131147540982</v>
      </c>
      <c r="Z66">
        <f>Worldprices!$K$74*Z$7</f>
        <v>23.272131147540982</v>
      </c>
      <c r="AA66">
        <f>Worldprices!$K$74*AA$7</f>
        <v>23.272131147540982</v>
      </c>
      <c r="AB66">
        <f>Worldprices!$K$74*AB$7</f>
        <v>23.272131147540982</v>
      </c>
      <c r="AC66">
        <f>Worldprices!$K$74*AC$7</f>
        <v>23.272131147540982</v>
      </c>
      <c r="AD66">
        <f>Worldprices!$K$74*AD$7</f>
        <v>23.272131147540982</v>
      </c>
      <c r="AE66">
        <f>Worldprices!$K$74*AE$7</f>
        <v>23.272131147540982</v>
      </c>
      <c r="AF66">
        <f>Worldprices!$K$74*AF$7</f>
        <v>23.272131147540982</v>
      </c>
      <c r="AG66">
        <f>Worldprices!$K$74*AG$7</f>
        <v>23.272131147540982</v>
      </c>
      <c r="AH66">
        <f>Worldprices!$K$74*AH$7</f>
        <v>23.272131147540982</v>
      </c>
      <c r="AI66">
        <f>Worldprices!$K$74*AI$7</f>
        <v>23.272131147540982</v>
      </c>
      <c r="AJ66">
        <f>Worldprices!$K$74*AJ$7</f>
        <v>23.272131147540982</v>
      </c>
      <c r="AK66">
        <f>Worldprices!$K$74*AK$7</f>
        <v>23.272131147540982</v>
      </c>
      <c r="AL66">
        <f>Worldprices!$K$74*AL$7</f>
        <v>23.272131147540982</v>
      </c>
      <c r="AM66">
        <f>Worldprices!$K$74*AM$7</f>
        <v>23.272131147540982</v>
      </c>
      <c r="AN66">
        <f>Worldprices!$K$74*AN$7</f>
        <v>23.272131147540982</v>
      </c>
      <c r="AO66">
        <f>Worldprices!$K$74*AO$7</f>
        <v>23.272131147540982</v>
      </c>
      <c r="AP66">
        <f>Worldprices!$K$74*AP$7</f>
        <v>23.272131147540982</v>
      </c>
      <c r="AQ66">
        <f>Worldprices!$K$74*AQ$7</f>
        <v>23.272131147540982</v>
      </c>
      <c r="AR66">
        <f t="shared" si="2"/>
        <v>23.272131147540982</v>
      </c>
    </row>
    <row r="67" spans="1:44">
      <c r="A67" t="s">
        <v>248</v>
      </c>
      <c r="B67" t="s">
        <v>352</v>
      </c>
      <c r="D67" t="str">
        <f t="shared" si="0"/>
        <v>COST</v>
      </c>
      <c r="E67">
        <v>2045</v>
      </c>
      <c r="F67" t="str">
        <f>Worldprices!$L$62</f>
        <v>IMPOILKER</v>
      </c>
      <c r="G67" t="str">
        <f>Worldprices!$L$63</f>
        <v>OILKER</v>
      </c>
      <c r="H67">
        <f>Worldprices!$L$74*H$7</f>
        <v>23.272131147540982</v>
      </c>
      <c r="I67">
        <f>Worldprices!$L$74*I$7</f>
        <v>23.272131147540982</v>
      </c>
      <c r="J67">
        <f t="shared" si="3"/>
        <v>23.272131147540982</v>
      </c>
      <c r="K67">
        <f>Worldprices!$L$74*K$7</f>
        <v>23.272131147540982</v>
      </c>
      <c r="L67">
        <f>Worldprices!$L$74*L$7</f>
        <v>23.272131147540982</v>
      </c>
      <c r="M67">
        <f>Worldprices!$L$74*M$7</f>
        <v>23.272131147540982</v>
      </c>
      <c r="N67">
        <f>Worldprices!$L$74*N$7</f>
        <v>23.272131147540982</v>
      </c>
      <c r="O67">
        <f>Worldprices!$L$74*O$7</f>
        <v>23.272131147540982</v>
      </c>
      <c r="P67">
        <f>Worldprices!$L$74*P$7</f>
        <v>23.272131147540982</v>
      </c>
      <c r="Q67">
        <f>Worldprices!$L$74*Q$7</f>
        <v>23.272131147540982</v>
      </c>
      <c r="R67">
        <f>Worldprices!$L$74*R$7</f>
        <v>23.272131147540982</v>
      </c>
      <c r="S67">
        <f>Worldprices!$L$74*S$7</f>
        <v>23.272131147540982</v>
      </c>
      <c r="T67">
        <f>Worldprices!$L$74*T$7</f>
        <v>23.272131147540982</v>
      </c>
      <c r="U67">
        <f>Worldprices!$L$74*U$7</f>
        <v>23.272131147540982</v>
      </c>
      <c r="V67">
        <f>Worldprices!$L$74*V$7</f>
        <v>22.108524590163931</v>
      </c>
      <c r="W67">
        <f>Worldprices!$L$74*W$7</f>
        <v>23.272131147540982</v>
      </c>
      <c r="X67">
        <f>Worldprices!$L$74*X$7</f>
        <v>23.272131147540982</v>
      </c>
      <c r="Y67">
        <f>Worldprices!$L$74*Y$7</f>
        <v>23.272131147540982</v>
      </c>
      <c r="Z67">
        <f>Worldprices!$L$74*Z$7</f>
        <v>23.272131147540982</v>
      </c>
      <c r="AA67">
        <f>Worldprices!$L$74*AA$7</f>
        <v>23.272131147540982</v>
      </c>
      <c r="AB67">
        <f>Worldprices!$L$74*AB$7</f>
        <v>23.272131147540982</v>
      </c>
      <c r="AC67">
        <f>Worldprices!$L$74*AC$7</f>
        <v>23.272131147540982</v>
      </c>
      <c r="AD67">
        <f>Worldprices!$L$74*AD$7</f>
        <v>23.272131147540982</v>
      </c>
      <c r="AE67">
        <f>Worldprices!$L$74*AE$7</f>
        <v>23.272131147540982</v>
      </c>
      <c r="AF67">
        <f>Worldprices!$L$74*AF$7</f>
        <v>23.272131147540982</v>
      </c>
      <c r="AG67">
        <f>Worldprices!$L$74*AG$7</f>
        <v>23.272131147540982</v>
      </c>
      <c r="AH67">
        <f>Worldprices!$L$74*AH$7</f>
        <v>23.272131147540982</v>
      </c>
      <c r="AI67">
        <f>Worldprices!$L$74*AI$7</f>
        <v>23.272131147540982</v>
      </c>
      <c r="AJ67">
        <f>Worldprices!$L$74*AJ$7</f>
        <v>23.272131147540982</v>
      </c>
      <c r="AK67">
        <f>Worldprices!$L$74*AK$7</f>
        <v>23.272131147540982</v>
      </c>
      <c r="AL67">
        <f>Worldprices!$L$74*AL$7</f>
        <v>23.272131147540982</v>
      </c>
      <c r="AM67">
        <f>Worldprices!$L$74*AM$7</f>
        <v>23.272131147540982</v>
      </c>
      <c r="AN67">
        <f>Worldprices!$L$74*AN$7</f>
        <v>23.272131147540982</v>
      </c>
      <c r="AO67">
        <f>Worldprices!$L$74*AO$7</f>
        <v>23.272131147540982</v>
      </c>
      <c r="AP67">
        <f>Worldprices!$L$74*AP$7</f>
        <v>23.272131147540982</v>
      </c>
      <c r="AQ67">
        <f>Worldprices!$L$74*AQ$7</f>
        <v>23.272131147540982</v>
      </c>
      <c r="AR67">
        <f t="shared" si="2"/>
        <v>23.272131147540982</v>
      </c>
    </row>
    <row r="68" spans="1:44">
      <c r="A68" t="s">
        <v>248</v>
      </c>
      <c r="B68" t="s">
        <v>352</v>
      </c>
      <c r="D68" t="str">
        <f t="shared" si="0"/>
        <v>*</v>
      </c>
      <c r="E68">
        <v>2045</v>
      </c>
      <c r="F68" t="str">
        <f>Worldprices!$Q$62</f>
        <v>IMPGASNAT</v>
      </c>
      <c r="G68" t="str">
        <f>Worldprices!$Q$63</f>
        <v>GASNAT</v>
      </c>
      <c r="H68">
        <f>Worldprices!$Q$74*H$8</f>
        <v>10.008196721311476</v>
      </c>
      <c r="I68">
        <f>Worldprices!$Q$74*I$8</f>
        <v>10.008196721311476</v>
      </c>
      <c r="J68">
        <f t="shared" si="3"/>
        <v>10.008196721311476</v>
      </c>
      <c r="K68">
        <f>Worldprices!$Q$74*K$8</f>
        <v>10.008196721311476</v>
      </c>
      <c r="L68">
        <f>Worldprices!$Q$74*L$8</f>
        <v>10.008196721311476</v>
      </c>
      <c r="M68">
        <f>Worldprices!$Q$74*M$8</f>
        <v>10.008196721311476</v>
      </c>
      <c r="N68">
        <f>Worldprices!$Q$74*N$8</f>
        <v>10.008196721311476</v>
      </c>
      <c r="O68">
        <f>Worldprices!$Q$74*O$8</f>
        <v>10.008196721311476</v>
      </c>
      <c r="P68">
        <f>Worldprices!$Q$74*P$8</f>
        <v>8.5069672131147538</v>
      </c>
      <c r="Q68">
        <f>Worldprices!$Q$74*Q$8</f>
        <v>9.0073770491803291</v>
      </c>
      <c r="R68">
        <f>Worldprices!$Q$74*R$8</f>
        <v>10.008196721311476</v>
      </c>
      <c r="S68">
        <f>Worldprices!$Q$74*S$8</f>
        <v>10.008196721311476</v>
      </c>
      <c r="T68">
        <f>Worldprices!$Q$74*T$8</f>
        <v>10.008196721311476</v>
      </c>
      <c r="U68">
        <f>Worldprices!$Q$74*U$8</f>
        <v>10.008196721311476</v>
      </c>
      <c r="V68">
        <f>Worldprices!$Q$74*V$8</f>
        <v>9.0073770491803291</v>
      </c>
      <c r="W68">
        <f>Worldprices!$Q$74*W$8</f>
        <v>10.008196721311476</v>
      </c>
      <c r="X68">
        <f>Worldprices!$Q$74*X$8</f>
        <v>10.008196721311476</v>
      </c>
      <c r="Y68">
        <f>Worldprices!$Q$74*Y$8</f>
        <v>10.008196721311476</v>
      </c>
      <c r="Z68">
        <f>Worldprices!$Q$74*Z$8</f>
        <v>10.008196721311476</v>
      </c>
      <c r="AA68">
        <f>Worldprices!$Q$74*AA$8</f>
        <v>10.008196721311476</v>
      </c>
      <c r="AB68">
        <f>Worldprices!$Q$74*AB$8</f>
        <v>10.008196721311476</v>
      </c>
      <c r="AC68">
        <f>Worldprices!$Q$74*AC$8</f>
        <v>10.008196721311476</v>
      </c>
      <c r="AD68">
        <f>Worldprices!$Q$74*AD$8</f>
        <v>10.008196721311476</v>
      </c>
      <c r="AE68">
        <f>Worldprices!$Q$74*AE$8</f>
        <v>10.008196721311476</v>
      </c>
      <c r="AF68">
        <f>Worldprices!$Q$74*AF$8</f>
        <v>10.008196721311476</v>
      </c>
      <c r="AG68">
        <f>Worldprices!$Q$74*AG$8</f>
        <v>10.008196721311476</v>
      </c>
      <c r="AH68">
        <f>Worldprices!$Q$74*AH$8</f>
        <v>10.008196721311476</v>
      </c>
      <c r="AI68">
        <f>Worldprices!$Q$74*AI$8</f>
        <v>10.008196721311476</v>
      </c>
      <c r="AJ68">
        <f>Worldprices!$Q$74*AJ$8</f>
        <v>10.008196721311476</v>
      </c>
      <c r="AK68">
        <f>Worldprices!$Q$74*AK$8</f>
        <v>10.008196721311476</v>
      </c>
      <c r="AL68">
        <f>Worldprices!$Q$74*AL$8</f>
        <v>10.008196721311476</v>
      </c>
      <c r="AM68">
        <f>Worldprices!$Q$74*AM$8</f>
        <v>10.008196721311476</v>
      </c>
      <c r="AN68">
        <f>Worldprices!$Q$74*AN$8</f>
        <v>10.008196721311476</v>
      </c>
      <c r="AO68">
        <f>Worldprices!$Q$74*AO$8</f>
        <v>10.008196721311476</v>
      </c>
      <c r="AP68">
        <f>Worldprices!$Q$74*AP$8</f>
        <v>10.008196721311476</v>
      </c>
      <c r="AQ68">
        <f>Worldprices!$Q$74*AQ$8</f>
        <v>10.008196721311476</v>
      </c>
      <c r="AR68">
        <f t="shared" si="2"/>
        <v>10.008196721311476</v>
      </c>
    </row>
    <row r="69" spans="1:44">
      <c r="A69" t="s">
        <v>248</v>
      </c>
      <c r="B69" t="s">
        <v>352</v>
      </c>
      <c r="D69" t="str">
        <f t="shared" si="0"/>
        <v>COST</v>
      </c>
      <c r="E69">
        <v>2050</v>
      </c>
      <c r="F69" t="str">
        <f>Worldprices!$G$62</f>
        <v>IMPOILCRD</v>
      </c>
      <c r="G69" t="str">
        <f>Worldprices!$G$63</f>
        <v>OILCRD</v>
      </c>
      <c r="H69">
        <f>Worldprices!$G$75*H$5</f>
        <v>15.3</v>
      </c>
      <c r="I69">
        <f>Worldprices!$G$75*I$5</f>
        <v>17</v>
      </c>
      <c r="J69">
        <f t="shared" si="3"/>
        <v>17</v>
      </c>
      <c r="K69">
        <f>Worldprices!$G$75*K$5</f>
        <v>17</v>
      </c>
      <c r="L69">
        <f>Worldprices!$G$75*L$5</f>
        <v>17</v>
      </c>
      <c r="M69">
        <f>Worldprices!$G$75*M$5</f>
        <v>17</v>
      </c>
      <c r="N69">
        <f>Worldprices!$G$75*N$5</f>
        <v>17</v>
      </c>
      <c r="O69">
        <f>Worldprices!$G$75*O$5</f>
        <v>17</v>
      </c>
      <c r="P69">
        <f>Worldprices!$G$75*P$5</f>
        <v>14.45</v>
      </c>
      <c r="Q69">
        <f>Worldprices!$G$75*Q$5</f>
        <v>17</v>
      </c>
      <c r="R69">
        <f>Worldprices!$G$75*R$5</f>
        <v>17</v>
      </c>
      <c r="S69">
        <f>Worldprices!$G$75*S$5</f>
        <v>17</v>
      </c>
      <c r="T69">
        <f>Worldprices!$G$75*T$5</f>
        <v>17</v>
      </c>
      <c r="U69">
        <f>Worldprices!$G$75*U$5</f>
        <v>15.3</v>
      </c>
      <c r="V69">
        <f>Worldprices!$G$75*V$5</f>
        <v>15.3</v>
      </c>
      <c r="W69">
        <f>Worldprices!$G$75*W$5</f>
        <v>17</v>
      </c>
      <c r="X69">
        <f>Worldprices!$G$75*X$5</f>
        <v>17</v>
      </c>
      <c r="Y69">
        <f>Worldprices!$G$75*Y$5</f>
        <v>17</v>
      </c>
      <c r="Z69">
        <f>Worldprices!$G$75*Z$5</f>
        <v>17</v>
      </c>
      <c r="AA69">
        <f>Worldprices!$G$75*AA$5</f>
        <v>17</v>
      </c>
      <c r="AB69">
        <f>Worldprices!$G$75*AB$5</f>
        <v>17</v>
      </c>
      <c r="AC69">
        <f>Worldprices!$G$75*AC$5</f>
        <v>17</v>
      </c>
      <c r="AD69">
        <f>Worldprices!$G$75*AD$5</f>
        <v>17</v>
      </c>
      <c r="AE69">
        <f>Worldprices!$G$75*AE$5</f>
        <v>17</v>
      </c>
      <c r="AF69">
        <f>Worldprices!$G$75*AF$5</f>
        <v>17</v>
      </c>
      <c r="AG69">
        <f>Worldprices!$G$75*AG$5</f>
        <v>17</v>
      </c>
      <c r="AH69">
        <f>Worldprices!$G$75*AH$5</f>
        <v>17</v>
      </c>
      <c r="AI69">
        <f>Worldprices!$G$75*AI$5</f>
        <v>17</v>
      </c>
      <c r="AJ69">
        <f>Worldprices!$G$75*AJ$5</f>
        <v>17</v>
      </c>
      <c r="AK69">
        <f>Worldprices!$G$75*AK$5</f>
        <v>17</v>
      </c>
      <c r="AL69">
        <f>Worldprices!$G$75*AL$5</f>
        <v>17</v>
      </c>
      <c r="AM69">
        <f>Worldprices!$G$75*AM$5</f>
        <v>17</v>
      </c>
      <c r="AN69">
        <f>Worldprices!$G$75*AN$5</f>
        <v>17</v>
      </c>
      <c r="AO69">
        <f>Worldprices!$G$75*AO$5</f>
        <v>17</v>
      </c>
      <c r="AP69">
        <f>Worldprices!$G$75*AP$5</f>
        <v>17</v>
      </c>
      <c r="AQ69">
        <f>Worldprices!$G$75*AQ$5</f>
        <v>17</v>
      </c>
      <c r="AR69">
        <f t="shared" si="2"/>
        <v>17</v>
      </c>
    </row>
    <row r="70" spans="1:44">
      <c r="A70" t="s">
        <v>248</v>
      </c>
      <c r="B70" t="s">
        <v>352</v>
      </c>
      <c r="D70" t="str">
        <f t="shared" si="0"/>
        <v>COST</v>
      </c>
      <c r="E70">
        <v>2050</v>
      </c>
      <c r="F70" t="str">
        <f>Worldprices!$H$62</f>
        <v>IMPOILHFO</v>
      </c>
      <c r="G70" t="str">
        <f>Worldprices!$H$63</f>
        <v>OILHFO</v>
      </c>
      <c r="H70">
        <f>Worldprices!$H$75*H$5</f>
        <v>12.393000000000001</v>
      </c>
      <c r="I70">
        <f>Worldprices!$H$75*I$5</f>
        <v>13.770000000000001</v>
      </c>
      <c r="J70">
        <f t="shared" si="3"/>
        <v>13.770000000000001</v>
      </c>
      <c r="K70">
        <f>Worldprices!$H$75*K$5</f>
        <v>13.770000000000001</v>
      </c>
      <c r="L70">
        <f>Worldprices!$H$75*L$5</f>
        <v>13.770000000000001</v>
      </c>
      <c r="M70">
        <f>Worldprices!$H$75*M$5</f>
        <v>13.770000000000001</v>
      </c>
      <c r="N70">
        <f>Worldprices!$H$75*N$5</f>
        <v>13.770000000000001</v>
      </c>
      <c r="O70">
        <f>Worldprices!$H$75*O$5</f>
        <v>13.770000000000001</v>
      </c>
      <c r="P70">
        <f>Worldprices!$H$75*P$5</f>
        <v>11.704500000000001</v>
      </c>
      <c r="Q70">
        <f>Worldprices!$H$75*Q$5</f>
        <v>13.770000000000001</v>
      </c>
      <c r="R70">
        <f>Worldprices!$H$75*R$5</f>
        <v>13.770000000000001</v>
      </c>
      <c r="S70">
        <f>Worldprices!$H$75*S$5</f>
        <v>13.770000000000001</v>
      </c>
      <c r="T70">
        <f>Worldprices!$H$75*T$5</f>
        <v>13.770000000000001</v>
      </c>
      <c r="U70">
        <f>Worldprices!$H$75*U$5</f>
        <v>12.393000000000001</v>
      </c>
      <c r="V70">
        <f>Worldprices!$H$75*V$5</f>
        <v>12.393000000000001</v>
      </c>
      <c r="W70">
        <f>Worldprices!$H$75*W$5</f>
        <v>13.770000000000001</v>
      </c>
      <c r="X70">
        <f>Worldprices!$H$75*X$5</f>
        <v>13.770000000000001</v>
      </c>
      <c r="Y70">
        <f>Worldprices!$H$75*Y$5</f>
        <v>13.770000000000001</v>
      </c>
      <c r="Z70">
        <f>Worldprices!$H$75*Z$5</f>
        <v>13.770000000000001</v>
      </c>
      <c r="AA70">
        <f>Worldprices!$H$75*AA$5</f>
        <v>13.770000000000001</v>
      </c>
      <c r="AB70">
        <f>Worldprices!$H$75*AB$5</f>
        <v>13.770000000000001</v>
      </c>
      <c r="AC70">
        <f>Worldprices!$H$75*AC$5</f>
        <v>13.770000000000001</v>
      </c>
      <c r="AD70">
        <f>Worldprices!$H$75*AD$5</f>
        <v>13.770000000000001</v>
      </c>
      <c r="AE70">
        <f>Worldprices!$H$75*AE$5</f>
        <v>13.770000000000001</v>
      </c>
      <c r="AF70">
        <f>Worldprices!$H$75*AF$5</f>
        <v>13.770000000000001</v>
      </c>
      <c r="AG70">
        <f>Worldprices!$H$75*AG$5</f>
        <v>13.770000000000001</v>
      </c>
      <c r="AH70">
        <f>Worldprices!$H$75*AH$5</f>
        <v>13.770000000000001</v>
      </c>
      <c r="AI70">
        <f>Worldprices!$H$75*AI$5</f>
        <v>13.770000000000001</v>
      </c>
      <c r="AJ70">
        <f>Worldprices!$H$75*AJ$5</f>
        <v>13.770000000000001</v>
      </c>
      <c r="AK70">
        <f>Worldprices!$H$75*AK$5</f>
        <v>13.770000000000001</v>
      </c>
      <c r="AL70">
        <f>Worldprices!$H$75*AL$5</f>
        <v>13.770000000000001</v>
      </c>
      <c r="AM70">
        <f>Worldprices!$H$75*AM$5</f>
        <v>13.770000000000001</v>
      </c>
      <c r="AN70">
        <f>Worldprices!$H$75*AN$5</f>
        <v>13.770000000000001</v>
      </c>
      <c r="AO70">
        <f>Worldprices!$H$75*AO$5</f>
        <v>13.770000000000001</v>
      </c>
      <c r="AP70">
        <f>Worldprices!$H$75*AP$5</f>
        <v>13.770000000000001</v>
      </c>
      <c r="AQ70">
        <f>Worldprices!$H$75*AQ$5</f>
        <v>13.770000000000001</v>
      </c>
      <c r="AR70">
        <f t="shared" si="2"/>
        <v>13.770000000000001</v>
      </c>
    </row>
    <row r="71" spans="1:44">
      <c r="A71" t="s">
        <v>248</v>
      </c>
      <c r="B71" t="s">
        <v>352</v>
      </c>
      <c r="D71" t="str">
        <f t="shared" ref="D71:D127" si="4">IF(RIGHT(F71,6)="GASNAT","*","COST")</f>
        <v>COST</v>
      </c>
      <c r="E71">
        <v>2050</v>
      </c>
      <c r="F71" t="str">
        <f>Worldprices!$I$62</f>
        <v>IMPOILDST</v>
      </c>
      <c r="G71" t="str">
        <f>Worldprices!$I$63</f>
        <v>OILDST</v>
      </c>
      <c r="H71">
        <f>Worldprices!$I$75*H$6</f>
        <v>22.1</v>
      </c>
      <c r="I71">
        <f>Worldprices!$I$75*I$6</f>
        <v>22.1</v>
      </c>
      <c r="J71">
        <f t="shared" si="3"/>
        <v>22.1</v>
      </c>
      <c r="K71">
        <f>Worldprices!$I$75*K$6</f>
        <v>22.1</v>
      </c>
      <c r="L71">
        <f>Worldprices!$I$75*L$6</f>
        <v>22.1</v>
      </c>
      <c r="M71">
        <f>Worldprices!$I$75*M$6</f>
        <v>22.1</v>
      </c>
      <c r="N71">
        <f>Worldprices!$I$75*N$6</f>
        <v>22.1</v>
      </c>
      <c r="O71">
        <f>Worldprices!$I$75*O$6</f>
        <v>22.1</v>
      </c>
      <c r="P71">
        <f>Worldprices!$I$75*P$6</f>
        <v>22.1</v>
      </c>
      <c r="Q71">
        <f>Worldprices!$I$75*Q$6</f>
        <v>22.1</v>
      </c>
      <c r="R71">
        <f>Worldprices!$I$75*R$6</f>
        <v>22.1</v>
      </c>
      <c r="S71">
        <f>Worldprices!$I$75*S$6</f>
        <v>22.1</v>
      </c>
      <c r="T71">
        <f>Worldprices!$I$75*T$6</f>
        <v>22.1</v>
      </c>
      <c r="U71">
        <f>Worldprices!$I$75*U$6</f>
        <v>22.1</v>
      </c>
      <c r="V71">
        <f>Worldprices!$I$75*V$6</f>
        <v>20.995000000000001</v>
      </c>
      <c r="W71">
        <f>Worldprices!$I$75*W$6</f>
        <v>22.1</v>
      </c>
      <c r="X71">
        <f>Worldprices!$I$75*X$6</f>
        <v>22.1</v>
      </c>
      <c r="Y71">
        <f>Worldprices!$I$75*Y$6</f>
        <v>22.1</v>
      </c>
      <c r="Z71">
        <f>Worldprices!$I$75*Z$6</f>
        <v>22.1</v>
      </c>
      <c r="AA71">
        <f>Worldprices!$I$75*AA$6</f>
        <v>22.1</v>
      </c>
      <c r="AB71">
        <f>Worldprices!$I$75*AB$6</f>
        <v>22.1</v>
      </c>
      <c r="AC71">
        <f>Worldprices!$I$75*AC$6</f>
        <v>22.1</v>
      </c>
      <c r="AD71">
        <f>Worldprices!$I$75*AD$6</f>
        <v>22.1</v>
      </c>
      <c r="AE71">
        <f>Worldprices!$I$75*AE$6</f>
        <v>22.1</v>
      </c>
      <c r="AF71">
        <f>Worldprices!$I$75*AF$6</f>
        <v>22.1</v>
      </c>
      <c r="AG71">
        <f>Worldprices!$I$75*AG$6</f>
        <v>22.1</v>
      </c>
      <c r="AH71">
        <f>Worldprices!$I$75*AH$6</f>
        <v>22.1</v>
      </c>
      <c r="AI71">
        <f>Worldprices!$I$75*AI$6</f>
        <v>22.1</v>
      </c>
      <c r="AJ71">
        <f>Worldprices!$I$75*AJ$6</f>
        <v>22.1</v>
      </c>
      <c r="AK71">
        <f>Worldprices!$I$75*AK$6</f>
        <v>22.1</v>
      </c>
      <c r="AL71">
        <f>Worldprices!$I$75*AL$6</f>
        <v>22.1</v>
      </c>
      <c r="AM71">
        <f>Worldprices!$I$75*AM$6</f>
        <v>22.1</v>
      </c>
      <c r="AN71">
        <f>Worldprices!$I$75*AN$6</f>
        <v>22.1</v>
      </c>
      <c r="AO71">
        <f>Worldprices!$I$75*AO$6</f>
        <v>22.1</v>
      </c>
      <c r="AP71">
        <f>Worldprices!$I$75*AP$6</f>
        <v>22.1</v>
      </c>
      <c r="AQ71">
        <f>Worldprices!$I$75*AQ$6</f>
        <v>22.1</v>
      </c>
      <c r="AR71">
        <f>AQ71</f>
        <v>22.1</v>
      </c>
    </row>
    <row r="72" spans="1:44">
      <c r="A72" t="s">
        <v>248</v>
      </c>
      <c r="B72" t="s">
        <v>352</v>
      </c>
      <c r="D72" t="str">
        <f t="shared" si="4"/>
        <v>COST</v>
      </c>
      <c r="E72">
        <v>2050</v>
      </c>
      <c r="F72" t="str">
        <f>Worldprices!$J$62</f>
        <v>IMPOILLPG</v>
      </c>
      <c r="G72" t="str">
        <f>Worldprices!$J$63</f>
        <v>OILLPG</v>
      </c>
      <c r="H72">
        <f>Worldprices!$J$75*H$7</f>
        <v>18.700000000000003</v>
      </c>
      <c r="I72">
        <f>Worldprices!$J$75*I$7</f>
        <v>18.700000000000003</v>
      </c>
      <c r="J72">
        <f t="shared" si="3"/>
        <v>18.700000000000003</v>
      </c>
      <c r="K72">
        <f>Worldprices!$J$75*K$7</f>
        <v>18.700000000000003</v>
      </c>
      <c r="L72">
        <f>Worldprices!$J$75*L$7</f>
        <v>18.700000000000003</v>
      </c>
      <c r="M72">
        <f>Worldprices!$J$75*M$7</f>
        <v>18.700000000000003</v>
      </c>
      <c r="N72">
        <f>Worldprices!$J$75*N$7</f>
        <v>18.700000000000003</v>
      </c>
      <c r="O72">
        <f>Worldprices!$J$75*O$7</f>
        <v>18.700000000000003</v>
      </c>
      <c r="P72">
        <f>Worldprices!$J$75*P$7</f>
        <v>18.700000000000003</v>
      </c>
      <c r="Q72">
        <f>Worldprices!$J$75*Q$7</f>
        <v>18.700000000000003</v>
      </c>
      <c r="R72">
        <f>Worldprices!$J$75*R$7</f>
        <v>18.700000000000003</v>
      </c>
      <c r="S72">
        <f>Worldprices!$J$75*S$7</f>
        <v>18.700000000000003</v>
      </c>
      <c r="T72">
        <f>Worldprices!$J$75*T$7</f>
        <v>18.700000000000003</v>
      </c>
      <c r="U72">
        <f>Worldprices!$J$75*U$7</f>
        <v>18.700000000000003</v>
      </c>
      <c r="V72">
        <f>Worldprices!$J$75*V$7</f>
        <v>17.765000000000001</v>
      </c>
      <c r="W72">
        <f>Worldprices!$J$75*W$7</f>
        <v>18.700000000000003</v>
      </c>
      <c r="X72">
        <f>Worldprices!$J$75*X$7</f>
        <v>18.700000000000003</v>
      </c>
      <c r="Y72">
        <f>Worldprices!$J$75*Y$7</f>
        <v>18.700000000000003</v>
      </c>
      <c r="Z72">
        <f>Worldprices!$J$75*Z$7</f>
        <v>18.700000000000003</v>
      </c>
      <c r="AA72">
        <f>Worldprices!$J$75*AA$7</f>
        <v>18.700000000000003</v>
      </c>
      <c r="AB72">
        <f>Worldprices!$J$75*AB$7</f>
        <v>18.700000000000003</v>
      </c>
      <c r="AC72">
        <f>Worldprices!$J$75*AC$7</f>
        <v>18.700000000000003</v>
      </c>
      <c r="AD72">
        <f>Worldprices!$J$75*AD$7</f>
        <v>18.700000000000003</v>
      </c>
      <c r="AE72">
        <f>Worldprices!$J$75*AE$7</f>
        <v>18.700000000000003</v>
      </c>
      <c r="AF72">
        <f>Worldprices!$J$75*AF$7</f>
        <v>18.700000000000003</v>
      </c>
      <c r="AG72">
        <f>Worldprices!$J$75*AG$7</f>
        <v>18.700000000000003</v>
      </c>
      <c r="AH72">
        <f>Worldprices!$J$75*AH$7</f>
        <v>18.700000000000003</v>
      </c>
      <c r="AI72">
        <f>Worldprices!$J$75*AI$7</f>
        <v>18.700000000000003</v>
      </c>
      <c r="AJ72">
        <f>Worldprices!$J$75*AJ$7</f>
        <v>18.700000000000003</v>
      </c>
      <c r="AK72">
        <f>Worldprices!$J$75*AK$7</f>
        <v>18.700000000000003</v>
      </c>
      <c r="AL72">
        <f>Worldprices!$J$75*AL$7</f>
        <v>18.700000000000003</v>
      </c>
      <c r="AM72">
        <f>Worldprices!$J$75*AM$7</f>
        <v>18.700000000000003</v>
      </c>
      <c r="AN72">
        <f>Worldprices!$J$75*AN$7</f>
        <v>18.700000000000003</v>
      </c>
      <c r="AO72">
        <f>Worldprices!$J$75*AO$7</f>
        <v>18.700000000000003</v>
      </c>
      <c r="AP72">
        <f>Worldprices!$J$75*AP$7</f>
        <v>18.700000000000003</v>
      </c>
      <c r="AQ72">
        <f>Worldprices!$J$75*AQ$7</f>
        <v>18.700000000000003</v>
      </c>
      <c r="AR72">
        <f>AQ72</f>
        <v>18.700000000000003</v>
      </c>
    </row>
    <row r="73" spans="1:44">
      <c r="A73" t="s">
        <v>248</v>
      </c>
      <c r="B73" t="s">
        <v>352</v>
      </c>
      <c r="D73" t="str">
        <f t="shared" si="4"/>
        <v>COST</v>
      </c>
      <c r="E73">
        <v>2050</v>
      </c>
      <c r="F73" t="str">
        <f>Worldprices!$K$62</f>
        <v>IMPOILGSL</v>
      </c>
      <c r="G73" t="str">
        <f>Worldprices!$K$63</f>
        <v>OILGSL</v>
      </c>
      <c r="H73">
        <f>Worldprices!$K$75*H$7</f>
        <v>23.799999999999997</v>
      </c>
      <c r="I73">
        <f>Worldprices!$K$75*I$7</f>
        <v>23.799999999999997</v>
      </c>
      <c r="J73">
        <f t="shared" si="3"/>
        <v>23.799999999999997</v>
      </c>
      <c r="K73">
        <f>Worldprices!$K$75*K$7</f>
        <v>23.799999999999997</v>
      </c>
      <c r="L73">
        <f>Worldprices!$K$75*L$7</f>
        <v>23.799999999999997</v>
      </c>
      <c r="M73">
        <f>Worldprices!$K$75*M$7</f>
        <v>23.799999999999997</v>
      </c>
      <c r="N73">
        <f>Worldprices!$K$75*N$7</f>
        <v>23.799999999999997</v>
      </c>
      <c r="O73">
        <f>Worldprices!$K$75*O$7</f>
        <v>23.799999999999997</v>
      </c>
      <c r="P73">
        <f>Worldprices!$K$75*P$7</f>
        <v>23.799999999999997</v>
      </c>
      <c r="Q73">
        <f>Worldprices!$K$75*Q$7</f>
        <v>23.799999999999997</v>
      </c>
      <c r="R73">
        <f>Worldprices!$K$75*R$7</f>
        <v>23.799999999999997</v>
      </c>
      <c r="S73">
        <f>Worldprices!$K$75*S$7</f>
        <v>23.799999999999997</v>
      </c>
      <c r="T73">
        <f>Worldprices!$K$75*T$7</f>
        <v>23.799999999999997</v>
      </c>
      <c r="U73">
        <f>Worldprices!$K$75*U$7</f>
        <v>23.799999999999997</v>
      </c>
      <c r="V73">
        <f>Worldprices!$K$75*V$7</f>
        <v>22.609999999999996</v>
      </c>
      <c r="W73">
        <f>Worldprices!$K$75*W$7</f>
        <v>23.799999999999997</v>
      </c>
      <c r="X73">
        <f>Worldprices!$K$75*X$7</f>
        <v>23.799999999999997</v>
      </c>
      <c r="Y73">
        <f>Worldprices!$K$75*Y$7</f>
        <v>23.799999999999997</v>
      </c>
      <c r="Z73">
        <f>Worldprices!$K$75*Z$7</f>
        <v>23.799999999999997</v>
      </c>
      <c r="AA73">
        <f>Worldprices!$K$75*AA$7</f>
        <v>23.799999999999997</v>
      </c>
      <c r="AB73">
        <f>Worldprices!$K$75*AB$7</f>
        <v>23.799999999999997</v>
      </c>
      <c r="AC73">
        <f>Worldprices!$K$75*AC$7</f>
        <v>23.799999999999997</v>
      </c>
      <c r="AD73">
        <f>Worldprices!$K$75*AD$7</f>
        <v>23.799999999999997</v>
      </c>
      <c r="AE73">
        <f>Worldprices!$K$75*AE$7</f>
        <v>23.799999999999997</v>
      </c>
      <c r="AF73">
        <f>Worldprices!$K$75*AF$7</f>
        <v>23.799999999999997</v>
      </c>
      <c r="AG73">
        <f>Worldprices!$K$75*AG$7</f>
        <v>23.799999999999997</v>
      </c>
      <c r="AH73">
        <f>Worldprices!$K$75*AH$7</f>
        <v>23.799999999999997</v>
      </c>
      <c r="AI73">
        <f>Worldprices!$K$75*AI$7</f>
        <v>23.799999999999997</v>
      </c>
      <c r="AJ73">
        <f>Worldprices!$K$75*AJ$7</f>
        <v>23.799999999999997</v>
      </c>
      <c r="AK73">
        <f>Worldprices!$K$75*AK$7</f>
        <v>23.799999999999997</v>
      </c>
      <c r="AL73">
        <f>Worldprices!$K$75*AL$7</f>
        <v>23.799999999999997</v>
      </c>
      <c r="AM73">
        <f>Worldprices!$K$75*AM$7</f>
        <v>23.799999999999997</v>
      </c>
      <c r="AN73">
        <f>Worldprices!$K$75*AN$7</f>
        <v>23.799999999999997</v>
      </c>
      <c r="AO73">
        <f>Worldprices!$K$75*AO$7</f>
        <v>23.799999999999997</v>
      </c>
      <c r="AP73">
        <f>Worldprices!$K$75*AP$7</f>
        <v>23.799999999999997</v>
      </c>
      <c r="AQ73">
        <f>Worldprices!$K$75*AQ$7</f>
        <v>23.799999999999997</v>
      </c>
      <c r="AR73">
        <f>AQ73</f>
        <v>23.799999999999997</v>
      </c>
    </row>
    <row r="74" spans="1:44">
      <c r="A74" t="s">
        <v>248</v>
      </c>
      <c r="B74" t="s">
        <v>352</v>
      </c>
      <c r="D74" t="str">
        <f t="shared" si="4"/>
        <v>COST</v>
      </c>
      <c r="E74">
        <v>2050</v>
      </c>
      <c r="F74" t="str">
        <f>Worldprices!$L$62</f>
        <v>IMPOILKER</v>
      </c>
      <c r="G74" t="str">
        <f>Worldprices!$L$63</f>
        <v>OILKER</v>
      </c>
      <c r="H74">
        <f>Worldprices!$L$75*H$7</f>
        <v>23.799999999999997</v>
      </c>
      <c r="I74">
        <f>Worldprices!$L$75*I$7</f>
        <v>23.799999999999997</v>
      </c>
      <c r="J74">
        <f t="shared" si="3"/>
        <v>23.799999999999997</v>
      </c>
      <c r="K74">
        <f>Worldprices!$L$75*K$7</f>
        <v>23.799999999999997</v>
      </c>
      <c r="L74">
        <f>Worldprices!$L$75*L$7</f>
        <v>23.799999999999997</v>
      </c>
      <c r="M74">
        <f>Worldprices!$L$75*M$7</f>
        <v>23.799999999999997</v>
      </c>
      <c r="N74">
        <f>Worldprices!$L$75*N$7</f>
        <v>23.799999999999997</v>
      </c>
      <c r="O74">
        <f>Worldprices!$L$75*O$7</f>
        <v>23.799999999999997</v>
      </c>
      <c r="P74">
        <f>Worldprices!$L$75*P$7</f>
        <v>23.799999999999997</v>
      </c>
      <c r="Q74">
        <f>Worldprices!$L$75*Q$7</f>
        <v>23.799999999999997</v>
      </c>
      <c r="R74">
        <f>Worldprices!$L$75*R$7</f>
        <v>23.799999999999997</v>
      </c>
      <c r="S74">
        <f>Worldprices!$L$75*S$7</f>
        <v>23.799999999999997</v>
      </c>
      <c r="T74">
        <f>Worldprices!$L$75*T$7</f>
        <v>23.799999999999997</v>
      </c>
      <c r="U74">
        <f>Worldprices!$L$75*U$7</f>
        <v>23.799999999999997</v>
      </c>
      <c r="V74">
        <f>Worldprices!$L$75*V$7</f>
        <v>22.609999999999996</v>
      </c>
      <c r="W74">
        <f>Worldprices!$L$75*W$7</f>
        <v>23.799999999999997</v>
      </c>
      <c r="X74">
        <f>Worldprices!$L$75*X$7</f>
        <v>23.799999999999997</v>
      </c>
      <c r="Y74">
        <f>Worldprices!$L$75*Y$7</f>
        <v>23.799999999999997</v>
      </c>
      <c r="Z74">
        <f>Worldprices!$L$75*Z$7</f>
        <v>23.799999999999997</v>
      </c>
      <c r="AA74">
        <f>Worldprices!$L$75*AA$7</f>
        <v>23.799999999999997</v>
      </c>
      <c r="AB74">
        <f>Worldprices!$L$75*AB$7</f>
        <v>23.799999999999997</v>
      </c>
      <c r="AC74">
        <f>Worldprices!$L$75*AC$7</f>
        <v>23.799999999999997</v>
      </c>
      <c r="AD74">
        <f>Worldprices!$L$75*AD$7</f>
        <v>23.799999999999997</v>
      </c>
      <c r="AE74">
        <f>Worldprices!$L$75*AE$7</f>
        <v>23.799999999999997</v>
      </c>
      <c r="AF74">
        <f>Worldprices!$L$75*AF$7</f>
        <v>23.799999999999997</v>
      </c>
      <c r="AG74">
        <f>Worldprices!$L$75*AG$7</f>
        <v>23.799999999999997</v>
      </c>
      <c r="AH74">
        <f>Worldprices!$L$75*AH$7</f>
        <v>23.799999999999997</v>
      </c>
      <c r="AI74">
        <f>Worldprices!$L$75*AI$7</f>
        <v>23.799999999999997</v>
      </c>
      <c r="AJ74">
        <f>Worldprices!$L$75*AJ$7</f>
        <v>23.799999999999997</v>
      </c>
      <c r="AK74">
        <f>Worldprices!$L$75*AK$7</f>
        <v>23.799999999999997</v>
      </c>
      <c r="AL74">
        <f>Worldprices!$L$75*AL$7</f>
        <v>23.799999999999997</v>
      </c>
      <c r="AM74">
        <f>Worldprices!$L$75*AM$7</f>
        <v>23.799999999999997</v>
      </c>
      <c r="AN74">
        <f>Worldprices!$L$75*AN$7</f>
        <v>23.799999999999997</v>
      </c>
      <c r="AO74">
        <f>Worldprices!$L$75*AO$7</f>
        <v>23.799999999999997</v>
      </c>
      <c r="AP74">
        <f>Worldprices!$L$75*AP$7</f>
        <v>23.799999999999997</v>
      </c>
      <c r="AQ74">
        <f>Worldprices!$L$75*AQ$7</f>
        <v>23.799999999999997</v>
      </c>
      <c r="AR74">
        <f>AQ74</f>
        <v>23.799999999999997</v>
      </c>
    </row>
    <row r="75" spans="1:44">
      <c r="A75" t="s">
        <v>248</v>
      </c>
      <c r="B75" t="s">
        <v>352</v>
      </c>
      <c r="D75" t="str">
        <f t="shared" si="4"/>
        <v>*</v>
      </c>
      <c r="E75">
        <v>2050</v>
      </c>
      <c r="F75" t="str">
        <f>Worldprices!$Q$62</f>
        <v>IMPGASNAT</v>
      </c>
      <c r="G75" t="str">
        <f>Worldprices!$Q$63</f>
        <v>GASNAT</v>
      </c>
      <c r="H75">
        <f>Worldprices!$Q$75*H$8</f>
        <v>10.18032786885246</v>
      </c>
      <c r="I75">
        <f>Worldprices!$Q$75*I$8</f>
        <v>10.18032786885246</v>
      </c>
      <c r="J75">
        <f t="shared" si="3"/>
        <v>10.18032786885246</v>
      </c>
      <c r="K75">
        <f>Worldprices!$Q$75*K$8</f>
        <v>10.18032786885246</v>
      </c>
      <c r="L75">
        <f>Worldprices!$Q$75*L$8</f>
        <v>10.18032786885246</v>
      </c>
      <c r="M75">
        <f>Worldprices!$Q$75*M$8</f>
        <v>10.18032786885246</v>
      </c>
      <c r="N75">
        <f>Worldprices!$Q$75*N$8</f>
        <v>10.18032786885246</v>
      </c>
      <c r="O75">
        <f>Worldprices!$Q$75*O$8</f>
        <v>10.18032786885246</v>
      </c>
      <c r="P75">
        <f>Worldprices!$Q$75*P$8</f>
        <v>8.6532786885245905</v>
      </c>
      <c r="Q75">
        <f>Worldprices!$Q$75*Q$8</f>
        <v>9.1622950819672138</v>
      </c>
      <c r="R75">
        <f>Worldprices!$Q$75*R$8</f>
        <v>10.18032786885246</v>
      </c>
      <c r="S75">
        <f>Worldprices!$Q$75*S$8</f>
        <v>10.18032786885246</v>
      </c>
      <c r="T75">
        <f>Worldprices!$Q$75*T$8</f>
        <v>10.18032786885246</v>
      </c>
      <c r="U75">
        <f>Worldprices!$Q$75*U$8</f>
        <v>10.18032786885246</v>
      </c>
      <c r="V75">
        <f>Worldprices!$Q$75*V$8</f>
        <v>9.1622950819672138</v>
      </c>
      <c r="W75">
        <f>Worldprices!$Q$75*W$8</f>
        <v>10.18032786885246</v>
      </c>
      <c r="X75">
        <f>Worldprices!$Q$75*X$8</f>
        <v>10.18032786885246</v>
      </c>
      <c r="Y75">
        <f>Worldprices!$Q$75*Y$8</f>
        <v>10.18032786885246</v>
      </c>
      <c r="Z75">
        <f>Worldprices!$Q$75*Z$8</f>
        <v>10.18032786885246</v>
      </c>
      <c r="AA75">
        <f>Worldprices!$Q$75*AA$8</f>
        <v>10.18032786885246</v>
      </c>
      <c r="AB75">
        <f>Worldprices!$Q$75*AB$8</f>
        <v>10.18032786885246</v>
      </c>
      <c r="AC75">
        <f>Worldprices!$Q$75*AC$8</f>
        <v>10.18032786885246</v>
      </c>
      <c r="AD75">
        <f>Worldprices!$Q$75*AD$8</f>
        <v>10.18032786885246</v>
      </c>
      <c r="AE75">
        <f>Worldprices!$Q$75*AE$8</f>
        <v>10.18032786885246</v>
      </c>
      <c r="AF75">
        <f>Worldprices!$Q$75*AF$8</f>
        <v>10.18032786885246</v>
      </c>
      <c r="AG75">
        <f>Worldprices!$Q$75*AG$8</f>
        <v>10.18032786885246</v>
      </c>
      <c r="AH75">
        <f>Worldprices!$Q$75*AH$8</f>
        <v>10.18032786885246</v>
      </c>
      <c r="AI75">
        <f>Worldprices!$Q$75*AI$8</f>
        <v>10.18032786885246</v>
      </c>
      <c r="AJ75">
        <f>Worldprices!$Q$75*AJ$8</f>
        <v>10.18032786885246</v>
      </c>
      <c r="AK75">
        <f>Worldprices!$Q$75*AK$8</f>
        <v>10.18032786885246</v>
      </c>
      <c r="AL75">
        <f>Worldprices!$Q$75*AL$8</f>
        <v>10.18032786885246</v>
      </c>
      <c r="AM75">
        <f>Worldprices!$Q$75*AM$8</f>
        <v>10.18032786885246</v>
      </c>
      <c r="AN75">
        <f>Worldprices!$Q$75*AN$8</f>
        <v>10.18032786885246</v>
      </c>
      <c r="AO75">
        <f>Worldprices!$Q$75*AO$8</f>
        <v>10.18032786885246</v>
      </c>
      <c r="AP75">
        <f>Worldprices!$Q$75*AP$8</f>
        <v>10.18032786885246</v>
      </c>
      <c r="AQ75">
        <f>Worldprices!$Q$75*AQ$8</f>
        <v>10.18032786885246</v>
      </c>
      <c r="AR75">
        <f>AQ75</f>
        <v>10.18032786885246</v>
      </c>
    </row>
    <row r="76" spans="1:44">
      <c r="A76" t="s">
        <v>248</v>
      </c>
      <c r="B76" t="s">
        <v>352</v>
      </c>
      <c r="D76" s="54" t="s">
        <v>238</v>
      </c>
      <c r="E76" t="s">
        <v>165</v>
      </c>
    </row>
    <row r="77" spans="1:44">
      <c r="A77" t="s">
        <v>248</v>
      </c>
      <c r="B77" t="s">
        <v>352</v>
      </c>
      <c r="D77" t="str">
        <f t="shared" si="4"/>
        <v>COST</v>
      </c>
      <c r="E77">
        <f t="shared" ref="E77:E108" si="5">E13</f>
        <v>2010</v>
      </c>
      <c r="F77" t="str">
        <f t="shared" ref="F77:F87" si="6">"EXP"&amp;G77</f>
        <v>EXPOILCRD</v>
      </c>
      <c r="G77" t="str">
        <f t="shared" ref="G77:G108" si="7">G13</f>
        <v>OILCRD</v>
      </c>
      <c r="H77" s="4">
        <f t="shared" ref="H77:AQ77" si="8">H13*0.99</f>
        <v>8.7493278688524594</v>
      </c>
      <c r="I77" s="4">
        <f t="shared" si="8"/>
        <v>9.7214754098360654</v>
      </c>
      <c r="J77" s="4">
        <f t="shared" si="8"/>
        <v>9.7214754098360654</v>
      </c>
      <c r="K77" s="4">
        <f t="shared" si="8"/>
        <v>9.7214754098360654</v>
      </c>
      <c r="L77" s="4">
        <f t="shared" si="8"/>
        <v>9.7214754098360654</v>
      </c>
      <c r="M77" s="4">
        <f t="shared" si="8"/>
        <v>9.7214754098360654</v>
      </c>
      <c r="N77" s="4">
        <f t="shared" si="8"/>
        <v>9.7214754098360654</v>
      </c>
      <c r="O77" s="4">
        <f t="shared" si="8"/>
        <v>9.7214754098360654</v>
      </c>
      <c r="P77" s="4">
        <f t="shared" si="8"/>
        <v>8.2632540983606546</v>
      </c>
      <c r="Q77" s="4">
        <f t="shared" si="8"/>
        <v>9.7214754098360654</v>
      </c>
      <c r="R77" s="4">
        <f t="shared" si="8"/>
        <v>9.7214754098360654</v>
      </c>
      <c r="S77" s="4">
        <f t="shared" si="8"/>
        <v>9.7214754098360654</v>
      </c>
      <c r="T77" s="4">
        <f t="shared" si="8"/>
        <v>9.7214754098360654</v>
      </c>
      <c r="U77" s="4">
        <f t="shared" si="8"/>
        <v>8.7493278688524594</v>
      </c>
      <c r="V77" s="4">
        <f t="shared" si="8"/>
        <v>8.7493278688524594</v>
      </c>
      <c r="W77" s="4">
        <f t="shared" si="8"/>
        <v>9.7214754098360654</v>
      </c>
      <c r="X77" s="4">
        <f t="shared" si="8"/>
        <v>9.7214754098360654</v>
      </c>
      <c r="Y77" s="4">
        <f t="shared" si="8"/>
        <v>9.7214754098360654</v>
      </c>
      <c r="Z77" s="4">
        <f t="shared" si="8"/>
        <v>9.7214754098360654</v>
      </c>
      <c r="AA77" s="4">
        <f t="shared" si="8"/>
        <v>9.7214754098360654</v>
      </c>
      <c r="AB77" s="4">
        <f t="shared" si="8"/>
        <v>9.7214754098360654</v>
      </c>
      <c r="AC77" s="4">
        <f t="shared" si="8"/>
        <v>9.7214754098360654</v>
      </c>
      <c r="AD77" s="4">
        <f t="shared" si="8"/>
        <v>9.7214754098360654</v>
      </c>
      <c r="AE77" s="4">
        <f t="shared" si="8"/>
        <v>9.7214754098360654</v>
      </c>
      <c r="AF77" s="4">
        <f t="shared" si="8"/>
        <v>9.7214754098360654</v>
      </c>
      <c r="AG77" s="4">
        <f t="shared" si="8"/>
        <v>9.7214754098360654</v>
      </c>
      <c r="AH77" s="4">
        <f t="shared" si="8"/>
        <v>9.7214754098360654</v>
      </c>
      <c r="AI77" s="4">
        <f t="shared" si="8"/>
        <v>9.7214754098360654</v>
      </c>
      <c r="AJ77" s="4">
        <f t="shared" si="8"/>
        <v>9.7214754098360654</v>
      </c>
      <c r="AK77" s="4">
        <f t="shared" si="8"/>
        <v>9.7214754098360654</v>
      </c>
      <c r="AL77" s="4">
        <f t="shared" si="8"/>
        <v>9.7214754098360654</v>
      </c>
      <c r="AM77" s="4">
        <f t="shared" si="8"/>
        <v>9.7214754098360654</v>
      </c>
      <c r="AN77" s="4">
        <f t="shared" si="8"/>
        <v>9.7214754098360654</v>
      </c>
      <c r="AO77" s="4">
        <f t="shared" si="8"/>
        <v>9.7214754098360654</v>
      </c>
      <c r="AP77" s="4">
        <f t="shared" si="8"/>
        <v>9.7214754098360654</v>
      </c>
      <c r="AQ77" s="4">
        <f t="shared" si="8"/>
        <v>9.7214754098360654</v>
      </c>
      <c r="AR77">
        <f t="shared" ref="AR77:AR133" si="9">AQ77</f>
        <v>9.7214754098360654</v>
      </c>
    </row>
    <row r="78" spans="1:44">
      <c r="A78" t="s">
        <v>248</v>
      </c>
      <c r="B78" t="s">
        <v>352</v>
      </c>
      <c r="D78" t="str">
        <f t="shared" si="4"/>
        <v>COST</v>
      </c>
      <c r="E78">
        <f t="shared" si="5"/>
        <v>2010</v>
      </c>
      <c r="F78" t="str">
        <f t="shared" si="6"/>
        <v>EXPOILHFO</v>
      </c>
      <c r="G78" t="str">
        <f t="shared" si="7"/>
        <v>OILHFO</v>
      </c>
      <c r="H78" s="4">
        <f t="shared" ref="H78:AQ78" si="10">H14*0.99</f>
        <v>7.086955573770493</v>
      </c>
      <c r="I78" s="4">
        <f t="shared" si="10"/>
        <v>7.8743950819672133</v>
      </c>
      <c r="J78" s="4">
        <f t="shared" si="10"/>
        <v>7.8743950819672133</v>
      </c>
      <c r="K78" s="4">
        <f t="shared" si="10"/>
        <v>7.8743950819672133</v>
      </c>
      <c r="L78" s="4">
        <f t="shared" si="10"/>
        <v>7.8743950819672133</v>
      </c>
      <c r="M78" s="4">
        <f t="shared" si="10"/>
        <v>7.8743950819672133</v>
      </c>
      <c r="N78" s="4">
        <f t="shared" si="10"/>
        <v>7.8743950819672133</v>
      </c>
      <c r="O78" s="4">
        <f t="shared" si="10"/>
        <v>7.8743950819672133</v>
      </c>
      <c r="P78" s="4">
        <f t="shared" si="10"/>
        <v>6.6932358196721315</v>
      </c>
      <c r="Q78" s="4">
        <f t="shared" si="10"/>
        <v>7.8743950819672133</v>
      </c>
      <c r="R78" s="4">
        <f t="shared" si="10"/>
        <v>7.8743950819672133</v>
      </c>
      <c r="S78" s="4">
        <f t="shared" si="10"/>
        <v>7.8743950819672133</v>
      </c>
      <c r="T78" s="4">
        <f t="shared" si="10"/>
        <v>7.8743950819672133</v>
      </c>
      <c r="U78" s="4">
        <f t="shared" si="10"/>
        <v>7.086955573770493</v>
      </c>
      <c r="V78" s="4">
        <f t="shared" si="10"/>
        <v>7.086955573770493</v>
      </c>
      <c r="W78" s="4">
        <f t="shared" si="10"/>
        <v>7.8743950819672133</v>
      </c>
      <c r="X78" s="4">
        <f t="shared" si="10"/>
        <v>7.8743950819672133</v>
      </c>
      <c r="Y78" s="4">
        <f t="shared" si="10"/>
        <v>7.8743950819672133</v>
      </c>
      <c r="Z78" s="4">
        <f t="shared" si="10"/>
        <v>7.8743950819672133</v>
      </c>
      <c r="AA78" s="4">
        <f t="shared" si="10"/>
        <v>7.8743950819672133</v>
      </c>
      <c r="AB78" s="4">
        <f t="shared" si="10"/>
        <v>7.8743950819672133</v>
      </c>
      <c r="AC78" s="4">
        <f t="shared" si="10"/>
        <v>7.8743950819672133</v>
      </c>
      <c r="AD78" s="4">
        <f t="shared" si="10"/>
        <v>7.8743950819672133</v>
      </c>
      <c r="AE78" s="4">
        <f t="shared" si="10"/>
        <v>7.8743950819672133</v>
      </c>
      <c r="AF78" s="4">
        <f t="shared" si="10"/>
        <v>7.8743950819672133</v>
      </c>
      <c r="AG78" s="4">
        <f t="shared" si="10"/>
        <v>7.8743950819672133</v>
      </c>
      <c r="AH78" s="4">
        <f t="shared" si="10"/>
        <v>7.8743950819672133</v>
      </c>
      <c r="AI78" s="4">
        <f t="shared" si="10"/>
        <v>7.8743950819672133</v>
      </c>
      <c r="AJ78" s="4">
        <f t="shared" si="10"/>
        <v>7.8743950819672133</v>
      </c>
      <c r="AK78" s="4">
        <f t="shared" si="10"/>
        <v>7.8743950819672133</v>
      </c>
      <c r="AL78" s="4">
        <f t="shared" si="10"/>
        <v>7.8743950819672133</v>
      </c>
      <c r="AM78" s="4">
        <f t="shared" si="10"/>
        <v>7.8743950819672133</v>
      </c>
      <c r="AN78" s="4">
        <f t="shared" si="10"/>
        <v>7.8743950819672133</v>
      </c>
      <c r="AO78" s="4">
        <f t="shared" si="10"/>
        <v>7.8743950819672133</v>
      </c>
      <c r="AP78" s="4">
        <f t="shared" si="10"/>
        <v>7.8743950819672133</v>
      </c>
      <c r="AQ78" s="4">
        <f t="shared" si="10"/>
        <v>7.8743950819672133</v>
      </c>
      <c r="AR78">
        <f t="shared" si="9"/>
        <v>7.8743950819672133</v>
      </c>
    </row>
    <row r="79" spans="1:44">
      <c r="A79" t="s">
        <v>248</v>
      </c>
      <c r="B79" t="s">
        <v>352</v>
      </c>
      <c r="D79" t="str">
        <f t="shared" si="4"/>
        <v>COST</v>
      </c>
      <c r="E79">
        <f t="shared" si="5"/>
        <v>2010</v>
      </c>
      <c r="F79" t="str">
        <f t="shared" si="6"/>
        <v>EXPOILDST</v>
      </c>
      <c r="G79" t="str">
        <f t="shared" si="7"/>
        <v>OILDST</v>
      </c>
      <c r="H79" s="4">
        <f t="shared" ref="H79:AQ79" si="11">H15*0.99</f>
        <v>12.637918032786885</v>
      </c>
      <c r="I79" s="4">
        <f t="shared" si="11"/>
        <v>12.637918032786885</v>
      </c>
      <c r="J79" s="4">
        <f t="shared" si="11"/>
        <v>12.637918032786885</v>
      </c>
      <c r="K79" s="4">
        <f t="shared" si="11"/>
        <v>12.637918032786885</v>
      </c>
      <c r="L79" s="4">
        <f t="shared" si="11"/>
        <v>12.637918032786885</v>
      </c>
      <c r="M79" s="4">
        <f t="shared" si="11"/>
        <v>12.637918032786885</v>
      </c>
      <c r="N79" s="4">
        <f t="shared" si="11"/>
        <v>12.637918032786885</v>
      </c>
      <c r="O79" s="4">
        <f t="shared" si="11"/>
        <v>12.637918032786885</v>
      </c>
      <c r="P79" s="4">
        <f t="shared" si="11"/>
        <v>12.637918032786885</v>
      </c>
      <c r="Q79" s="4">
        <f t="shared" si="11"/>
        <v>12.637918032786885</v>
      </c>
      <c r="R79" s="4">
        <f t="shared" si="11"/>
        <v>12.637918032786885</v>
      </c>
      <c r="S79" s="4">
        <f t="shared" si="11"/>
        <v>12.637918032786885</v>
      </c>
      <c r="T79" s="4">
        <f t="shared" si="11"/>
        <v>12.637918032786885</v>
      </c>
      <c r="U79" s="4">
        <f t="shared" si="11"/>
        <v>12.637918032786885</v>
      </c>
      <c r="V79" s="4">
        <f t="shared" si="11"/>
        <v>12.006022131147541</v>
      </c>
      <c r="W79" s="4">
        <f t="shared" si="11"/>
        <v>12.637918032786885</v>
      </c>
      <c r="X79" s="4">
        <f t="shared" si="11"/>
        <v>12.637918032786885</v>
      </c>
      <c r="Y79" s="4">
        <f t="shared" si="11"/>
        <v>12.637918032786885</v>
      </c>
      <c r="Z79" s="4">
        <f t="shared" si="11"/>
        <v>12.637918032786885</v>
      </c>
      <c r="AA79" s="4">
        <f t="shared" si="11"/>
        <v>12.637918032786885</v>
      </c>
      <c r="AB79" s="4">
        <f t="shared" si="11"/>
        <v>12.637918032786885</v>
      </c>
      <c r="AC79" s="4">
        <f t="shared" si="11"/>
        <v>12.637918032786885</v>
      </c>
      <c r="AD79" s="4">
        <f t="shared" si="11"/>
        <v>12.637918032786885</v>
      </c>
      <c r="AE79" s="4">
        <f t="shared" si="11"/>
        <v>12.637918032786885</v>
      </c>
      <c r="AF79" s="4">
        <f t="shared" si="11"/>
        <v>12.637918032786885</v>
      </c>
      <c r="AG79" s="4">
        <f t="shared" si="11"/>
        <v>12.637918032786885</v>
      </c>
      <c r="AH79" s="4">
        <f t="shared" si="11"/>
        <v>12.637918032786885</v>
      </c>
      <c r="AI79" s="4">
        <f t="shared" si="11"/>
        <v>12.637918032786885</v>
      </c>
      <c r="AJ79" s="4">
        <f t="shared" si="11"/>
        <v>12.637918032786885</v>
      </c>
      <c r="AK79" s="4">
        <f t="shared" si="11"/>
        <v>12.637918032786885</v>
      </c>
      <c r="AL79" s="4">
        <f t="shared" si="11"/>
        <v>12.637918032786885</v>
      </c>
      <c r="AM79" s="4">
        <f t="shared" si="11"/>
        <v>12.637918032786885</v>
      </c>
      <c r="AN79" s="4">
        <f t="shared" si="11"/>
        <v>12.637918032786885</v>
      </c>
      <c r="AO79" s="4">
        <f t="shared" si="11"/>
        <v>12.637918032786885</v>
      </c>
      <c r="AP79" s="4">
        <f t="shared" si="11"/>
        <v>12.637918032786885</v>
      </c>
      <c r="AQ79" s="4">
        <f t="shared" si="11"/>
        <v>12.637918032786885</v>
      </c>
      <c r="AR79">
        <f t="shared" si="9"/>
        <v>12.637918032786885</v>
      </c>
    </row>
    <row r="80" spans="1:44">
      <c r="A80" t="s">
        <v>248</v>
      </c>
      <c r="B80" t="s">
        <v>352</v>
      </c>
      <c r="D80" t="str">
        <f t="shared" si="4"/>
        <v>COST</v>
      </c>
      <c r="E80">
        <f t="shared" si="5"/>
        <v>2010</v>
      </c>
      <c r="F80" t="str">
        <f t="shared" si="6"/>
        <v>EXPOILLPG</v>
      </c>
      <c r="G80" t="str">
        <f t="shared" si="7"/>
        <v>OILLPG</v>
      </c>
      <c r="H80" s="4">
        <f t="shared" ref="H80:AQ80" si="12">H16*0.99</f>
        <v>10.693622950819673</v>
      </c>
      <c r="I80" s="4">
        <f t="shared" si="12"/>
        <v>10.693622950819673</v>
      </c>
      <c r="J80" s="4">
        <f t="shared" si="12"/>
        <v>10.693622950819673</v>
      </c>
      <c r="K80" s="4">
        <f t="shared" si="12"/>
        <v>10.693622950819673</v>
      </c>
      <c r="L80" s="4">
        <f t="shared" si="12"/>
        <v>10.693622950819673</v>
      </c>
      <c r="M80" s="4">
        <f t="shared" si="12"/>
        <v>10.693622950819673</v>
      </c>
      <c r="N80" s="4">
        <f t="shared" si="12"/>
        <v>10.693622950819673</v>
      </c>
      <c r="O80" s="4">
        <f t="shared" si="12"/>
        <v>10.693622950819673</v>
      </c>
      <c r="P80" s="4">
        <f t="shared" si="12"/>
        <v>10.693622950819673</v>
      </c>
      <c r="Q80" s="4">
        <f t="shared" si="12"/>
        <v>10.693622950819673</v>
      </c>
      <c r="R80" s="4">
        <f t="shared" si="12"/>
        <v>10.693622950819673</v>
      </c>
      <c r="S80" s="4">
        <f t="shared" si="12"/>
        <v>10.693622950819673</v>
      </c>
      <c r="T80" s="4">
        <f t="shared" si="12"/>
        <v>10.693622950819673</v>
      </c>
      <c r="U80" s="4">
        <f t="shared" si="12"/>
        <v>10.693622950819673</v>
      </c>
      <c r="V80" s="4">
        <f t="shared" si="12"/>
        <v>10.158941803278688</v>
      </c>
      <c r="W80" s="4">
        <f t="shared" si="12"/>
        <v>10.693622950819673</v>
      </c>
      <c r="X80" s="4">
        <f t="shared" si="12"/>
        <v>10.693622950819673</v>
      </c>
      <c r="Y80" s="4">
        <f t="shared" si="12"/>
        <v>10.693622950819673</v>
      </c>
      <c r="Z80" s="4">
        <f t="shared" si="12"/>
        <v>10.693622950819673</v>
      </c>
      <c r="AA80" s="4">
        <f t="shared" si="12"/>
        <v>10.693622950819673</v>
      </c>
      <c r="AB80" s="4">
        <f t="shared" si="12"/>
        <v>10.693622950819673</v>
      </c>
      <c r="AC80" s="4">
        <f t="shared" si="12"/>
        <v>10.693622950819673</v>
      </c>
      <c r="AD80" s="4">
        <f t="shared" si="12"/>
        <v>10.693622950819673</v>
      </c>
      <c r="AE80" s="4">
        <f t="shared" si="12"/>
        <v>10.693622950819673</v>
      </c>
      <c r="AF80" s="4">
        <f t="shared" si="12"/>
        <v>10.693622950819673</v>
      </c>
      <c r="AG80" s="4">
        <f t="shared" si="12"/>
        <v>10.693622950819673</v>
      </c>
      <c r="AH80" s="4">
        <f t="shared" si="12"/>
        <v>10.693622950819673</v>
      </c>
      <c r="AI80" s="4">
        <f t="shared" si="12"/>
        <v>10.693622950819673</v>
      </c>
      <c r="AJ80" s="4">
        <f t="shared" si="12"/>
        <v>10.693622950819673</v>
      </c>
      <c r="AK80" s="4">
        <f t="shared" si="12"/>
        <v>10.693622950819673</v>
      </c>
      <c r="AL80" s="4">
        <f t="shared" si="12"/>
        <v>10.693622950819673</v>
      </c>
      <c r="AM80" s="4">
        <f t="shared" si="12"/>
        <v>10.693622950819673</v>
      </c>
      <c r="AN80" s="4">
        <f t="shared" si="12"/>
        <v>10.693622950819673</v>
      </c>
      <c r="AO80" s="4">
        <f t="shared" si="12"/>
        <v>10.693622950819673</v>
      </c>
      <c r="AP80" s="4">
        <f t="shared" si="12"/>
        <v>10.693622950819673</v>
      </c>
      <c r="AQ80" s="4">
        <f t="shared" si="12"/>
        <v>10.693622950819673</v>
      </c>
      <c r="AR80">
        <f t="shared" si="9"/>
        <v>10.693622950819673</v>
      </c>
    </row>
    <row r="81" spans="1:44">
      <c r="A81" t="s">
        <v>248</v>
      </c>
      <c r="B81" t="s">
        <v>352</v>
      </c>
      <c r="D81" t="str">
        <f t="shared" si="4"/>
        <v>COST</v>
      </c>
      <c r="E81">
        <f t="shared" si="5"/>
        <v>2010</v>
      </c>
      <c r="F81" t="str">
        <f t="shared" si="6"/>
        <v>EXPOILGSL</v>
      </c>
      <c r="G81" t="str">
        <f t="shared" si="7"/>
        <v>OILGSL</v>
      </c>
      <c r="H81" s="4">
        <f t="shared" ref="H81:AQ81" si="13">H17*0.99</f>
        <v>13.610065573770491</v>
      </c>
      <c r="I81" s="4">
        <f t="shared" si="13"/>
        <v>13.610065573770491</v>
      </c>
      <c r="J81" s="4">
        <f t="shared" si="13"/>
        <v>13.610065573770491</v>
      </c>
      <c r="K81" s="4">
        <f t="shared" si="13"/>
        <v>13.610065573770491</v>
      </c>
      <c r="L81" s="4">
        <f t="shared" si="13"/>
        <v>13.610065573770491</v>
      </c>
      <c r="M81" s="4">
        <f t="shared" si="13"/>
        <v>13.610065573770491</v>
      </c>
      <c r="N81" s="4">
        <f t="shared" si="13"/>
        <v>13.610065573770491</v>
      </c>
      <c r="O81" s="4">
        <f t="shared" si="13"/>
        <v>13.610065573770491</v>
      </c>
      <c r="P81" s="4">
        <f t="shared" si="13"/>
        <v>13.610065573770491</v>
      </c>
      <c r="Q81" s="4">
        <f t="shared" si="13"/>
        <v>13.610065573770491</v>
      </c>
      <c r="R81" s="4">
        <f t="shared" si="13"/>
        <v>13.610065573770491</v>
      </c>
      <c r="S81" s="4">
        <f t="shared" si="13"/>
        <v>13.610065573770491</v>
      </c>
      <c r="T81" s="4">
        <f t="shared" si="13"/>
        <v>13.610065573770491</v>
      </c>
      <c r="U81" s="4">
        <f t="shared" si="13"/>
        <v>13.610065573770491</v>
      </c>
      <c r="V81" s="4">
        <f t="shared" si="13"/>
        <v>12.929562295081965</v>
      </c>
      <c r="W81" s="4">
        <f t="shared" si="13"/>
        <v>13.610065573770491</v>
      </c>
      <c r="X81" s="4">
        <f t="shared" si="13"/>
        <v>13.610065573770491</v>
      </c>
      <c r="Y81" s="4">
        <f t="shared" si="13"/>
        <v>13.610065573770491</v>
      </c>
      <c r="Z81" s="4">
        <f t="shared" si="13"/>
        <v>13.610065573770491</v>
      </c>
      <c r="AA81" s="4">
        <f t="shared" si="13"/>
        <v>13.610065573770491</v>
      </c>
      <c r="AB81" s="4">
        <f t="shared" si="13"/>
        <v>13.610065573770491</v>
      </c>
      <c r="AC81" s="4">
        <f t="shared" si="13"/>
        <v>13.610065573770491</v>
      </c>
      <c r="AD81" s="4">
        <f t="shared" si="13"/>
        <v>13.610065573770491</v>
      </c>
      <c r="AE81" s="4">
        <f t="shared" si="13"/>
        <v>13.610065573770491</v>
      </c>
      <c r="AF81" s="4">
        <f t="shared" si="13"/>
        <v>13.610065573770491</v>
      </c>
      <c r="AG81" s="4">
        <f t="shared" si="13"/>
        <v>13.610065573770491</v>
      </c>
      <c r="AH81" s="4">
        <f t="shared" si="13"/>
        <v>13.610065573770491</v>
      </c>
      <c r="AI81" s="4">
        <f t="shared" si="13"/>
        <v>13.610065573770491</v>
      </c>
      <c r="AJ81" s="4">
        <f t="shared" si="13"/>
        <v>13.610065573770491</v>
      </c>
      <c r="AK81" s="4">
        <f t="shared" si="13"/>
        <v>13.610065573770491</v>
      </c>
      <c r="AL81" s="4">
        <f t="shared" si="13"/>
        <v>13.610065573770491</v>
      </c>
      <c r="AM81" s="4">
        <f t="shared" si="13"/>
        <v>13.610065573770491</v>
      </c>
      <c r="AN81" s="4">
        <f t="shared" si="13"/>
        <v>13.610065573770491</v>
      </c>
      <c r="AO81" s="4">
        <f t="shared" si="13"/>
        <v>13.610065573770491</v>
      </c>
      <c r="AP81" s="4">
        <f t="shared" si="13"/>
        <v>13.610065573770491</v>
      </c>
      <c r="AQ81" s="4">
        <f t="shared" si="13"/>
        <v>13.610065573770491</v>
      </c>
      <c r="AR81">
        <f t="shared" si="9"/>
        <v>13.610065573770491</v>
      </c>
    </row>
    <row r="82" spans="1:44">
      <c r="A82" t="s">
        <v>248</v>
      </c>
      <c r="B82" t="s">
        <v>352</v>
      </c>
      <c r="D82" t="str">
        <f t="shared" si="4"/>
        <v>COST</v>
      </c>
      <c r="E82">
        <f t="shared" si="5"/>
        <v>2010</v>
      </c>
      <c r="F82" t="str">
        <f t="shared" si="6"/>
        <v>EXPOILKER</v>
      </c>
      <c r="G82" t="str">
        <f t="shared" si="7"/>
        <v>OILKER</v>
      </c>
      <c r="H82" s="4">
        <f t="shared" ref="H82:AQ82" si="14">H18*0.99</f>
        <v>13.610065573770491</v>
      </c>
      <c r="I82" s="4">
        <f t="shared" si="14"/>
        <v>13.610065573770491</v>
      </c>
      <c r="J82" s="4">
        <f t="shared" si="14"/>
        <v>13.610065573770491</v>
      </c>
      <c r="K82" s="4">
        <f t="shared" si="14"/>
        <v>13.610065573770491</v>
      </c>
      <c r="L82" s="4">
        <f t="shared" si="14"/>
        <v>13.610065573770491</v>
      </c>
      <c r="M82" s="4">
        <f t="shared" si="14"/>
        <v>13.610065573770491</v>
      </c>
      <c r="N82" s="4">
        <f t="shared" si="14"/>
        <v>13.610065573770491</v>
      </c>
      <c r="O82" s="4">
        <f t="shared" si="14"/>
        <v>13.610065573770491</v>
      </c>
      <c r="P82" s="4">
        <f t="shared" si="14"/>
        <v>13.610065573770491</v>
      </c>
      <c r="Q82" s="4">
        <f t="shared" si="14"/>
        <v>13.610065573770491</v>
      </c>
      <c r="R82" s="4">
        <f t="shared" si="14"/>
        <v>13.610065573770491</v>
      </c>
      <c r="S82" s="4">
        <f t="shared" si="14"/>
        <v>13.610065573770491</v>
      </c>
      <c r="T82" s="4">
        <f t="shared" si="14"/>
        <v>13.610065573770491</v>
      </c>
      <c r="U82" s="4">
        <f t="shared" si="14"/>
        <v>13.610065573770491</v>
      </c>
      <c r="V82" s="4">
        <f t="shared" si="14"/>
        <v>12.929562295081965</v>
      </c>
      <c r="W82" s="4">
        <f t="shared" si="14"/>
        <v>13.610065573770491</v>
      </c>
      <c r="X82" s="4">
        <f t="shared" si="14"/>
        <v>13.610065573770491</v>
      </c>
      <c r="Y82" s="4">
        <f t="shared" si="14"/>
        <v>13.610065573770491</v>
      </c>
      <c r="Z82" s="4">
        <f t="shared" si="14"/>
        <v>13.610065573770491</v>
      </c>
      <c r="AA82" s="4">
        <f t="shared" si="14"/>
        <v>13.610065573770491</v>
      </c>
      <c r="AB82" s="4">
        <f t="shared" si="14"/>
        <v>13.610065573770491</v>
      </c>
      <c r="AC82" s="4">
        <f t="shared" si="14"/>
        <v>13.610065573770491</v>
      </c>
      <c r="AD82" s="4">
        <f t="shared" si="14"/>
        <v>13.610065573770491</v>
      </c>
      <c r="AE82" s="4">
        <f t="shared" si="14"/>
        <v>13.610065573770491</v>
      </c>
      <c r="AF82" s="4">
        <f t="shared" si="14"/>
        <v>13.610065573770491</v>
      </c>
      <c r="AG82" s="4">
        <f t="shared" si="14"/>
        <v>13.610065573770491</v>
      </c>
      <c r="AH82" s="4">
        <f t="shared" si="14"/>
        <v>13.610065573770491</v>
      </c>
      <c r="AI82" s="4">
        <f t="shared" si="14"/>
        <v>13.610065573770491</v>
      </c>
      <c r="AJ82" s="4">
        <f t="shared" si="14"/>
        <v>13.610065573770491</v>
      </c>
      <c r="AK82" s="4">
        <f t="shared" si="14"/>
        <v>13.610065573770491</v>
      </c>
      <c r="AL82" s="4">
        <f t="shared" si="14"/>
        <v>13.610065573770491</v>
      </c>
      <c r="AM82" s="4">
        <f t="shared" si="14"/>
        <v>13.610065573770491</v>
      </c>
      <c r="AN82" s="4">
        <f t="shared" si="14"/>
        <v>13.610065573770491</v>
      </c>
      <c r="AO82" s="4">
        <f t="shared" si="14"/>
        <v>13.610065573770491</v>
      </c>
      <c r="AP82" s="4">
        <f t="shared" si="14"/>
        <v>13.610065573770491</v>
      </c>
      <c r="AQ82" s="4">
        <f t="shared" si="14"/>
        <v>13.610065573770491</v>
      </c>
      <c r="AR82">
        <f t="shared" si="9"/>
        <v>13.610065573770491</v>
      </c>
    </row>
    <row r="83" spans="1:44">
      <c r="A83" t="s">
        <v>248</v>
      </c>
      <c r="B83" t="s">
        <v>352</v>
      </c>
      <c r="D83" t="str">
        <f t="shared" si="4"/>
        <v>*</v>
      </c>
      <c r="E83">
        <f t="shared" si="5"/>
        <v>2010</v>
      </c>
      <c r="F83" t="str">
        <f t="shared" si="6"/>
        <v>EXPGASNAT</v>
      </c>
      <c r="G83" t="str">
        <f t="shared" si="7"/>
        <v>GASNAT</v>
      </c>
      <c r="H83" s="4">
        <f t="shared" ref="H83:AQ83" si="15">H19*0.99</f>
        <v>6.1347540983606557</v>
      </c>
      <c r="I83" s="4">
        <f t="shared" si="15"/>
        <v>6.1347540983606557</v>
      </c>
      <c r="J83" s="4">
        <f t="shared" si="15"/>
        <v>6.1347540983606557</v>
      </c>
      <c r="K83" s="4">
        <f t="shared" si="15"/>
        <v>6.1347540983606557</v>
      </c>
      <c r="L83" s="4">
        <f t="shared" si="15"/>
        <v>6.1347540983606557</v>
      </c>
      <c r="M83" s="4">
        <f t="shared" si="15"/>
        <v>6.1347540983606557</v>
      </c>
      <c r="N83" s="4">
        <f t="shared" si="15"/>
        <v>6.1347540983606557</v>
      </c>
      <c r="O83" s="4">
        <f t="shared" si="15"/>
        <v>6.1347540983606557</v>
      </c>
      <c r="P83" s="4">
        <f t="shared" si="15"/>
        <v>5.2145409836065575</v>
      </c>
      <c r="Q83" s="4">
        <f t="shared" si="15"/>
        <v>5.5212786885245899</v>
      </c>
      <c r="R83" s="4">
        <f t="shared" si="15"/>
        <v>6.1347540983606557</v>
      </c>
      <c r="S83" s="4">
        <f t="shared" si="15"/>
        <v>6.1347540983606557</v>
      </c>
      <c r="T83" s="4">
        <f t="shared" si="15"/>
        <v>6.1347540983606557</v>
      </c>
      <c r="U83" s="4">
        <f t="shared" si="15"/>
        <v>6.1347540983606557</v>
      </c>
      <c r="V83" s="4">
        <f t="shared" si="15"/>
        <v>5.5212786885245899</v>
      </c>
      <c r="W83" s="4">
        <f t="shared" si="15"/>
        <v>6.1347540983606557</v>
      </c>
      <c r="X83" s="4">
        <f t="shared" si="15"/>
        <v>6.1347540983606557</v>
      </c>
      <c r="Y83" s="4">
        <f t="shared" si="15"/>
        <v>6.1347540983606557</v>
      </c>
      <c r="Z83" s="4">
        <f t="shared" si="15"/>
        <v>6.1347540983606557</v>
      </c>
      <c r="AA83" s="4">
        <f t="shared" si="15"/>
        <v>6.1347540983606557</v>
      </c>
      <c r="AB83" s="4">
        <f t="shared" si="15"/>
        <v>6.1347540983606557</v>
      </c>
      <c r="AC83" s="4">
        <f t="shared" si="15"/>
        <v>6.1347540983606557</v>
      </c>
      <c r="AD83" s="4">
        <f t="shared" si="15"/>
        <v>6.1347540983606557</v>
      </c>
      <c r="AE83" s="4">
        <f t="shared" si="15"/>
        <v>6.1347540983606557</v>
      </c>
      <c r="AF83" s="4">
        <f t="shared" si="15"/>
        <v>6.1347540983606557</v>
      </c>
      <c r="AG83" s="4">
        <f t="shared" si="15"/>
        <v>6.1347540983606557</v>
      </c>
      <c r="AH83" s="4">
        <f t="shared" si="15"/>
        <v>6.1347540983606557</v>
      </c>
      <c r="AI83" s="4">
        <f t="shared" si="15"/>
        <v>6.1347540983606557</v>
      </c>
      <c r="AJ83" s="4">
        <f t="shared" si="15"/>
        <v>6.1347540983606557</v>
      </c>
      <c r="AK83" s="4">
        <f t="shared" si="15"/>
        <v>6.1347540983606557</v>
      </c>
      <c r="AL83" s="4">
        <f t="shared" si="15"/>
        <v>6.1347540983606557</v>
      </c>
      <c r="AM83" s="4">
        <f t="shared" si="15"/>
        <v>6.1347540983606557</v>
      </c>
      <c r="AN83" s="4">
        <f t="shared" si="15"/>
        <v>6.1347540983606557</v>
      </c>
      <c r="AO83" s="4">
        <f t="shared" si="15"/>
        <v>6.1347540983606557</v>
      </c>
      <c r="AP83" s="4">
        <f t="shared" si="15"/>
        <v>6.1347540983606557</v>
      </c>
      <c r="AQ83" s="4">
        <f t="shared" si="15"/>
        <v>6.1347540983606557</v>
      </c>
      <c r="AR83">
        <f t="shared" si="9"/>
        <v>6.1347540983606557</v>
      </c>
    </row>
    <row r="84" spans="1:44">
      <c r="A84" t="s">
        <v>248</v>
      </c>
      <c r="B84" t="s">
        <v>352</v>
      </c>
      <c r="D84" t="str">
        <f t="shared" si="4"/>
        <v>COST</v>
      </c>
      <c r="E84">
        <f t="shared" si="5"/>
        <v>2015</v>
      </c>
      <c r="F84" t="str">
        <f t="shared" si="6"/>
        <v>EXPOILCRD</v>
      </c>
      <c r="G84" t="str">
        <f t="shared" si="7"/>
        <v>OILCRD</v>
      </c>
      <c r="H84" s="4">
        <f t="shared" ref="H84:AQ84" si="16">H20*0.99</f>
        <v>9.4723524590163937</v>
      </c>
      <c r="I84" s="4">
        <f t="shared" si="16"/>
        <v>10.524836065573771</v>
      </c>
      <c r="J84" s="4">
        <f t="shared" si="16"/>
        <v>10.524836065573771</v>
      </c>
      <c r="K84" s="4">
        <f t="shared" si="16"/>
        <v>10.524836065573771</v>
      </c>
      <c r="L84" s="4">
        <f t="shared" si="16"/>
        <v>10.524836065573771</v>
      </c>
      <c r="M84" s="4">
        <f t="shared" si="16"/>
        <v>10.524836065573771</v>
      </c>
      <c r="N84" s="4">
        <f t="shared" si="16"/>
        <v>10.524836065573771</v>
      </c>
      <c r="O84" s="4">
        <f t="shared" si="16"/>
        <v>10.524836065573771</v>
      </c>
      <c r="P84" s="4">
        <f t="shared" si="16"/>
        <v>8.946110655737705</v>
      </c>
      <c r="Q84" s="4">
        <f t="shared" si="16"/>
        <v>10.524836065573771</v>
      </c>
      <c r="R84" s="4">
        <f t="shared" si="16"/>
        <v>10.524836065573771</v>
      </c>
      <c r="S84" s="4">
        <f t="shared" si="16"/>
        <v>10.524836065573771</v>
      </c>
      <c r="T84" s="4">
        <f t="shared" si="16"/>
        <v>10.524836065573771</v>
      </c>
      <c r="U84" s="4">
        <f t="shared" si="16"/>
        <v>9.4723524590163937</v>
      </c>
      <c r="V84" s="4">
        <f t="shared" si="16"/>
        <v>9.4723524590163937</v>
      </c>
      <c r="W84" s="4">
        <f t="shared" si="16"/>
        <v>10.524836065573771</v>
      </c>
      <c r="X84" s="4">
        <f t="shared" si="16"/>
        <v>10.524836065573771</v>
      </c>
      <c r="Y84" s="4">
        <f t="shared" si="16"/>
        <v>10.524836065573771</v>
      </c>
      <c r="Z84" s="4">
        <f t="shared" si="16"/>
        <v>10.524836065573771</v>
      </c>
      <c r="AA84" s="4">
        <f t="shared" si="16"/>
        <v>10.524836065573771</v>
      </c>
      <c r="AB84" s="4">
        <f t="shared" si="16"/>
        <v>10.524836065573771</v>
      </c>
      <c r="AC84" s="4">
        <f t="shared" si="16"/>
        <v>10.524836065573771</v>
      </c>
      <c r="AD84" s="4">
        <f t="shared" si="16"/>
        <v>10.524836065573771</v>
      </c>
      <c r="AE84" s="4">
        <f t="shared" si="16"/>
        <v>10.524836065573771</v>
      </c>
      <c r="AF84" s="4">
        <f t="shared" si="16"/>
        <v>10.524836065573771</v>
      </c>
      <c r="AG84" s="4">
        <f t="shared" si="16"/>
        <v>10.524836065573771</v>
      </c>
      <c r="AH84" s="4">
        <f t="shared" si="16"/>
        <v>10.524836065573771</v>
      </c>
      <c r="AI84" s="4">
        <f t="shared" si="16"/>
        <v>10.524836065573771</v>
      </c>
      <c r="AJ84" s="4">
        <f t="shared" si="16"/>
        <v>10.524836065573771</v>
      </c>
      <c r="AK84" s="4">
        <f t="shared" si="16"/>
        <v>10.524836065573771</v>
      </c>
      <c r="AL84" s="4">
        <f t="shared" si="16"/>
        <v>10.524836065573771</v>
      </c>
      <c r="AM84" s="4">
        <f t="shared" si="16"/>
        <v>10.524836065573771</v>
      </c>
      <c r="AN84" s="4">
        <f t="shared" si="16"/>
        <v>10.524836065573771</v>
      </c>
      <c r="AO84" s="4">
        <f t="shared" si="16"/>
        <v>10.524836065573771</v>
      </c>
      <c r="AP84" s="4">
        <f t="shared" si="16"/>
        <v>10.524836065573771</v>
      </c>
      <c r="AQ84" s="4">
        <f t="shared" si="16"/>
        <v>10.524836065573771</v>
      </c>
      <c r="AR84">
        <f t="shared" si="9"/>
        <v>10.524836065573771</v>
      </c>
    </row>
    <row r="85" spans="1:44">
      <c r="A85" t="s">
        <v>248</v>
      </c>
      <c r="B85" t="s">
        <v>352</v>
      </c>
      <c r="D85" t="str">
        <f t="shared" si="4"/>
        <v>COST</v>
      </c>
      <c r="E85">
        <f t="shared" si="5"/>
        <v>2015</v>
      </c>
      <c r="F85" t="str">
        <f t="shared" si="6"/>
        <v>EXPOILHFO</v>
      </c>
      <c r="G85" t="str">
        <f t="shared" si="7"/>
        <v>OILHFO</v>
      </c>
      <c r="H85" s="4">
        <f t="shared" ref="H85:AQ85" si="17">H21*0.99</f>
        <v>7.6726054918032798</v>
      </c>
      <c r="I85" s="4">
        <f t="shared" si="17"/>
        <v>8.5251172131147541</v>
      </c>
      <c r="J85" s="4">
        <f t="shared" si="17"/>
        <v>8.5251172131147541</v>
      </c>
      <c r="K85" s="4">
        <f t="shared" si="17"/>
        <v>8.5251172131147541</v>
      </c>
      <c r="L85" s="4">
        <f t="shared" si="17"/>
        <v>8.5251172131147541</v>
      </c>
      <c r="M85" s="4">
        <f t="shared" si="17"/>
        <v>8.5251172131147541</v>
      </c>
      <c r="N85" s="4">
        <f t="shared" si="17"/>
        <v>8.5251172131147541</v>
      </c>
      <c r="O85" s="4">
        <f t="shared" si="17"/>
        <v>8.5251172131147541</v>
      </c>
      <c r="P85" s="4">
        <f t="shared" si="17"/>
        <v>7.2463496311475408</v>
      </c>
      <c r="Q85" s="4">
        <f t="shared" si="17"/>
        <v>8.5251172131147541</v>
      </c>
      <c r="R85" s="4">
        <f t="shared" si="17"/>
        <v>8.5251172131147541</v>
      </c>
      <c r="S85" s="4">
        <f t="shared" si="17"/>
        <v>8.5251172131147541</v>
      </c>
      <c r="T85" s="4">
        <f t="shared" si="17"/>
        <v>8.5251172131147541</v>
      </c>
      <c r="U85" s="4">
        <f t="shared" si="17"/>
        <v>7.6726054918032798</v>
      </c>
      <c r="V85" s="4">
        <f t="shared" si="17"/>
        <v>7.6726054918032798</v>
      </c>
      <c r="W85" s="4">
        <f t="shared" si="17"/>
        <v>8.5251172131147541</v>
      </c>
      <c r="X85" s="4">
        <f t="shared" si="17"/>
        <v>8.5251172131147541</v>
      </c>
      <c r="Y85" s="4">
        <f t="shared" si="17"/>
        <v>8.5251172131147541</v>
      </c>
      <c r="Z85" s="4">
        <f t="shared" si="17"/>
        <v>8.5251172131147541</v>
      </c>
      <c r="AA85" s="4">
        <f t="shared" si="17"/>
        <v>8.5251172131147541</v>
      </c>
      <c r="AB85" s="4">
        <f t="shared" si="17"/>
        <v>8.5251172131147541</v>
      </c>
      <c r="AC85" s="4">
        <f t="shared" si="17"/>
        <v>8.5251172131147541</v>
      </c>
      <c r="AD85" s="4">
        <f t="shared" si="17"/>
        <v>8.5251172131147541</v>
      </c>
      <c r="AE85" s="4">
        <f t="shared" si="17"/>
        <v>8.5251172131147541</v>
      </c>
      <c r="AF85" s="4">
        <f t="shared" si="17"/>
        <v>8.5251172131147541</v>
      </c>
      <c r="AG85" s="4">
        <f t="shared" si="17"/>
        <v>8.5251172131147541</v>
      </c>
      <c r="AH85" s="4">
        <f t="shared" si="17"/>
        <v>8.5251172131147541</v>
      </c>
      <c r="AI85" s="4">
        <f t="shared" si="17"/>
        <v>8.5251172131147541</v>
      </c>
      <c r="AJ85" s="4">
        <f t="shared" si="17"/>
        <v>8.5251172131147541</v>
      </c>
      <c r="AK85" s="4">
        <f t="shared" si="17"/>
        <v>8.5251172131147541</v>
      </c>
      <c r="AL85" s="4">
        <f t="shared" si="17"/>
        <v>8.5251172131147541</v>
      </c>
      <c r="AM85" s="4">
        <f t="shared" si="17"/>
        <v>8.5251172131147541</v>
      </c>
      <c r="AN85" s="4">
        <f t="shared" si="17"/>
        <v>8.5251172131147541</v>
      </c>
      <c r="AO85" s="4">
        <f t="shared" si="17"/>
        <v>8.5251172131147541</v>
      </c>
      <c r="AP85" s="4">
        <f t="shared" si="17"/>
        <v>8.5251172131147541</v>
      </c>
      <c r="AQ85" s="4">
        <f t="shared" si="17"/>
        <v>8.5251172131147541</v>
      </c>
      <c r="AR85">
        <f t="shared" si="9"/>
        <v>8.5251172131147541</v>
      </c>
    </row>
    <row r="86" spans="1:44">
      <c r="A86" t="s">
        <v>248</v>
      </c>
      <c r="B86" t="s">
        <v>352</v>
      </c>
      <c r="D86" t="str">
        <f t="shared" si="4"/>
        <v>COST</v>
      </c>
      <c r="E86">
        <f t="shared" si="5"/>
        <v>2015</v>
      </c>
      <c r="F86" t="str">
        <f t="shared" si="6"/>
        <v>EXPOILDST</v>
      </c>
      <c r="G86" t="str">
        <f t="shared" si="7"/>
        <v>OILDST</v>
      </c>
      <c r="H86" s="4">
        <f t="shared" ref="H86:AQ86" si="18">H22*0.99</f>
        <v>13.682286885245901</v>
      </c>
      <c r="I86" s="4">
        <f t="shared" si="18"/>
        <v>13.682286885245901</v>
      </c>
      <c r="J86" s="4">
        <f t="shared" si="18"/>
        <v>13.682286885245901</v>
      </c>
      <c r="K86" s="4">
        <f t="shared" si="18"/>
        <v>13.682286885245901</v>
      </c>
      <c r="L86" s="4">
        <f t="shared" si="18"/>
        <v>13.682286885245901</v>
      </c>
      <c r="M86" s="4">
        <f t="shared" si="18"/>
        <v>13.682286885245901</v>
      </c>
      <c r="N86" s="4">
        <f t="shared" si="18"/>
        <v>13.682286885245901</v>
      </c>
      <c r="O86" s="4">
        <f t="shared" si="18"/>
        <v>13.682286885245901</v>
      </c>
      <c r="P86" s="4">
        <f t="shared" si="18"/>
        <v>13.682286885245901</v>
      </c>
      <c r="Q86" s="4">
        <f t="shared" si="18"/>
        <v>13.682286885245901</v>
      </c>
      <c r="R86" s="4">
        <f t="shared" si="18"/>
        <v>13.682286885245901</v>
      </c>
      <c r="S86" s="4">
        <f t="shared" si="18"/>
        <v>13.682286885245901</v>
      </c>
      <c r="T86" s="4">
        <f t="shared" si="18"/>
        <v>13.682286885245901</v>
      </c>
      <c r="U86" s="4">
        <f t="shared" si="18"/>
        <v>13.682286885245901</v>
      </c>
      <c r="V86" s="4">
        <f t="shared" si="18"/>
        <v>12.998172540983607</v>
      </c>
      <c r="W86" s="4">
        <f t="shared" si="18"/>
        <v>13.682286885245901</v>
      </c>
      <c r="X86" s="4">
        <f t="shared" si="18"/>
        <v>13.682286885245901</v>
      </c>
      <c r="Y86" s="4">
        <f t="shared" si="18"/>
        <v>13.682286885245901</v>
      </c>
      <c r="Z86" s="4">
        <f t="shared" si="18"/>
        <v>13.682286885245901</v>
      </c>
      <c r="AA86" s="4">
        <f t="shared" si="18"/>
        <v>13.682286885245901</v>
      </c>
      <c r="AB86" s="4">
        <f t="shared" si="18"/>
        <v>13.682286885245901</v>
      </c>
      <c r="AC86" s="4">
        <f t="shared" si="18"/>
        <v>13.682286885245901</v>
      </c>
      <c r="AD86" s="4">
        <f t="shared" si="18"/>
        <v>13.682286885245901</v>
      </c>
      <c r="AE86" s="4">
        <f t="shared" si="18"/>
        <v>13.682286885245901</v>
      </c>
      <c r="AF86" s="4">
        <f t="shared" si="18"/>
        <v>13.682286885245901</v>
      </c>
      <c r="AG86" s="4">
        <f t="shared" si="18"/>
        <v>13.682286885245901</v>
      </c>
      <c r="AH86" s="4">
        <f t="shared" si="18"/>
        <v>13.682286885245901</v>
      </c>
      <c r="AI86" s="4">
        <f t="shared" si="18"/>
        <v>13.682286885245901</v>
      </c>
      <c r="AJ86" s="4">
        <f t="shared" si="18"/>
        <v>13.682286885245901</v>
      </c>
      <c r="AK86" s="4">
        <f t="shared" si="18"/>
        <v>13.682286885245901</v>
      </c>
      <c r="AL86" s="4">
        <f t="shared" si="18"/>
        <v>13.682286885245901</v>
      </c>
      <c r="AM86" s="4">
        <f t="shared" si="18"/>
        <v>13.682286885245901</v>
      </c>
      <c r="AN86" s="4">
        <f t="shared" si="18"/>
        <v>13.682286885245901</v>
      </c>
      <c r="AO86" s="4">
        <f t="shared" si="18"/>
        <v>13.682286885245901</v>
      </c>
      <c r="AP86" s="4">
        <f t="shared" si="18"/>
        <v>13.682286885245901</v>
      </c>
      <c r="AQ86" s="4">
        <f t="shared" si="18"/>
        <v>13.682286885245901</v>
      </c>
      <c r="AR86">
        <f t="shared" si="9"/>
        <v>13.682286885245901</v>
      </c>
    </row>
    <row r="87" spans="1:44">
      <c r="A87" t="s">
        <v>248</v>
      </c>
      <c r="B87" t="s">
        <v>352</v>
      </c>
      <c r="D87" t="str">
        <f t="shared" si="4"/>
        <v>COST</v>
      </c>
      <c r="E87">
        <f t="shared" si="5"/>
        <v>2015</v>
      </c>
      <c r="F87" t="str">
        <f t="shared" si="6"/>
        <v>EXPOILLPG</v>
      </c>
      <c r="G87" t="str">
        <f t="shared" si="7"/>
        <v>OILLPG</v>
      </c>
      <c r="H87" s="4">
        <f t="shared" ref="H87:AQ87" si="19">H23*0.99</f>
        <v>11.577319672131148</v>
      </c>
      <c r="I87" s="4">
        <f t="shared" si="19"/>
        <v>11.577319672131148</v>
      </c>
      <c r="J87" s="4">
        <f t="shared" si="19"/>
        <v>11.577319672131148</v>
      </c>
      <c r="K87" s="4">
        <f t="shared" si="19"/>
        <v>11.577319672131148</v>
      </c>
      <c r="L87" s="4">
        <f t="shared" si="19"/>
        <v>11.577319672131148</v>
      </c>
      <c r="M87" s="4">
        <f t="shared" si="19"/>
        <v>11.577319672131148</v>
      </c>
      <c r="N87" s="4">
        <f t="shared" si="19"/>
        <v>11.577319672131148</v>
      </c>
      <c r="O87" s="4">
        <f t="shared" si="19"/>
        <v>11.577319672131148</v>
      </c>
      <c r="P87" s="4">
        <f t="shared" si="19"/>
        <v>11.577319672131148</v>
      </c>
      <c r="Q87" s="4">
        <f t="shared" si="19"/>
        <v>11.577319672131148</v>
      </c>
      <c r="R87" s="4">
        <f t="shared" si="19"/>
        <v>11.577319672131148</v>
      </c>
      <c r="S87" s="4">
        <f t="shared" si="19"/>
        <v>11.577319672131148</v>
      </c>
      <c r="T87" s="4">
        <f t="shared" si="19"/>
        <v>11.577319672131148</v>
      </c>
      <c r="U87" s="4">
        <f t="shared" si="19"/>
        <v>11.577319672131148</v>
      </c>
      <c r="V87" s="4">
        <f t="shared" si="19"/>
        <v>10.99845368852459</v>
      </c>
      <c r="W87" s="4">
        <f t="shared" si="19"/>
        <v>11.577319672131148</v>
      </c>
      <c r="X87" s="4">
        <f t="shared" si="19"/>
        <v>11.577319672131148</v>
      </c>
      <c r="Y87" s="4">
        <f t="shared" si="19"/>
        <v>11.577319672131148</v>
      </c>
      <c r="Z87" s="4">
        <f t="shared" si="19"/>
        <v>11.577319672131148</v>
      </c>
      <c r="AA87" s="4">
        <f t="shared" si="19"/>
        <v>11.577319672131148</v>
      </c>
      <c r="AB87" s="4">
        <f t="shared" si="19"/>
        <v>11.577319672131148</v>
      </c>
      <c r="AC87" s="4">
        <f t="shared" si="19"/>
        <v>11.577319672131148</v>
      </c>
      <c r="AD87" s="4">
        <f t="shared" si="19"/>
        <v>11.577319672131148</v>
      </c>
      <c r="AE87" s="4">
        <f t="shared" si="19"/>
        <v>11.577319672131148</v>
      </c>
      <c r="AF87" s="4">
        <f t="shared" si="19"/>
        <v>11.577319672131148</v>
      </c>
      <c r="AG87" s="4">
        <f t="shared" si="19"/>
        <v>11.577319672131148</v>
      </c>
      <c r="AH87" s="4">
        <f t="shared" si="19"/>
        <v>11.577319672131148</v>
      </c>
      <c r="AI87" s="4">
        <f t="shared" si="19"/>
        <v>11.577319672131148</v>
      </c>
      <c r="AJ87" s="4">
        <f t="shared" si="19"/>
        <v>11.577319672131148</v>
      </c>
      <c r="AK87" s="4">
        <f t="shared" si="19"/>
        <v>11.577319672131148</v>
      </c>
      <c r="AL87" s="4">
        <f t="shared" si="19"/>
        <v>11.577319672131148</v>
      </c>
      <c r="AM87" s="4">
        <f t="shared" si="19"/>
        <v>11.577319672131148</v>
      </c>
      <c r="AN87" s="4">
        <f t="shared" si="19"/>
        <v>11.577319672131148</v>
      </c>
      <c r="AO87" s="4">
        <f t="shared" si="19"/>
        <v>11.577319672131148</v>
      </c>
      <c r="AP87" s="4">
        <f t="shared" si="19"/>
        <v>11.577319672131148</v>
      </c>
      <c r="AQ87" s="4">
        <f t="shared" si="19"/>
        <v>11.577319672131148</v>
      </c>
      <c r="AR87">
        <f t="shared" si="9"/>
        <v>11.577319672131148</v>
      </c>
    </row>
    <row r="88" spans="1:44">
      <c r="A88" t="s">
        <v>248</v>
      </c>
      <c r="B88" t="s">
        <v>352</v>
      </c>
      <c r="D88" t="str">
        <f t="shared" si="4"/>
        <v>COST</v>
      </c>
      <c r="E88">
        <f t="shared" si="5"/>
        <v>2015</v>
      </c>
      <c r="F88" t="str">
        <f t="shared" ref="F88:F119" si="20">"EXP"&amp;G88</f>
        <v>EXPOILGSL</v>
      </c>
      <c r="G88" t="str">
        <f t="shared" si="7"/>
        <v>OILGSL</v>
      </c>
      <c r="H88" s="4">
        <f t="shared" ref="H88:AQ88" si="21">H24*0.99</f>
        <v>14.734770491803276</v>
      </c>
      <c r="I88" s="4">
        <f t="shared" si="21"/>
        <v>14.734770491803276</v>
      </c>
      <c r="J88" s="4">
        <f t="shared" si="21"/>
        <v>14.734770491803276</v>
      </c>
      <c r="K88" s="4">
        <f t="shared" si="21"/>
        <v>14.734770491803276</v>
      </c>
      <c r="L88" s="4">
        <f t="shared" si="21"/>
        <v>14.734770491803276</v>
      </c>
      <c r="M88" s="4">
        <f t="shared" si="21"/>
        <v>14.734770491803276</v>
      </c>
      <c r="N88" s="4">
        <f t="shared" si="21"/>
        <v>14.734770491803276</v>
      </c>
      <c r="O88" s="4">
        <f t="shared" si="21"/>
        <v>14.734770491803276</v>
      </c>
      <c r="P88" s="4">
        <f t="shared" si="21"/>
        <v>14.734770491803276</v>
      </c>
      <c r="Q88" s="4">
        <f t="shared" si="21"/>
        <v>14.734770491803276</v>
      </c>
      <c r="R88" s="4">
        <f t="shared" si="21"/>
        <v>14.734770491803276</v>
      </c>
      <c r="S88" s="4">
        <f t="shared" si="21"/>
        <v>14.734770491803276</v>
      </c>
      <c r="T88" s="4">
        <f t="shared" si="21"/>
        <v>14.734770491803276</v>
      </c>
      <c r="U88" s="4">
        <f t="shared" si="21"/>
        <v>14.734770491803276</v>
      </c>
      <c r="V88" s="4">
        <f t="shared" si="21"/>
        <v>13.998031967213112</v>
      </c>
      <c r="W88" s="4">
        <f t="shared" si="21"/>
        <v>14.734770491803276</v>
      </c>
      <c r="X88" s="4">
        <f t="shared" si="21"/>
        <v>14.734770491803276</v>
      </c>
      <c r="Y88" s="4">
        <f t="shared" si="21"/>
        <v>14.734770491803276</v>
      </c>
      <c r="Z88" s="4">
        <f t="shared" si="21"/>
        <v>14.734770491803276</v>
      </c>
      <c r="AA88" s="4">
        <f t="shared" si="21"/>
        <v>14.734770491803276</v>
      </c>
      <c r="AB88" s="4">
        <f t="shared" si="21"/>
        <v>14.734770491803276</v>
      </c>
      <c r="AC88" s="4">
        <f t="shared" si="21"/>
        <v>14.734770491803276</v>
      </c>
      <c r="AD88" s="4">
        <f t="shared" si="21"/>
        <v>14.734770491803276</v>
      </c>
      <c r="AE88" s="4">
        <f t="shared" si="21"/>
        <v>14.734770491803276</v>
      </c>
      <c r="AF88" s="4">
        <f t="shared" si="21"/>
        <v>14.734770491803276</v>
      </c>
      <c r="AG88" s="4">
        <f t="shared" si="21"/>
        <v>14.734770491803276</v>
      </c>
      <c r="AH88" s="4">
        <f t="shared" si="21"/>
        <v>14.734770491803276</v>
      </c>
      <c r="AI88" s="4">
        <f t="shared" si="21"/>
        <v>14.734770491803276</v>
      </c>
      <c r="AJ88" s="4">
        <f t="shared" si="21"/>
        <v>14.734770491803276</v>
      </c>
      <c r="AK88" s="4">
        <f t="shared" si="21"/>
        <v>14.734770491803276</v>
      </c>
      <c r="AL88" s="4">
        <f t="shared" si="21"/>
        <v>14.734770491803276</v>
      </c>
      <c r="AM88" s="4">
        <f t="shared" si="21"/>
        <v>14.734770491803276</v>
      </c>
      <c r="AN88" s="4">
        <f t="shared" si="21"/>
        <v>14.734770491803276</v>
      </c>
      <c r="AO88" s="4">
        <f t="shared" si="21"/>
        <v>14.734770491803276</v>
      </c>
      <c r="AP88" s="4">
        <f t="shared" si="21"/>
        <v>14.734770491803276</v>
      </c>
      <c r="AQ88" s="4">
        <f t="shared" si="21"/>
        <v>14.734770491803276</v>
      </c>
      <c r="AR88">
        <f t="shared" si="9"/>
        <v>14.734770491803276</v>
      </c>
    </row>
    <row r="89" spans="1:44">
      <c r="A89" t="s">
        <v>248</v>
      </c>
      <c r="B89" t="s">
        <v>352</v>
      </c>
      <c r="D89" t="str">
        <f t="shared" si="4"/>
        <v>COST</v>
      </c>
      <c r="E89">
        <f t="shared" si="5"/>
        <v>2015</v>
      </c>
      <c r="F89" t="str">
        <f t="shared" si="20"/>
        <v>EXPOILKER</v>
      </c>
      <c r="G89" t="str">
        <f t="shared" si="7"/>
        <v>OILKER</v>
      </c>
      <c r="H89" s="4">
        <f t="shared" ref="H89:AQ89" si="22">H25*0.99</f>
        <v>14.734770491803276</v>
      </c>
      <c r="I89" s="4">
        <f t="shared" si="22"/>
        <v>14.734770491803276</v>
      </c>
      <c r="J89" s="4">
        <f t="shared" si="22"/>
        <v>14.734770491803276</v>
      </c>
      <c r="K89" s="4">
        <f t="shared" si="22"/>
        <v>14.734770491803276</v>
      </c>
      <c r="L89" s="4">
        <f t="shared" si="22"/>
        <v>14.734770491803276</v>
      </c>
      <c r="M89" s="4">
        <f t="shared" si="22"/>
        <v>14.734770491803276</v>
      </c>
      <c r="N89" s="4">
        <f t="shared" si="22"/>
        <v>14.734770491803276</v>
      </c>
      <c r="O89" s="4">
        <f t="shared" si="22"/>
        <v>14.734770491803276</v>
      </c>
      <c r="P89" s="4">
        <f t="shared" si="22"/>
        <v>14.734770491803276</v>
      </c>
      <c r="Q89" s="4">
        <f t="shared" si="22"/>
        <v>14.734770491803276</v>
      </c>
      <c r="R89" s="4">
        <f t="shared" si="22"/>
        <v>14.734770491803276</v>
      </c>
      <c r="S89" s="4">
        <f t="shared" si="22"/>
        <v>14.734770491803276</v>
      </c>
      <c r="T89" s="4">
        <f t="shared" si="22"/>
        <v>14.734770491803276</v>
      </c>
      <c r="U89" s="4">
        <f t="shared" si="22"/>
        <v>14.734770491803276</v>
      </c>
      <c r="V89" s="4">
        <f t="shared" si="22"/>
        <v>13.998031967213112</v>
      </c>
      <c r="W89" s="4">
        <f t="shared" si="22"/>
        <v>14.734770491803276</v>
      </c>
      <c r="X89" s="4">
        <f t="shared" si="22"/>
        <v>14.734770491803276</v>
      </c>
      <c r="Y89" s="4">
        <f t="shared" si="22"/>
        <v>14.734770491803276</v>
      </c>
      <c r="Z89" s="4">
        <f t="shared" si="22"/>
        <v>14.734770491803276</v>
      </c>
      <c r="AA89" s="4">
        <f t="shared" si="22"/>
        <v>14.734770491803276</v>
      </c>
      <c r="AB89" s="4">
        <f t="shared" si="22"/>
        <v>14.734770491803276</v>
      </c>
      <c r="AC89" s="4">
        <f t="shared" si="22"/>
        <v>14.734770491803276</v>
      </c>
      <c r="AD89" s="4">
        <f t="shared" si="22"/>
        <v>14.734770491803276</v>
      </c>
      <c r="AE89" s="4">
        <f t="shared" si="22"/>
        <v>14.734770491803276</v>
      </c>
      <c r="AF89" s="4">
        <f t="shared" si="22"/>
        <v>14.734770491803276</v>
      </c>
      <c r="AG89" s="4">
        <f t="shared" si="22"/>
        <v>14.734770491803276</v>
      </c>
      <c r="AH89" s="4">
        <f t="shared" si="22"/>
        <v>14.734770491803276</v>
      </c>
      <c r="AI89" s="4">
        <f t="shared" si="22"/>
        <v>14.734770491803276</v>
      </c>
      <c r="AJ89" s="4">
        <f t="shared" si="22"/>
        <v>14.734770491803276</v>
      </c>
      <c r="AK89" s="4">
        <f t="shared" si="22"/>
        <v>14.734770491803276</v>
      </c>
      <c r="AL89" s="4">
        <f t="shared" si="22"/>
        <v>14.734770491803276</v>
      </c>
      <c r="AM89" s="4">
        <f t="shared" si="22"/>
        <v>14.734770491803276</v>
      </c>
      <c r="AN89" s="4">
        <f t="shared" si="22"/>
        <v>14.734770491803276</v>
      </c>
      <c r="AO89" s="4">
        <f t="shared" si="22"/>
        <v>14.734770491803276</v>
      </c>
      <c r="AP89" s="4">
        <f t="shared" si="22"/>
        <v>14.734770491803276</v>
      </c>
      <c r="AQ89" s="4">
        <f t="shared" si="22"/>
        <v>14.734770491803276</v>
      </c>
      <c r="AR89">
        <f t="shared" si="9"/>
        <v>14.734770491803276</v>
      </c>
    </row>
    <row r="90" spans="1:44">
      <c r="A90" t="s">
        <v>248</v>
      </c>
      <c r="B90" t="s">
        <v>352</v>
      </c>
      <c r="D90" t="str">
        <f t="shared" si="4"/>
        <v>*</v>
      </c>
      <c r="E90">
        <f t="shared" si="5"/>
        <v>2015</v>
      </c>
      <c r="F90" t="str">
        <f t="shared" si="20"/>
        <v>EXPGASNAT</v>
      </c>
      <c r="G90" t="str">
        <f t="shared" si="7"/>
        <v>GASNAT</v>
      </c>
      <c r="H90" s="4">
        <f t="shared" ref="H90:AQ90" si="23">H26*0.99</f>
        <v>6.7271311475409838</v>
      </c>
      <c r="I90" s="4">
        <f t="shared" si="23"/>
        <v>6.7271311475409838</v>
      </c>
      <c r="J90" s="4">
        <f t="shared" si="23"/>
        <v>6.7271311475409838</v>
      </c>
      <c r="K90" s="4">
        <f t="shared" si="23"/>
        <v>6.7271311475409838</v>
      </c>
      <c r="L90" s="4">
        <f t="shared" si="23"/>
        <v>6.7271311475409838</v>
      </c>
      <c r="M90" s="4">
        <f t="shared" si="23"/>
        <v>6.7271311475409838</v>
      </c>
      <c r="N90" s="4">
        <f t="shared" si="23"/>
        <v>6.7271311475409838</v>
      </c>
      <c r="O90" s="4">
        <f t="shared" si="23"/>
        <v>6.7271311475409838</v>
      </c>
      <c r="P90" s="4">
        <f t="shared" si="23"/>
        <v>5.7180614754098356</v>
      </c>
      <c r="Q90" s="4">
        <f t="shared" si="23"/>
        <v>6.0544180327868853</v>
      </c>
      <c r="R90" s="4">
        <f t="shared" si="23"/>
        <v>6.7271311475409838</v>
      </c>
      <c r="S90" s="4">
        <f t="shared" si="23"/>
        <v>6.7271311475409838</v>
      </c>
      <c r="T90" s="4">
        <f t="shared" si="23"/>
        <v>6.7271311475409838</v>
      </c>
      <c r="U90" s="4">
        <f t="shared" si="23"/>
        <v>6.7271311475409838</v>
      </c>
      <c r="V90" s="4">
        <f t="shared" si="23"/>
        <v>6.0544180327868853</v>
      </c>
      <c r="W90" s="4">
        <f t="shared" si="23"/>
        <v>6.7271311475409838</v>
      </c>
      <c r="X90" s="4">
        <f t="shared" si="23"/>
        <v>6.7271311475409838</v>
      </c>
      <c r="Y90" s="4">
        <f t="shared" si="23"/>
        <v>6.7271311475409838</v>
      </c>
      <c r="Z90" s="4">
        <f t="shared" si="23"/>
        <v>6.7271311475409838</v>
      </c>
      <c r="AA90" s="4">
        <f t="shared" si="23"/>
        <v>6.7271311475409838</v>
      </c>
      <c r="AB90" s="4">
        <f t="shared" si="23"/>
        <v>6.7271311475409838</v>
      </c>
      <c r="AC90" s="4">
        <f t="shared" si="23"/>
        <v>6.7271311475409838</v>
      </c>
      <c r="AD90" s="4">
        <f t="shared" si="23"/>
        <v>6.7271311475409838</v>
      </c>
      <c r="AE90" s="4">
        <f t="shared" si="23"/>
        <v>6.7271311475409838</v>
      </c>
      <c r="AF90" s="4">
        <f t="shared" si="23"/>
        <v>6.7271311475409838</v>
      </c>
      <c r="AG90" s="4">
        <f t="shared" si="23"/>
        <v>6.7271311475409838</v>
      </c>
      <c r="AH90" s="4">
        <f t="shared" si="23"/>
        <v>6.7271311475409838</v>
      </c>
      <c r="AI90" s="4">
        <f t="shared" si="23"/>
        <v>6.7271311475409838</v>
      </c>
      <c r="AJ90" s="4">
        <f t="shared" si="23"/>
        <v>6.7271311475409838</v>
      </c>
      <c r="AK90" s="4">
        <f t="shared" si="23"/>
        <v>6.7271311475409838</v>
      </c>
      <c r="AL90" s="4">
        <f t="shared" si="23"/>
        <v>6.7271311475409838</v>
      </c>
      <c r="AM90" s="4">
        <f t="shared" si="23"/>
        <v>6.7271311475409838</v>
      </c>
      <c r="AN90" s="4">
        <f t="shared" si="23"/>
        <v>6.7271311475409838</v>
      </c>
      <c r="AO90" s="4">
        <f t="shared" si="23"/>
        <v>6.7271311475409838</v>
      </c>
      <c r="AP90" s="4">
        <f t="shared" si="23"/>
        <v>6.7271311475409838</v>
      </c>
      <c r="AQ90" s="4">
        <f t="shared" si="23"/>
        <v>6.7271311475409838</v>
      </c>
      <c r="AR90">
        <f t="shared" si="9"/>
        <v>6.7271311475409838</v>
      </c>
    </row>
    <row r="91" spans="1:44">
      <c r="A91" t="s">
        <v>248</v>
      </c>
      <c r="B91" t="s">
        <v>352</v>
      </c>
      <c r="D91" t="str">
        <f t="shared" si="4"/>
        <v>COST</v>
      </c>
      <c r="E91">
        <f t="shared" si="5"/>
        <v>2020</v>
      </c>
      <c r="F91" t="str">
        <f t="shared" si="20"/>
        <v>EXPOILCRD</v>
      </c>
      <c r="G91" t="str">
        <f t="shared" si="7"/>
        <v>OILCRD</v>
      </c>
      <c r="H91" s="4">
        <f t="shared" ref="H91:AQ91" si="24">H27*0.99</f>
        <v>10.195377049180328</v>
      </c>
      <c r="I91" s="4">
        <f t="shared" si="24"/>
        <v>11.328196721311475</v>
      </c>
      <c r="J91" s="4">
        <f t="shared" si="24"/>
        <v>11.328196721311475</v>
      </c>
      <c r="K91" s="4">
        <f t="shared" si="24"/>
        <v>11.328196721311475</v>
      </c>
      <c r="L91" s="4">
        <f t="shared" si="24"/>
        <v>11.328196721311475</v>
      </c>
      <c r="M91" s="4">
        <f t="shared" si="24"/>
        <v>11.328196721311475</v>
      </c>
      <c r="N91" s="4">
        <f t="shared" si="24"/>
        <v>11.328196721311475</v>
      </c>
      <c r="O91" s="4">
        <f t="shared" si="24"/>
        <v>11.328196721311475</v>
      </c>
      <c r="P91" s="4">
        <f t="shared" si="24"/>
        <v>9.6289672131147537</v>
      </c>
      <c r="Q91" s="4">
        <f t="shared" si="24"/>
        <v>11.328196721311475</v>
      </c>
      <c r="R91" s="4">
        <f t="shared" si="24"/>
        <v>11.328196721311475</v>
      </c>
      <c r="S91" s="4">
        <f t="shared" si="24"/>
        <v>11.328196721311475</v>
      </c>
      <c r="T91" s="4">
        <f t="shared" si="24"/>
        <v>11.328196721311475</v>
      </c>
      <c r="U91" s="4">
        <f t="shared" si="24"/>
        <v>10.195377049180328</v>
      </c>
      <c r="V91" s="4">
        <f t="shared" si="24"/>
        <v>10.195377049180328</v>
      </c>
      <c r="W91" s="4">
        <f t="shared" si="24"/>
        <v>11.328196721311475</v>
      </c>
      <c r="X91" s="4">
        <f t="shared" si="24"/>
        <v>11.328196721311475</v>
      </c>
      <c r="Y91" s="4">
        <f t="shared" si="24"/>
        <v>11.328196721311475</v>
      </c>
      <c r="Z91" s="4">
        <f t="shared" si="24"/>
        <v>11.328196721311475</v>
      </c>
      <c r="AA91" s="4">
        <f t="shared" si="24"/>
        <v>11.328196721311475</v>
      </c>
      <c r="AB91" s="4">
        <f t="shared" si="24"/>
        <v>11.328196721311475</v>
      </c>
      <c r="AC91" s="4">
        <f t="shared" si="24"/>
        <v>11.328196721311475</v>
      </c>
      <c r="AD91" s="4">
        <f t="shared" si="24"/>
        <v>11.328196721311475</v>
      </c>
      <c r="AE91" s="4">
        <f t="shared" si="24"/>
        <v>11.328196721311475</v>
      </c>
      <c r="AF91" s="4">
        <f t="shared" si="24"/>
        <v>11.328196721311475</v>
      </c>
      <c r="AG91" s="4">
        <f t="shared" si="24"/>
        <v>11.328196721311475</v>
      </c>
      <c r="AH91" s="4">
        <f t="shared" si="24"/>
        <v>11.328196721311475</v>
      </c>
      <c r="AI91" s="4">
        <f t="shared" si="24"/>
        <v>11.328196721311475</v>
      </c>
      <c r="AJ91" s="4">
        <f t="shared" si="24"/>
        <v>11.328196721311475</v>
      </c>
      <c r="AK91" s="4">
        <f t="shared" si="24"/>
        <v>11.328196721311475</v>
      </c>
      <c r="AL91" s="4">
        <f t="shared" si="24"/>
        <v>11.328196721311475</v>
      </c>
      <c r="AM91" s="4">
        <f t="shared" si="24"/>
        <v>11.328196721311475</v>
      </c>
      <c r="AN91" s="4">
        <f t="shared" si="24"/>
        <v>11.328196721311475</v>
      </c>
      <c r="AO91" s="4">
        <f t="shared" si="24"/>
        <v>11.328196721311475</v>
      </c>
      <c r="AP91" s="4">
        <f t="shared" si="24"/>
        <v>11.328196721311475</v>
      </c>
      <c r="AQ91" s="4">
        <f t="shared" si="24"/>
        <v>11.328196721311475</v>
      </c>
      <c r="AR91">
        <f t="shared" si="9"/>
        <v>11.328196721311475</v>
      </c>
    </row>
    <row r="92" spans="1:44">
      <c r="A92" t="s">
        <v>248</v>
      </c>
      <c r="B92" t="s">
        <v>352</v>
      </c>
      <c r="D92" t="str">
        <f t="shared" si="4"/>
        <v>COST</v>
      </c>
      <c r="E92">
        <f t="shared" si="5"/>
        <v>2020</v>
      </c>
      <c r="F92" t="str">
        <f t="shared" si="20"/>
        <v>EXPOILHFO</v>
      </c>
      <c r="G92" t="str">
        <f t="shared" si="7"/>
        <v>OILHFO</v>
      </c>
      <c r="H92" s="4">
        <f t="shared" ref="H92:AQ92" si="25">H28*0.99</f>
        <v>8.2582554098360657</v>
      </c>
      <c r="I92" s="4">
        <f t="shared" si="25"/>
        <v>9.175839344262295</v>
      </c>
      <c r="J92" s="4">
        <f t="shared" si="25"/>
        <v>9.175839344262295</v>
      </c>
      <c r="K92" s="4">
        <f t="shared" si="25"/>
        <v>9.175839344262295</v>
      </c>
      <c r="L92" s="4">
        <f t="shared" si="25"/>
        <v>9.175839344262295</v>
      </c>
      <c r="M92" s="4">
        <f t="shared" si="25"/>
        <v>9.175839344262295</v>
      </c>
      <c r="N92" s="4">
        <f t="shared" si="25"/>
        <v>9.175839344262295</v>
      </c>
      <c r="O92" s="4">
        <f t="shared" si="25"/>
        <v>9.175839344262295</v>
      </c>
      <c r="P92" s="4">
        <f t="shared" si="25"/>
        <v>7.799463442622951</v>
      </c>
      <c r="Q92" s="4">
        <f t="shared" si="25"/>
        <v>9.175839344262295</v>
      </c>
      <c r="R92" s="4">
        <f t="shared" si="25"/>
        <v>9.175839344262295</v>
      </c>
      <c r="S92" s="4">
        <f t="shared" si="25"/>
        <v>9.175839344262295</v>
      </c>
      <c r="T92" s="4">
        <f t="shared" si="25"/>
        <v>9.175839344262295</v>
      </c>
      <c r="U92" s="4">
        <f t="shared" si="25"/>
        <v>8.2582554098360657</v>
      </c>
      <c r="V92" s="4">
        <f t="shared" si="25"/>
        <v>8.2582554098360657</v>
      </c>
      <c r="W92" s="4">
        <f t="shared" si="25"/>
        <v>9.175839344262295</v>
      </c>
      <c r="X92" s="4">
        <f t="shared" si="25"/>
        <v>9.175839344262295</v>
      </c>
      <c r="Y92" s="4">
        <f t="shared" si="25"/>
        <v>9.175839344262295</v>
      </c>
      <c r="Z92" s="4">
        <f t="shared" si="25"/>
        <v>9.175839344262295</v>
      </c>
      <c r="AA92" s="4">
        <f t="shared" si="25"/>
        <v>9.175839344262295</v>
      </c>
      <c r="AB92" s="4">
        <f t="shared" si="25"/>
        <v>9.175839344262295</v>
      </c>
      <c r="AC92" s="4">
        <f t="shared" si="25"/>
        <v>9.175839344262295</v>
      </c>
      <c r="AD92" s="4">
        <f t="shared" si="25"/>
        <v>9.175839344262295</v>
      </c>
      <c r="AE92" s="4">
        <f t="shared" si="25"/>
        <v>9.175839344262295</v>
      </c>
      <c r="AF92" s="4">
        <f t="shared" si="25"/>
        <v>9.175839344262295</v>
      </c>
      <c r="AG92" s="4">
        <f t="shared" si="25"/>
        <v>9.175839344262295</v>
      </c>
      <c r="AH92" s="4">
        <f t="shared" si="25"/>
        <v>9.175839344262295</v>
      </c>
      <c r="AI92" s="4">
        <f t="shared" si="25"/>
        <v>9.175839344262295</v>
      </c>
      <c r="AJ92" s="4">
        <f t="shared" si="25"/>
        <v>9.175839344262295</v>
      </c>
      <c r="AK92" s="4">
        <f t="shared" si="25"/>
        <v>9.175839344262295</v>
      </c>
      <c r="AL92" s="4">
        <f t="shared" si="25"/>
        <v>9.175839344262295</v>
      </c>
      <c r="AM92" s="4">
        <f t="shared" si="25"/>
        <v>9.175839344262295</v>
      </c>
      <c r="AN92" s="4">
        <f t="shared" si="25"/>
        <v>9.175839344262295</v>
      </c>
      <c r="AO92" s="4">
        <f t="shared" si="25"/>
        <v>9.175839344262295</v>
      </c>
      <c r="AP92" s="4">
        <f t="shared" si="25"/>
        <v>9.175839344262295</v>
      </c>
      <c r="AQ92" s="4">
        <f t="shared" si="25"/>
        <v>9.175839344262295</v>
      </c>
      <c r="AR92">
        <f t="shared" si="9"/>
        <v>9.175839344262295</v>
      </c>
    </row>
    <row r="93" spans="1:44">
      <c r="A93" t="s">
        <v>248</v>
      </c>
      <c r="B93" t="s">
        <v>352</v>
      </c>
      <c r="D93" t="str">
        <f t="shared" si="4"/>
        <v>COST</v>
      </c>
      <c r="E93">
        <f t="shared" si="5"/>
        <v>2020</v>
      </c>
      <c r="F93" t="str">
        <f t="shared" si="20"/>
        <v>EXPOILDST</v>
      </c>
      <c r="G93" t="str">
        <f t="shared" si="7"/>
        <v>OILDST</v>
      </c>
      <c r="H93" s="4">
        <f t="shared" ref="H93:AQ93" si="26">H29*0.99</f>
        <v>14.726655737704919</v>
      </c>
      <c r="I93" s="4">
        <f t="shared" si="26"/>
        <v>14.726655737704919</v>
      </c>
      <c r="J93" s="4">
        <f t="shared" si="26"/>
        <v>14.726655737704919</v>
      </c>
      <c r="K93" s="4">
        <f t="shared" si="26"/>
        <v>14.726655737704919</v>
      </c>
      <c r="L93" s="4">
        <f t="shared" si="26"/>
        <v>14.726655737704919</v>
      </c>
      <c r="M93" s="4">
        <f t="shared" si="26"/>
        <v>14.726655737704919</v>
      </c>
      <c r="N93" s="4">
        <f t="shared" si="26"/>
        <v>14.726655737704919</v>
      </c>
      <c r="O93" s="4">
        <f t="shared" si="26"/>
        <v>14.726655737704919</v>
      </c>
      <c r="P93" s="4">
        <f t="shared" si="26"/>
        <v>14.726655737704919</v>
      </c>
      <c r="Q93" s="4">
        <f t="shared" si="26"/>
        <v>14.726655737704919</v>
      </c>
      <c r="R93" s="4">
        <f t="shared" si="26"/>
        <v>14.726655737704919</v>
      </c>
      <c r="S93" s="4">
        <f t="shared" si="26"/>
        <v>14.726655737704919</v>
      </c>
      <c r="T93" s="4">
        <f t="shared" si="26"/>
        <v>14.726655737704919</v>
      </c>
      <c r="U93" s="4">
        <f t="shared" si="26"/>
        <v>14.726655737704919</v>
      </c>
      <c r="V93" s="4">
        <f t="shared" si="26"/>
        <v>13.990322950819673</v>
      </c>
      <c r="W93" s="4">
        <f t="shared" si="26"/>
        <v>14.726655737704919</v>
      </c>
      <c r="X93" s="4">
        <f t="shared" si="26"/>
        <v>14.726655737704919</v>
      </c>
      <c r="Y93" s="4">
        <f t="shared" si="26"/>
        <v>14.726655737704919</v>
      </c>
      <c r="Z93" s="4">
        <f t="shared" si="26"/>
        <v>14.726655737704919</v>
      </c>
      <c r="AA93" s="4">
        <f t="shared" si="26"/>
        <v>14.726655737704919</v>
      </c>
      <c r="AB93" s="4">
        <f t="shared" si="26"/>
        <v>14.726655737704919</v>
      </c>
      <c r="AC93" s="4">
        <f t="shared" si="26"/>
        <v>14.726655737704919</v>
      </c>
      <c r="AD93" s="4">
        <f t="shared" si="26"/>
        <v>14.726655737704919</v>
      </c>
      <c r="AE93" s="4">
        <f t="shared" si="26"/>
        <v>14.726655737704919</v>
      </c>
      <c r="AF93" s="4">
        <f t="shared" si="26"/>
        <v>14.726655737704919</v>
      </c>
      <c r="AG93" s="4">
        <f t="shared" si="26"/>
        <v>14.726655737704919</v>
      </c>
      <c r="AH93" s="4">
        <f t="shared" si="26"/>
        <v>14.726655737704919</v>
      </c>
      <c r="AI93" s="4">
        <f t="shared" si="26"/>
        <v>14.726655737704919</v>
      </c>
      <c r="AJ93" s="4">
        <f t="shared" si="26"/>
        <v>14.726655737704919</v>
      </c>
      <c r="AK93" s="4">
        <f t="shared" si="26"/>
        <v>14.726655737704919</v>
      </c>
      <c r="AL93" s="4">
        <f t="shared" si="26"/>
        <v>14.726655737704919</v>
      </c>
      <c r="AM93" s="4">
        <f t="shared" si="26"/>
        <v>14.726655737704919</v>
      </c>
      <c r="AN93" s="4">
        <f t="shared" si="26"/>
        <v>14.726655737704919</v>
      </c>
      <c r="AO93" s="4">
        <f t="shared" si="26"/>
        <v>14.726655737704919</v>
      </c>
      <c r="AP93" s="4">
        <f t="shared" si="26"/>
        <v>14.726655737704919</v>
      </c>
      <c r="AQ93" s="4">
        <f t="shared" si="26"/>
        <v>14.726655737704919</v>
      </c>
      <c r="AR93">
        <f t="shared" si="9"/>
        <v>14.726655737704919</v>
      </c>
    </row>
    <row r="94" spans="1:44">
      <c r="A94" t="s">
        <v>248</v>
      </c>
      <c r="B94" t="s">
        <v>352</v>
      </c>
      <c r="D94" t="str">
        <f t="shared" si="4"/>
        <v>COST</v>
      </c>
      <c r="E94">
        <f t="shared" si="5"/>
        <v>2020</v>
      </c>
      <c r="F94" t="str">
        <f t="shared" si="20"/>
        <v>EXPOILLPG</v>
      </c>
      <c r="G94" t="str">
        <f t="shared" si="7"/>
        <v>OILLPG</v>
      </c>
      <c r="H94" s="4">
        <f t="shared" ref="H94:AQ94" si="27">H30*0.99</f>
        <v>12.461016393442625</v>
      </c>
      <c r="I94" s="4">
        <f t="shared" si="27"/>
        <v>12.461016393442625</v>
      </c>
      <c r="J94" s="4">
        <f t="shared" si="27"/>
        <v>12.461016393442625</v>
      </c>
      <c r="K94" s="4">
        <f t="shared" si="27"/>
        <v>12.461016393442625</v>
      </c>
      <c r="L94" s="4">
        <f t="shared" si="27"/>
        <v>12.461016393442625</v>
      </c>
      <c r="M94" s="4">
        <f t="shared" si="27"/>
        <v>12.461016393442625</v>
      </c>
      <c r="N94" s="4">
        <f t="shared" si="27"/>
        <v>12.461016393442625</v>
      </c>
      <c r="O94" s="4">
        <f t="shared" si="27"/>
        <v>12.461016393442625</v>
      </c>
      <c r="P94" s="4">
        <f t="shared" si="27"/>
        <v>12.461016393442625</v>
      </c>
      <c r="Q94" s="4">
        <f t="shared" si="27"/>
        <v>12.461016393442625</v>
      </c>
      <c r="R94" s="4">
        <f t="shared" si="27"/>
        <v>12.461016393442625</v>
      </c>
      <c r="S94" s="4">
        <f t="shared" si="27"/>
        <v>12.461016393442625</v>
      </c>
      <c r="T94" s="4">
        <f t="shared" si="27"/>
        <v>12.461016393442625</v>
      </c>
      <c r="U94" s="4">
        <f t="shared" si="27"/>
        <v>12.461016393442625</v>
      </c>
      <c r="V94" s="4">
        <f t="shared" si="27"/>
        <v>11.837965573770493</v>
      </c>
      <c r="W94" s="4">
        <f t="shared" si="27"/>
        <v>12.461016393442625</v>
      </c>
      <c r="X94" s="4">
        <f t="shared" si="27"/>
        <v>12.461016393442625</v>
      </c>
      <c r="Y94" s="4">
        <f t="shared" si="27"/>
        <v>12.461016393442625</v>
      </c>
      <c r="Z94" s="4">
        <f t="shared" si="27"/>
        <v>12.461016393442625</v>
      </c>
      <c r="AA94" s="4">
        <f t="shared" si="27"/>
        <v>12.461016393442625</v>
      </c>
      <c r="AB94" s="4">
        <f t="shared" si="27"/>
        <v>12.461016393442625</v>
      </c>
      <c r="AC94" s="4">
        <f t="shared" si="27"/>
        <v>12.461016393442625</v>
      </c>
      <c r="AD94" s="4">
        <f t="shared" si="27"/>
        <v>12.461016393442625</v>
      </c>
      <c r="AE94" s="4">
        <f t="shared" si="27"/>
        <v>12.461016393442625</v>
      </c>
      <c r="AF94" s="4">
        <f t="shared" si="27"/>
        <v>12.461016393442625</v>
      </c>
      <c r="AG94" s="4">
        <f t="shared" si="27"/>
        <v>12.461016393442625</v>
      </c>
      <c r="AH94" s="4">
        <f t="shared" si="27"/>
        <v>12.461016393442625</v>
      </c>
      <c r="AI94" s="4">
        <f t="shared" si="27"/>
        <v>12.461016393442625</v>
      </c>
      <c r="AJ94" s="4">
        <f t="shared" si="27"/>
        <v>12.461016393442625</v>
      </c>
      <c r="AK94" s="4">
        <f t="shared" si="27"/>
        <v>12.461016393442625</v>
      </c>
      <c r="AL94" s="4">
        <f t="shared" si="27"/>
        <v>12.461016393442625</v>
      </c>
      <c r="AM94" s="4">
        <f t="shared" si="27"/>
        <v>12.461016393442625</v>
      </c>
      <c r="AN94" s="4">
        <f t="shared" si="27"/>
        <v>12.461016393442625</v>
      </c>
      <c r="AO94" s="4">
        <f t="shared" si="27"/>
        <v>12.461016393442625</v>
      </c>
      <c r="AP94" s="4">
        <f t="shared" si="27"/>
        <v>12.461016393442625</v>
      </c>
      <c r="AQ94" s="4">
        <f t="shared" si="27"/>
        <v>12.461016393442625</v>
      </c>
      <c r="AR94">
        <f t="shared" si="9"/>
        <v>12.461016393442625</v>
      </c>
    </row>
    <row r="95" spans="1:44">
      <c r="A95" t="s">
        <v>248</v>
      </c>
      <c r="B95" t="s">
        <v>352</v>
      </c>
      <c r="D95" t="str">
        <f t="shared" si="4"/>
        <v>COST</v>
      </c>
      <c r="E95">
        <f t="shared" si="5"/>
        <v>2020</v>
      </c>
      <c r="F95" t="str">
        <f t="shared" si="20"/>
        <v>EXPOILGSL</v>
      </c>
      <c r="G95" t="str">
        <f t="shared" si="7"/>
        <v>OILGSL</v>
      </c>
      <c r="H95" s="4">
        <f t="shared" ref="H95:AQ95" si="28">H31*0.99</f>
        <v>15.859475409836065</v>
      </c>
      <c r="I95" s="4">
        <f t="shared" si="28"/>
        <v>15.859475409836065</v>
      </c>
      <c r="J95" s="4">
        <f t="shared" si="28"/>
        <v>15.859475409836065</v>
      </c>
      <c r="K95" s="4">
        <f t="shared" si="28"/>
        <v>15.859475409836065</v>
      </c>
      <c r="L95" s="4">
        <f t="shared" si="28"/>
        <v>15.859475409836065</v>
      </c>
      <c r="M95" s="4">
        <f t="shared" si="28"/>
        <v>15.859475409836065</v>
      </c>
      <c r="N95" s="4">
        <f t="shared" si="28"/>
        <v>15.859475409836065</v>
      </c>
      <c r="O95" s="4">
        <f t="shared" si="28"/>
        <v>15.859475409836065</v>
      </c>
      <c r="P95" s="4">
        <f t="shared" si="28"/>
        <v>15.859475409836065</v>
      </c>
      <c r="Q95" s="4">
        <f t="shared" si="28"/>
        <v>15.859475409836065</v>
      </c>
      <c r="R95" s="4">
        <f t="shared" si="28"/>
        <v>15.859475409836065</v>
      </c>
      <c r="S95" s="4">
        <f t="shared" si="28"/>
        <v>15.859475409836065</v>
      </c>
      <c r="T95" s="4">
        <f t="shared" si="28"/>
        <v>15.859475409836065</v>
      </c>
      <c r="U95" s="4">
        <f t="shared" si="28"/>
        <v>15.859475409836065</v>
      </c>
      <c r="V95" s="4">
        <f t="shared" si="28"/>
        <v>15.066501639344262</v>
      </c>
      <c r="W95" s="4">
        <f t="shared" si="28"/>
        <v>15.859475409836065</v>
      </c>
      <c r="X95" s="4">
        <f t="shared" si="28"/>
        <v>15.859475409836065</v>
      </c>
      <c r="Y95" s="4">
        <f t="shared" si="28"/>
        <v>15.859475409836065</v>
      </c>
      <c r="Z95" s="4">
        <f t="shared" si="28"/>
        <v>15.859475409836065</v>
      </c>
      <c r="AA95" s="4">
        <f t="shared" si="28"/>
        <v>15.859475409836065</v>
      </c>
      <c r="AB95" s="4">
        <f t="shared" si="28"/>
        <v>15.859475409836065</v>
      </c>
      <c r="AC95" s="4">
        <f t="shared" si="28"/>
        <v>15.859475409836065</v>
      </c>
      <c r="AD95" s="4">
        <f t="shared" si="28"/>
        <v>15.859475409836065</v>
      </c>
      <c r="AE95" s="4">
        <f t="shared" si="28"/>
        <v>15.859475409836065</v>
      </c>
      <c r="AF95" s="4">
        <f t="shared" si="28"/>
        <v>15.859475409836065</v>
      </c>
      <c r="AG95" s="4">
        <f t="shared" si="28"/>
        <v>15.859475409836065</v>
      </c>
      <c r="AH95" s="4">
        <f t="shared" si="28"/>
        <v>15.859475409836065</v>
      </c>
      <c r="AI95" s="4">
        <f t="shared" si="28"/>
        <v>15.859475409836065</v>
      </c>
      <c r="AJ95" s="4">
        <f t="shared" si="28"/>
        <v>15.859475409836065</v>
      </c>
      <c r="AK95" s="4">
        <f t="shared" si="28"/>
        <v>15.859475409836065</v>
      </c>
      <c r="AL95" s="4">
        <f t="shared" si="28"/>
        <v>15.859475409836065</v>
      </c>
      <c r="AM95" s="4">
        <f t="shared" si="28"/>
        <v>15.859475409836065</v>
      </c>
      <c r="AN95" s="4">
        <f t="shared" si="28"/>
        <v>15.859475409836065</v>
      </c>
      <c r="AO95" s="4">
        <f t="shared" si="28"/>
        <v>15.859475409836065</v>
      </c>
      <c r="AP95" s="4">
        <f t="shared" si="28"/>
        <v>15.859475409836065</v>
      </c>
      <c r="AQ95" s="4">
        <f t="shared" si="28"/>
        <v>15.859475409836065</v>
      </c>
      <c r="AR95">
        <f t="shared" si="9"/>
        <v>15.859475409836065</v>
      </c>
    </row>
    <row r="96" spans="1:44">
      <c r="A96" t="s">
        <v>248</v>
      </c>
      <c r="B96" t="s">
        <v>352</v>
      </c>
      <c r="D96" t="str">
        <f t="shared" si="4"/>
        <v>COST</v>
      </c>
      <c r="E96">
        <f t="shared" si="5"/>
        <v>2020</v>
      </c>
      <c r="F96" t="str">
        <f t="shared" si="20"/>
        <v>EXPOILKER</v>
      </c>
      <c r="G96" t="str">
        <f t="shared" si="7"/>
        <v>OILKER</v>
      </c>
      <c r="H96" s="4">
        <f t="shared" ref="H96:AQ96" si="29">H32*0.99</f>
        <v>15.859475409836065</v>
      </c>
      <c r="I96" s="4">
        <f t="shared" si="29"/>
        <v>15.859475409836065</v>
      </c>
      <c r="J96" s="4">
        <f t="shared" si="29"/>
        <v>15.859475409836065</v>
      </c>
      <c r="K96" s="4">
        <f t="shared" si="29"/>
        <v>15.859475409836065</v>
      </c>
      <c r="L96" s="4">
        <f t="shared" si="29"/>
        <v>15.859475409836065</v>
      </c>
      <c r="M96" s="4">
        <f t="shared" si="29"/>
        <v>15.859475409836065</v>
      </c>
      <c r="N96" s="4">
        <f t="shared" si="29"/>
        <v>15.859475409836065</v>
      </c>
      <c r="O96" s="4">
        <f t="shared" si="29"/>
        <v>15.859475409836065</v>
      </c>
      <c r="P96" s="4">
        <f t="shared" si="29"/>
        <v>15.859475409836065</v>
      </c>
      <c r="Q96" s="4">
        <f t="shared" si="29"/>
        <v>15.859475409836065</v>
      </c>
      <c r="R96" s="4">
        <f t="shared" si="29"/>
        <v>15.859475409836065</v>
      </c>
      <c r="S96" s="4">
        <f t="shared" si="29"/>
        <v>15.859475409836065</v>
      </c>
      <c r="T96" s="4">
        <f t="shared" si="29"/>
        <v>15.859475409836065</v>
      </c>
      <c r="U96" s="4">
        <f t="shared" si="29"/>
        <v>15.859475409836065</v>
      </c>
      <c r="V96" s="4">
        <f t="shared" si="29"/>
        <v>15.066501639344262</v>
      </c>
      <c r="W96" s="4">
        <f t="shared" si="29"/>
        <v>15.859475409836065</v>
      </c>
      <c r="X96" s="4">
        <f t="shared" si="29"/>
        <v>15.859475409836065</v>
      </c>
      <c r="Y96" s="4">
        <f t="shared" si="29"/>
        <v>15.859475409836065</v>
      </c>
      <c r="Z96" s="4">
        <f t="shared" si="29"/>
        <v>15.859475409836065</v>
      </c>
      <c r="AA96" s="4">
        <f t="shared" si="29"/>
        <v>15.859475409836065</v>
      </c>
      <c r="AB96" s="4">
        <f t="shared" si="29"/>
        <v>15.859475409836065</v>
      </c>
      <c r="AC96" s="4">
        <f t="shared" si="29"/>
        <v>15.859475409836065</v>
      </c>
      <c r="AD96" s="4">
        <f t="shared" si="29"/>
        <v>15.859475409836065</v>
      </c>
      <c r="AE96" s="4">
        <f t="shared" si="29"/>
        <v>15.859475409836065</v>
      </c>
      <c r="AF96" s="4">
        <f t="shared" si="29"/>
        <v>15.859475409836065</v>
      </c>
      <c r="AG96" s="4">
        <f t="shared" si="29"/>
        <v>15.859475409836065</v>
      </c>
      <c r="AH96" s="4">
        <f t="shared" si="29"/>
        <v>15.859475409836065</v>
      </c>
      <c r="AI96" s="4">
        <f t="shared" si="29"/>
        <v>15.859475409836065</v>
      </c>
      <c r="AJ96" s="4">
        <f t="shared" si="29"/>
        <v>15.859475409836065</v>
      </c>
      <c r="AK96" s="4">
        <f t="shared" si="29"/>
        <v>15.859475409836065</v>
      </c>
      <c r="AL96" s="4">
        <f t="shared" si="29"/>
        <v>15.859475409836065</v>
      </c>
      <c r="AM96" s="4">
        <f t="shared" si="29"/>
        <v>15.859475409836065</v>
      </c>
      <c r="AN96" s="4">
        <f t="shared" si="29"/>
        <v>15.859475409836065</v>
      </c>
      <c r="AO96" s="4">
        <f t="shared" si="29"/>
        <v>15.859475409836065</v>
      </c>
      <c r="AP96" s="4">
        <f t="shared" si="29"/>
        <v>15.859475409836065</v>
      </c>
      <c r="AQ96" s="4">
        <f t="shared" si="29"/>
        <v>15.859475409836065</v>
      </c>
      <c r="AR96">
        <f t="shared" si="9"/>
        <v>15.859475409836065</v>
      </c>
    </row>
    <row r="97" spans="1:44">
      <c r="A97" t="s">
        <v>248</v>
      </c>
      <c r="B97" t="s">
        <v>352</v>
      </c>
      <c r="D97" t="str">
        <f t="shared" si="4"/>
        <v>*</v>
      </c>
      <c r="E97">
        <f t="shared" si="5"/>
        <v>2020</v>
      </c>
      <c r="F97" t="str">
        <f t="shared" si="20"/>
        <v>EXPGASNAT</v>
      </c>
      <c r="G97" t="str">
        <f t="shared" si="7"/>
        <v>GASNAT</v>
      </c>
      <c r="H97" s="4">
        <f t="shared" ref="H97:AQ97" si="30">H33*0.99</f>
        <v>7.319508196721312</v>
      </c>
      <c r="I97" s="4">
        <f t="shared" si="30"/>
        <v>7.319508196721312</v>
      </c>
      <c r="J97" s="4">
        <f t="shared" si="30"/>
        <v>7.319508196721312</v>
      </c>
      <c r="K97" s="4">
        <f t="shared" si="30"/>
        <v>7.319508196721312</v>
      </c>
      <c r="L97" s="4">
        <f t="shared" si="30"/>
        <v>7.319508196721312</v>
      </c>
      <c r="M97" s="4">
        <f t="shared" si="30"/>
        <v>7.319508196721312</v>
      </c>
      <c r="N97" s="4">
        <f t="shared" si="30"/>
        <v>7.319508196721312</v>
      </c>
      <c r="O97" s="4">
        <f t="shared" si="30"/>
        <v>7.319508196721312</v>
      </c>
      <c r="P97" s="4">
        <f t="shared" si="30"/>
        <v>6.2215819672131154</v>
      </c>
      <c r="Q97" s="4">
        <f t="shared" si="30"/>
        <v>6.5875573770491807</v>
      </c>
      <c r="R97" s="4">
        <f t="shared" si="30"/>
        <v>7.319508196721312</v>
      </c>
      <c r="S97" s="4">
        <f t="shared" si="30"/>
        <v>7.319508196721312</v>
      </c>
      <c r="T97" s="4">
        <f t="shared" si="30"/>
        <v>7.319508196721312</v>
      </c>
      <c r="U97" s="4">
        <f t="shared" si="30"/>
        <v>7.319508196721312</v>
      </c>
      <c r="V97" s="4">
        <f t="shared" si="30"/>
        <v>6.5875573770491807</v>
      </c>
      <c r="W97" s="4">
        <f t="shared" si="30"/>
        <v>7.319508196721312</v>
      </c>
      <c r="X97" s="4">
        <f t="shared" si="30"/>
        <v>7.319508196721312</v>
      </c>
      <c r="Y97" s="4">
        <f t="shared" si="30"/>
        <v>7.319508196721312</v>
      </c>
      <c r="Z97" s="4">
        <f t="shared" si="30"/>
        <v>7.319508196721312</v>
      </c>
      <c r="AA97" s="4">
        <f t="shared" si="30"/>
        <v>7.319508196721312</v>
      </c>
      <c r="AB97" s="4">
        <f t="shared" si="30"/>
        <v>7.319508196721312</v>
      </c>
      <c r="AC97" s="4">
        <f t="shared" si="30"/>
        <v>7.319508196721312</v>
      </c>
      <c r="AD97" s="4">
        <f t="shared" si="30"/>
        <v>7.319508196721312</v>
      </c>
      <c r="AE97" s="4">
        <f t="shared" si="30"/>
        <v>7.319508196721312</v>
      </c>
      <c r="AF97" s="4">
        <f t="shared" si="30"/>
        <v>7.319508196721312</v>
      </c>
      <c r="AG97" s="4">
        <f t="shared" si="30"/>
        <v>7.319508196721312</v>
      </c>
      <c r="AH97" s="4">
        <f t="shared" si="30"/>
        <v>7.319508196721312</v>
      </c>
      <c r="AI97" s="4">
        <f t="shared" si="30"/>
        <v>7.319508196721312</v>
      </c>
      <c r="AJ97" s="4">
        <f t="shared" si="30"/>
        <v>7.319508196721312</v>
      </c>
      <c r="AK97" s="4">
        <f t="shared" si="30"/>
        <v>7.319508196721312</v>
      </c>
      <c r="AL97" s="4">
        <f t="shared" si="30"/>
        <v>7.319508196721312</v>
      </c>
      <c r="AM97" s="4">
        <f t="shared" si="30"/>
        <v>7.319508196721312</v>
      </c>
      <c r="AN97" s="4">
        <f t="shared" si="30"/>
        <v>7.319508196721312</v>
      </c>
      <c r="AO97" s="4">
        <f t="shared" si="30"/>
        <v>7.319508196721312</v>
      </c>
      <c r="AP97" s="4">
        <f t="shared" si="30"/>
        <v>7.319508196721312</v>
      </c>
      <c r="AQ97" s="4">
        <f t="shared" si="30"/>
        <v>7.319508196721312</v>
      </c>
      <c r="AR97">
        <f t="shared" si="9"/>
        <v>7.319508196721312</v>
      </c>
    </row>
    <row r="98" spans="1:44">
      <c r="A98" t="s">
        <v>248</v>
      </c>
      <c r="B98" t="s">
        <v>352</v>
      </c>
      <c r="D98" t="str">
        <f t="shared" si="4"/>
        <v>COST</v>
      </c>
      <c r="E98">
        <f t="shared" si="5"/>
        <v>2025</v>
      </c>
      <c r="F98" t="str">
        <f t="shared" si="20"/>
        <v>EXPOILCRD</v>
      </c>
      <c r="G98" t="str">
        <f t="shared" si="7"/>
        <v>OILCRD</v>
      </c>
      <c r="H98" s="4">
        <f t="shared" ref="H98:AQ98" si="31">H34*0.99</f>
        <v>11.648729508196725</v>
      </c>
      <c r="I98" s="4">
        <f t="shared" si="31"/>
        <v>12.943032786885249</v>
      </c>
      <c r="J98" s="4">
        <f t="shared" si="31"/>
        <v>12.943032786885249</v>
      </c>
      <c r="K98" s="4">
        <f t="shared" si="31"/>
        <v>12.943032786885249</v>
      </c>
      <c r="L98" s="4">
        <f t="shared" si="31"/>
        <v>12.943032786885249</v>
      </c>
      <c r="M98" s="4">
        <f t="shared" si="31"/>
        <v>12.943032786885249</v>
      </c>
      <c r="N98" s="4">
        <f t="shared" si="31"/>
        <v>12.943032786885249</v>
      </c>
      <c r="O98" s="4">
        <f t="shared" si="31"/>
        <v>12.943032786885249</v>
      </c>
      <c r="P98" s="4">
        <f t="shared" si="31"/>
        <v>11.001577868852463</v>
      </c>
      <c r="Q98" s="4">
        <f t="shared" si="31"/>
        <v>12.943032786885249</v>
      </c>
      <c r="R98" s="4">
        <f t="shared" si="31"/>
        <v>12.943032786885249</v>
      </c>
      <c r="S98" s="4">
        <f t="shared" si="31"/>
        <v>12.943032786885249</v>
      </c>
      <c r="T98" s="4">
        <f t="shared" si="31"/>
        <v>12.943032786885249</v>
      </c>
      <c r="U98" s="4">
        <f t="shared" si="31"/>
        <v>11.648729508196725</v>
      </c>
      <c r="V98" s="4">
        <f t="shared" si="31"/>
        <v>11.648729508196725</v>
      </c>
      <c r="W98" s="4">
        <f t="shared" si="31"/>
        <v>12.943032786885249</v>
      </c>
      <c r="X98" s="4">
        <f t="shared" si="31"/>
        <v>12.943032786885249</v>
      </c>
      <c r="Y98" s="4">
        <f t="shared" si="31"/>
        <v>12.943032786885249</v>
      </c>
      <c r="Z98" s="4">
        <f t="shared" si="31"/>
        <v>12.943032786885249</v>
      </c>
      <c r="AA98" s="4">
        <f t="shared" si="31"/>
        <v>12.943032786885249</v>
      </c>
      <c r="AB98" s="4">
        <f t="shared" si="31"/>
        <v>12.943032786885249</v>
      </c>
      <c r="AC98" s="4">
        <f t="shared" si="31"/>
        <v>12.943032786885249</v>
      </c>
      <c r="AD98" s="4">
        <f t="shared" si="31"/>
        <v>12.943032786885249</v>
      </c>
      <c r="AE98" s="4">
        <f t="shared" si="31"/>
        <v>12.943032786885249</v>
      </c>
      <c r="AF98" s="4">
        <f t="shared" si="31"/>
        <v>12.943032786885249</v>
      </c>
      <c r="AG98" s="4">
        <f t="shared" si="31"/>
        <v>12.943032786885249</v>
      </c>
      <c r="AH98" s="4">
        <f t="shared" si="31"/>
        <v>12.943032786885249</v>
      </c>
      <c r="AI98" s="4">
        <f t="shared" si="31"/>
        <v>12.943032786885249</v>
      </c>
      <c r="AJ98" s="4">
        <f t="shared" si="31"/>
        <v>12.943032786885249</v>
      </c>
      <c r="AK98" s="4">
        <f t="shared" si="31"/>
        <v>12.943032786885249</v>
      </c>
      <c r="AL98" s="4">
        <f t="shared" si="31"/>
        <v>12.943032786885249</v>
      </c>
      <c r="AM98" s="4">
        <f t="shared" si="31"/>
        <v>12.943032786885249</v>
      </c>
      <c r="AN98" s="4">
        <f t="shared" si="31"/>
        <v>12.943032786885249</v>
      </c>
      <c r="AO98" s="4">
        <f t="shared" si="31"/>
        <v>12.943032786885249</v>
      </c>
      <c r="AP98" s="4">
        <f t="shared" si="31"/>
        <v>12.943032786885249</v>
      </c>
      <c r="AQ98" s="4">
        <f t="shared" si="31"/>
        <v>12.943032786885249</v>
      </c>
      <c r="AR98">
        <f t="shared" si="9"/>
        <v>12.943032786885249</v>
      </c>
    </row>
    <row r="99" spans="1:44">
      <c r="A99" t="s">
        <v>248</v>
      </c>
      <c r="B99" t="s">
        <v>352</v>
      </c>
      <c r="D99" t="str">
        <f t="shared" si="4"/>
        <v>COST</v>
      </c>
      <c r="E99">
        <f t="shared" si="5"/>
        <v>2025</v>
      </c>
      <c r="F99" t="str">
        <f t="shared" si="20"/>
        <v>EXPOILHFO</v>
      </c>
      <c r="G99" t="str">
        <f t="shared" si="7"/>
        <v>OILHFO</v>
      </c>
      <c r="H99" s="4">
        <f t="shared" ref="H99:AQ99" si="32">H35*0.99</f>
        <v>9.4354709016393468</v>
      </c>
      <c r="I99" s="4">
        <f t="shared" si="32"/>
        <v>10.483856557377052</v>
      </c>
      <c r="J99" s="4">
        <f t="shared" si="32"/>
        <v>10.483856557377052</v>
      </c>
      <c r="K99" s="4">
        <f t="shared" si="32"/>
        <v>10.483856557377052</v>
      </c>
      <c r="L99" s="4">
        <f t="shared" si="32"/>
        <v>10.483856557377052</v>
      </c>
      <c r="M99" s="4">
        <f t="shared" si="32"/>
        <v>10.483856557377052</v>
      </c>
      <c r="N99" s="4">
        <f t="shared" si="32"/>
        <v>10.483856557377052</v>
      </c>
      <c r="O99" s="4">
        <f t="shared" si="32"/>
        <v>10.483856557377052</v>
      </c>
      <c r="P99" s="4">
        <f t="shared" si="32"/>
        <v>8.9112780737704949</v>
      </c>
      <c r="Q99" s="4">
        <f t="shared" si="32"/>
        <v>10.483856557377052</v>
      </c>
      <c r="R99" s="4">
        <f t="shared" si="32"/>
        <v>10.483856557377052</v>
      </c>
      <c r="S99" s="4">
        <f t="shared" si="32"/>
        <v>10.483856557377052</v>
      </c>
      <c r="T99" s="4">
        <f t="shared" si="32"/>
        <v>10.483856557377052</v>
      </c>
      <c r="U99" s="4">
        <f t="shared" si="32"/>
        <v>9.4354709016393468</v>
      </c>
      <c r="V99" s="4">
        <f t="shared" si="32"/>
        <v>9.4354709016393468</v>
      </c>
      <c r="W99" s="4">
        <f t="shared" si="32"/>
        <v>10.483856557377052</v>
      </c>
      <c r="X99" s="4">
        <f t="shared" si="32"/>
        <v>10.483856557377052</v>
      </c>
      <c r="Y99" s="4">
        <f t="shared" si="32"/>
        <v>10.483856557377052</v>
      </c>
      <c r="Z99" s="4">
        <f t="shared" si="32"/>
        <v>10.483856557377052</v>
      </c>
      <c r="AA99" s="4">
        <f t="shared" si="32"/>
        <v>10.483856557377052</v>
      </c>
      <c r="AB99" s="4">
        <f t="shared" si="32"/>
        <v>10.483856557377052</v>
      </c>
      <c r="AC99" s="4">
        <f t="shared" si="32"/>
        <v>10.483856557377052</v>
      </c>
      <c r="AD99" s="4">
        <f t="shared" si="32"/>
        <v>10.483856557377052</v>
      </c>
      <c r="AE99" s="4">
        <f t="shared" si="32"/>
        <v>10.483856557377052</v>
      </c>
      <c r="AF99" s="4">
        <f t="shared" si="32"/>
        <v>10.483856557377052</v>
      </c>
      <c r="AG99" s="4">
        <f t="shared" si="32"/>
        <v>10.483856557377052</v>
      </c>
      <c r="AH99" s="4">
        <f t="shared" si="32"/>
        <v>10.483856557377052</v>
      </c>
      <c r="AI99" s="4">
        <f t="shared" si="32"/>
        <v>10.483856557377052</v>
      </c>
      <c r="AJ99" s="4">
        <f t="shared" si="32"/>
        <v>10.483856557377052</v>
      </c>
      <c r="AK99" s="4">
        <f t="shared" si="32"/>
        <v>10.483856557377052</v>
      </c>
      <c r="AL99" s="4">
        <f t="shared" si="32"/>
        <v>10.483856557377052</v>
      </c>
      <c r="AM99" s="4">
        <f t="shared" si="32"/>
        <v>10.483856557377052</v>
      </c>
      <c r="AN99" s="4">
        <f t="shared" si="32"/>
        <v>10.483856557377052</v>
      </c>
      <c r="AO99" s="4">
        <f t="shared" si="32"/>
        <v>10.483856557377052</v>
      </c>
      <c r="AP99" s="4">
        <f t="shared" si="32"/>
        <v>10.483856557377052</v>
      </c>
      <c r="AQ99" s="4">
        <f t="shared" si="32"/>
        <v>10.483856557377052</v>
      </c>
      <c r="AR99">
        <f t="shared" si="9"/>
        <v>10.483856557377052</v>
      </c>
    </row>
    <row r="100" spans="1:44">
      <c r="A100" t="s">
        <v>248</v>
      </c>
      <c r="B100" t="s">
        <v>352</v>
      </c>
      <c r="D100" t="str">
        <f t="shared" si="4"/>
        <v>COST</v>
      </c>
      <c r="E100">
        <f t="shared" si="5"/>
        <v>2025</v>
      </c>
      <c r="F100" t="str">
        <f t="shared" si="20"/>
        <v>EXPOILDST</v>
      </c>
      <c r="G100" t="str">
        <f t="shared" si="7"/>
        <v>OILDST</v>
      </c>
      <c r="H100" s="4">
        <f t="shared" ref="H100:AQ100" si="33">H36*0.99</f>
        <v>16.825942622950826</v>
      </c>
      <c r="I100" s="4">
        <f t="shared" si="33"/>
        <v>16.825942622950826</v>
      </c>
      <c r="J100" s="4">
        <f t="shared" si="33"/>
        <v>16.825942622950826</v>
      </c>
      <c r="K100" s="4">
        <f t="shared" si="33"/>
        <v>16.825942622950826</v>
      </c>
      <c r="L100" s="4">
        <f t="shared" si="33"/>
        <v>16.825942622950826</v>
      </c>
      <c r="M100" s="4">
        <f t="shared" si="33"/>
        <v>16.825942622950826</v>
      </c>
      <c r="N100" s="4">
        <f t="shared" si="33"/>
        <v>16.825942622950826</v>
      </c>
      <c r="O100" s="4">
        <f t="shared" si="33"/>
        <v>16.825942622950826</v>
      </c>
      <c r="P100" s="4">
        <f t="shared" si="33"/>
        <v>16.825942622950826</v>
      </c>
      <c r="Q100" s="4">
        <f t="shared" si="33"/>
        <v>16.825942622950826</v>
      </c>
      <c r="R100" s="4">
        <f t="shared" si="33"/>
        <v>16.825942622950826</v>
      </c>
      <c r="S100" s="4">
        <f t="shared" si="33"/>
        <v>16.825942622950826</v>
      </c>
      <c r="T100" s="4">
        <f t="shared" si="33"/>
        <v>16.825942622950826</v>
      </c>
      <c r="U100" s="4">
        <f t="shared" si="33"/>
        <v>16.825942622950826</v>
      </c>
      <c r="V100" s="4">
        <f t="shared" si="33"/>
        <v>15.984645491803281</v>
      </c>
      <c r="W100" s="4">
        <f t="shared" si="33"/>
        <v>16.825942622950826</v>
      </c>
      <c r="X100" s="4">
        <f t="shared" si="33"/>
        <v>16.825942622950826</v>
      </c>
      <c r="Y100" s="4">
        <f t="shared" si="33"/>
        <v>16.825942622950826</v>
      </c>
      <c r="Z100" s="4">
        <f t="shared" si="33"/>
        <v>16.825942622950826</v>
      </c>
      <c r="AA100" s="4">
        <f t="shared" si="33"/>
        <v>16.825942622950826</v>
      </c>
      <c r="AB100" s="4">
        <f t="shared" si="33"/>
        <v>16.825942622950826</v>
      </c>
      <c r="AC100" s="4">
        <f t="shared" si="33"/>
        <v>16.825942622950826</v>
      </c>
      <c r="AD100" s="4">
        <f t="shared" si="33"/>
        <v>16.825942622950826</v>
      </c>
      <c r="AE100" s="4">
        <f t="shared" si="33"/>
        <v>16.825942622950826</v>
      </c>
      <c r="AF100" s="4">
        <f t="shared" si="33"/>
        <v>16.825942622950826</v>
      </c>
      <c r="AG100" s="4">
        <f t="shared" si="33"/>
        <v>16.825942622950826</v>
      </c>
      <c r="AH100" s="4">
        <f t="shared" si="33"/>
        <v>16.825942622950826</v>
      </c>
      <c r="AI100" s="4">
        <f t="shared" si="33"/>
        <v>16.825942622950826</v>
      </c>
      <c r="AJ100" s="4">
        <f t="shared" si="33"/>
        <v>16.825942622950826</v>
      </c>
      <c r="AK100" s="4">
        <f t="shared" si="33"/>
        <v>16.825942622950826</v>
      </c>
      <c r="AL100" s="4">
        <f t="shared" si="33"/>
        <v>16.825942622950826</v>
      </c>
      <c r="AM100" s="4">
        <f t="shared" si="33"/>
        <v>16.825942622950826</v>
      </c>
      <c r="AN100" s="4">
        <f t="shared" si="33"/>
        <v>16.825942622950826</v>
      </c>
      <c r="AO100" s="4">
        <f t="shared" si="33"/>
        <v>16.825942622950826</v>
      </c>
      <c r="AP100" s="4">
        <f t="shared" si="33"/>
        <v>16.825942622950826</v>
      </c>
      <c r="AQ100" s="4">
        <f t="shared" si="33"/>
        <v>16.825942622950826</v>
      </c>
      <c r="AR100">
        <f t="shared" si="9"/>
        <v>16.825942622950826</v>
      </c>
    </row>
    <row r="101" spans="1:44">
      <c r="A101" t="s">
        <v>248</v>
      </c>
      <c r="B101" t="s">
        <v>352</v>
      </c>
      <c r="D101" t="str">
        <f t="shared" si="4"/>
        <v>COST</v>
      </c>
      <c r="E101">
        <f t="shared" si="5"/>
        <v>2025</v>
      </c>
      <c r="F101" t="str">
        <f t="shared" si="20"/>
        <v>EXPOILLPG</v>
      </c>
      <c r="G101" t="str">
        <f t="shared" si="7"/>
        <v>OILLPG</v>
      </c>
      <c r="H101" s="4">
        <f t="shared" ref="H101:AQ101" si="34">H37*0.99</f>
        <v>14.237336065573777</v>
      </c>
      <c r="I101" s="4">
        <f t="shared" si="34"/>
        <v>14.237336065573777</v>
      </c>
      <c r="J101" s="4">
        <f t="shared" si="34"/>
        <v>14.237336065573777</v>
      </c>
      <c r="K101" s="4">
        <f t="shared" si="34"/>
        <v>14.237336065573777</v>
      </c>
      <c r="L101" s="4">
        <f t="shared" si="34"/>
        <v>14.237336065573777</v>
      </c>
      <c r="M101" s="4">
        <f t="shared" si="34"/>
        <v>14.237336065573777</v>
      </c>
      <c r="N101" s="4">
        <f t="shared" si="34"/>
        <v>14.237336065573777</v>
      </c>
      <c r="O101" s="4">
        <f t="shared" si="34"/>
        <v>14.237336065573777</v>
      </c>
      <c r="P101" s="4">
        <f t="shared" si="34"/>
        <v>14.237336065573777</v>
      </c>
      <c r="Q101" s="4">
        <f t="shared" si="34"/>
        <v>14.237336065573777</v>
      </c>
      <c r="R101" s="4">
        <f t="shared" si="34"/>
        <v>14.237336065573777</v>
      </c>
      <c r="S101" s="4">
        <f t="shared" si="34"/>
        <v>14.237336065573777</v>
      </c>
      <c r="T101" s="4">
        <f t="shared" si="34"/>
        <v>14.237336065573777</v>
      </c>
      <c r="U101" s="4">
        <f t="shared" si="34"/>
        <v>14.237336065573777</v>
      </c>
      <c r="V101" s="4">
        <f t="shared" si="34"/>
        <v>13.525469262295086</v>
      </c>
      <c r="W101" s="4">
        <f t="shared" si="34"/>
        <v>14.237336065573777</v>
      </c>
      <c r="X101" s="4">
        <f t="shared" si="34"/>
        <v>14.237336065573777</v>
      </c>
      <c r="Y101" s="4">
        <f t="shared" si="34"/>
        <v>14.237336065573777</v>
      </c>
      <c r="Z101" s="4">
        <f t="shared" si="34"/>
        <v>14.237336065573777</v>
      </c>
      <c r="AA101" s="4">
        <f t="shared" si="34"/>
        <v>14.237336065573777</v>
      </c>
      <c r="AB101" s="4">
        <f t="shared" si="34"/>
        <v>14.237336065573777</v>
      </c>
      <c r="AC101" s="4">
        <f t="shared" si="34"/>
        <v>14.237336065573777</v>
      </c>
      <c r="AD101" s="4">
        <f t="shared" si="34"/>
        <v>14.237336065573777</v>
      </c>
      <c r="AE101" s="4">
        <f t="shared" si="34"/>
        <v>14.237336065573777</v>
      </c>
      <c r="AF101" s="4">
        <f t="shared" si="34"/>
        <v>14.237336065573777</v>
      </c>
      <c r="AG101" s="4">
        <f t="shared" si="34"/>
        <v>14.237336065573777</v>
      </c>
      <c r="AH101" s="4">
        <f t="shared" si="34"/>
        <v>14.237336065573777</v>
      </c>
      <c r="AI101" s="4">
        <f t="shared" si="34"/>
        <v>14.237336065573777</v>
      </c>
      <c r="AJ101" s="4">
        <f t="shared" si="34"/>
        <v>14.237336065573777</v>
      </c>
      <c r="AK101" s="4">
        <f t="shared" si="34"/>
        <v>14.237336065573777</v>
      </c>
      <c r="AL101" s="4">
        <f t="shared" si="34"/>
        <v>14.237336065573777</v>
      </c>
      <c r="AM101" s="4">
        <f t="shared" si="34"/>
        <v>14.237336065573777</v>
      </c>
      <c r="AN101" s="4">
        <f t="shared" si="34"/>
        <v>14.237336065573777</v>
      </c>
      <c r="AO101" s="4">
        <f t="shared" si="34"/>
        <v>14.237336065573777</v>
      </c>
      <c r="AP101" s="4">
        <f t="shared" si="34"/>
        <v>14.237336065573777</v>
      </c>
      <c r="AQ101" s="4">
        <f t="shared" si="34"/>
        <v>14.237336065573777</v>
      </c>
      <c r="AR101">
        <f t="shared" si="9"/>
        <v>14.237336065573777</v>
      </c>
    </row>
    <row r="102" spans="1:44">
      <c r="A102" t="s">
        <v>248</v>
      </c>
      <c r="B102" t="s">
        <v>352</v>
      </c>
      <c r="D102" t="str">
        <f t="shared" si="4"/>
        <v>COST</v>
      </c>
      <c r="E102">
        <f t="shared" si="5"/>
        <v>2025</v>
      </c>
      <c r="F102" t="str">
        <f t="shared" si="20"/>
        <v>EXPOILGSL</v>
      </c>
      <c r="G102" t="str">
        <f t="shared" si="7"/>
        <v>OILGSL</v>
      </c>
      <c r="H102" s="4">
        <f t="shared" ref="H102:AQ102" si="35">H38*0.99</f>
        <v>18.120245901639347</v>
      </c>
      <c r="I102" s="4">
        <f t="shared" si="35"/>
        <v>18.120245901639347</v>
      </c>
      <c r="J102" s="4">
        <f t="shared" si="35"/>
        <v>18.120245901639347</v>
      </c>
      <c r="K102" s="4">
        <f t="shared" si="35"/>
        <v>18.120245901639347</v>
      </c>
      <c r="L102" s="4">
        <f t="shared" si="35"/>
        <v>18.120245901639347</v>
      </c>
      <c r="M102" s="4">
        <f t="shared" si="35"/>
        <v>18.120245901639347</v>
      </c>
      <c r="N102" s="4">
        <f t="shared" si="35"/>
        <v>18.120245901639347</v>
      </c>
      <c r="O102" s="4">
        <f t="shared" si="35"/>
        <v>18.120245901639347</v>
      </c>
      <c r="P102" s="4">
        <f t="shared" si="35"/>
        <v>18.120245901639347</v>
      </c>
      <c r="Q102" s="4">
        <f t="shared" si="35"/>
        <v>18.120245901639347</v>
      </c>
      <c r="R102" s="4">
        <f t="shared" si="35"/>
        <v>18.120245901639347</v>
      </c>
      <c r="S102" s="4">
        <f t="shared" si="35"/>
        <v>18.120245901639347</v>
      </c>
      <c r="T102" s="4">
        <f t="shared" si="35"/>
        <v>18.120245901639347</v>
      </c>
      <c r="U102" s="4">
        <f t="shared" si="35"/>
        <v>18.120245901639347</v>
      </c>
      <c r="V102" s="4">
        <f t="shared" si="35"/>
        <v>17.214233606557375</v>
      </c>
      <c r="W102" s="4">
        <f t="shared" si="35"/>
        <v>18.120245901639347</v>
      </c>
      <c r="X102" s="4">
        <f t="shared" si="35"/>
        <v>18.120245901639347</v>
      </c>
      <c r="Y102" s="4">
        <f t="shared" si="35"/>
        <v>18.120245901639347</v>
      </c>
      <c r="Z102" s="4">
        <f t="shared" si="35"/>
        <v>18.120245901639347</v>
      </c>
      <c r="AA102" s="4">
        <f t="shared" si="35"/>
        <v>18.120245901639347</v>
      </c>
      <c r="AB102" s="4">
        <f t="shared" si="35"/>
        <v>18.120245901639347</v>
      </c>
      <c r="AC102" s="4">
        <f t="shared" si="35"/>
        <v>18.120245901639347</v>
      </c>
      <c r="AD102" s="4">
        <f t="shared" si="35"/>
        <v>18.120245901639347</v>
      </c>
      <c r="AE102" s="4">
        <f t="shared" si="35"/>
        <v>18.120245901639347</v>
      </c>
      <c r="AF102" s="4">
        <f t="shared" si="35"/>
        <v>18.120245901639347</v>
      </c>
      <c r="AG102" s="4">
        <f t="shared" si="35"/>
        <v>18.120245901639347</v>
      </c>
      <c r="AH102" s="4">
        <f t="shared" si="35"/>
        <v>18.120245901639347</v>
      </c>
      <c r="AI102" s="4">
        <f t="shared" si="35"/>
        <v>18.120245901639347</v>
      </c>
      <c r="AJ102" s="4">
        <f t="shared" si="35"/>
        <v>18.120245901639347</v>
      </c>
      <c r="AK102" s="4">
        <f t="shared" si="35"/>
        <v>18.120245901639347</v>
      </c>
      <c r="AL102" s="4">
        <f t="shared" si="35"/>
        <v>18.120245901639347</v>
      </c>
      <c r="AM102" s="4">
        <f t="shared" si="35"/>
        <v>18.120245901639347</v>
      </c>
      <c r="AN102" s="4">
        <f t="shared" si="35"/>
        <v>18.120245901639347</v>
      </c>
      <c r="AO102" s="4">
        <f t="shared" si="35"/>
        <v>18.120245901639347</v>
      </c>
      <c r="AP102" s="4">
        <f t="shared" si="35"/>
        <v>18.120245901639347</v>
      </c>
      <c r="AQ102" s="4">
        <f t="shared" si="35"/>
        <v>18.120245901639347</v>
      </c>
      <c r="AR102">
        <f t="shared" si="9"/>
        <v>18.120245901639347</v>
      </c>
    </row>
    <row r="103" spans="1:44">
      <c r="A103" t="s">
        <v>248</v>
      </c>
      <c r="B103" t="s">
        <v>352</v>
      </c>
      <c r="D103" t="str">
        <f t="shared" si="4"/>
        <v>COST</v>
      </c>
      <c r="E103">
        <f t="shared" si="5"/>
        <v>2025</v>
      </c>
      <c r="F103" t="str">
        <f t="shared" si="20"/>
        <v>EXPOILKER</v>
      </c>
      <c r="G103" t="str">
        <f t="shared" si="7"/>
        <v>OILKER</v>
      </c>
      <c r="H103" s="4">
        <f t="shared" ref="H103:AQ103" si="36">H39*0.99</f>
        <v>18.120245901639347</v>
      </c>
      <c r="I103" s="4">
        <f t="shared" si="36"/>
        <v>18.120245901639347</v>
      </c>
      <c r="J103" s="4">
        <f t="shared" si="36"/>
        <v>18.120245901639347</v>
      </c>
      <c r="K103" s="4">
        <f t="shared" si="36"/>
        <v>18.120245901639347</v>
      </c>
      <c r="L103" s="4">
        <f t="shared" si="36"/>
        <v>18.120245901639347</v>
      </c>
      <c r="M103" s="4">
        <f t="shared" si="36"/>
        <v>18.120245901639347</v>
      </c>
      <c r="N103" s="4">
        <f t="shared" si="36"/>
        <v>18.120245901639347</v>
      </c>
      <c r="O103" s="4">
        <f t="shared" si="36"/>
        <v>18.120245901639347</v>
      </c>
      <c r="P103" s="4">
        <f t="shared" si="36"/>
        <v>18.120245901639347</v>
      </c>
      <c r="Q103" s="4">
        <f t="shared" si="36"/>
        <v>18.120245901639347</v>
      </c>
      <c r="R103" s="4">
        <f t="shared" si="36"/>
        <v>18.120245901639347</v>
      </c>
      <c r="S103" s="4">
        <f t="shared" si="36"/>
        <v>18.120245901639347</v>
      </c>
      <c r="T103" s="4">
        <f t="shared" si="36"/>
        <v>18.120245901639347</v>
      </c>
      <c r="U103" s="4">
        <f t="shared" si="36"/>
        <v>18.120245901639347</v>
      </c>
      <c r="V103" s="4">
        <f t="shared" si="36"/>
        <v>17.214233606557375</v>
      </c>
      <c r="W103" s="4">
        <f t="shared" si="36"/>
        <v>18.120245901639347</v>
      </c>
      <c r="X103" s="4">
        <f t="shared" si="36"/>
        <v>18.120245901639347</v>
      </c>
      <c r="Y103" s="4">
        <f t="shared" si="36"/>
        <v>18.120245901639347</v>
      </c>
      <c r="Z103" s="4">
        <f t="shared" si="36"/>
        <v>18.120245901639347</v>
      </c>
      <c r="AA103" s="4">
        <f t="shared" si="36"/>
        <v>18.120245901639347</v>
      </c>
      <c r="AB103" s="4">
        <f t="shared" si="36"/>
        <v>18.120245901639347</v>
      </c>
      <c r="AC103" s="4">
        <f t="shared" si="36"/>
        <v>18.120245901639347</v>
      </c>
      <c r="AD103" s="4">
        <f t="shared" si="36"/>
        <v>18.120245901639347</v>
      </c>
      <c r="AE103" s="4">
        <f t="shared" si="36"/>
        <v>18.120245901639347</v>
      </c>
      <c r="AF103" s="4">
        <f t="shared" si="36"/>
        <v>18.120245901639347</v>
      </c>
      <c r="AG103" s="4">
        <f t="shared" si="36"/>
        <v>18.120245901639347</v>
      </c>
      <c r="AH103" s="4">
        <f t="shared" si="36"/>
        <v>18.120245901639347</v>
      </c>
      <c r="AI103" s="4">
        <f t="shared" si="36"/>
        <v>18.120245901639347</v>
      </c>
      <c r="AJ103" s="4">
        <f t="shared" si="36"/>
        <v>18.120245901639347</v>
      </c>
      <c r="AK103" s="4">
        <f t="shared" si="36"/>
        <v>18.120245901639347</v>
      </c>
      <c r="AL103" s="4">
        <f t="shared" si="36"/>
        <v>18.120245901639347</v>
      </c>
      <c r="AM103" s="4">
        <f t="shared" si="36"/>
        <v>18.120245901639347</v>
      </c>
      <c r="AN103" s="4">
        <f t="shared" si="36"/>
        <v>18.120245901639347</v>
      </c>
      <c r="AO103" s="4">
        <f t="shared" si="36"/>
        <v>18.120245901639347</v>
      </c>
      <c r="AP103" s="4">
        <f t="shared" si="36"/>
        <v>18.120245901639347</v>
      </c>
      <c r="AQ103" s="4">
        <f t="shared" si="36"/>
        <v>18.120245901639347</v>
      </c>
      <c r="AR103">
        <f t="shared" si="9"/>
        <v>18.120245901639347</v>
      </c>
    </row>
    <row r="104" spans="1:44">
      <c r="A104" t="s">
        <v>248</v>
      </c>
      <c r="B104" t="s">
        <v>352</v>
      </c>
      <c r="D104" t="str">
        <f t="shared" si="4"/>
        <v>*</v>
      </c>
      <c r="E104">
        <f t="shared" si="5"/>
        <v>2025</v>
      </c>
      <c r="F104" t="str">
        <f t="shared" si="20"/>
        <v>EXPGASNAT</v>
      </c>
      <c r="G104" t="str">
        <f t="shared" si="7"/>
        <v>GASNAT</v>
      </c>
      <c r="H104" s="4">
        <f t="shared" ref="H104:AQ104" si="37">H40*0.99</f>
        <v>8.0660655737704925</v>
      </c>
      <c r="I104" s="4">
        <f t="shared" si="37"/>
        <v>8.0660655737704925</v>
      </c>
      <c r="J104" s="4">
        <f t="shared" si="37"/>
        <v>8.0660655737704925</v>
      </c>
      <c r="K104" s="4">
        <f t="shared" si="37"/>
        <v>8.0660655737704925</v>
      </c>
      <c r="L104" s="4">
        <f t="shared" si="37"/>
        <v>8.0660655737704925</v>
      </c>
      <c r="M104" s="4">
        <f t="shared" si="37"/>
        <v>8.0660655737704925</v>
      </c>
      <c r="N104" s="4">
        <f t="shared" si="37"/>
        <v>8.0660655737704925</v>
      </c>
      <c r="O104" s="4">
        <f t="shared" si="37"/>
        <v>8.0660655737704925</v>
      </c>
      <c r="P104" s="4">
        <f t="shared" si="37"/>
        <v>6.8561557377049178</v>
      </c>
      <c r="Q104" s="4">
        <f t="shared" si="37"/>
        <v>7.2594590163934427</v>
      </c>
      <c r="R104" s="4">
        <f t="shared" si="37"/>
        <v>8.0660655737704925</v>
      </c>
      <c r="S104" s="4">
        <f t="shared" si="37"/>
        <v>8.0660655737704925</v>
      </c>
      <c r="T104" s="4">
        <f t="shared" si="37"/>
        <v>8.0660655737704925</v>
      </c>
      <c r="U104" s="4">
        <f t="shared" si="37"/>
        <v>8.0660655737704925</v>
      </c>
      <c r="V104" s="4">
        <f t="shared" si="37"/>
        <v>7.2594590163934427</v>
      </c>
      <c r="W104" s="4">
        <f t="shared" si="37"/>
        <v>8.0660655737704925</v>
      </c>
      <c r="X104" s="4">
        <f t="shared" si="37"/>
        <v>8.0660655737704925</v>
      </c>
      <c r="Y104" s="4">
        <f t="shared" si="37"/>
        <v>8.0660655737704925</v>
      </c>
      <c r="Z104" s="4">
        <f t="shared" si="37"/>
        <v>8.0660655737704925</v>
      </c>
      <c r="AA104" s="4">
        <f t="shared" si="37"/>
        <v>8.0660655737704925</v>
      </c>
      <c r="AB104" s="4">
        <f t="shared" si="37"/>
        <v>8.0660655737704925</v>
      </c>
      <c r="AC104" s="4">
        <f t="shared" si="37"/>
        <v>8.0660655737704925</v>
      </c>
      <c r="AD104" s="4">
        <f t="shared" si="37"/>
        <v>8.0660655737704925</v>
      </c>
      <c r="AE104" s="4">
        <f t="shared" si="37"/>
        <v>8.0660655737704925</v>
      </c>
      <c r="AF104" s="4">
        <f t="shared" si="37"/>
        <v>8.0660655737704925</v>
      </c>
      <c r="AG104" s="4">
        <f t="shared" si="37"/>
        <v>8.0660655737704925</v>
      </c>
      <c r="AH104" s="4">
        <f t="shared" si="37"/>
        <v>8.0660655737704925</v>
      </c>
      <c r="AI104" s="4">
        <f t="shared" si="37"/>
        <v>8.0660655737704925</v>
      </c>
      <c r="AJ104" s="4">
        <f t="shared" si="37"/>
        <v>8.0660655737704925</v>
      </c>
      <c r="AK104" s="4">
        <f t="shared" si="37"/>
        <v>8.0660655737704925</v>
      </c>
      <c r="AL104" s="4">
        <f t="shared" si="37"/>
        <v>8.0660655737704925</v>
      </c>
      <c r="AM104" s="4">
        <f t="shared" si="37"/>
        <v>8.0660655737704925</v>
      </c>
      <c r="AN104" s="4">
        <f t="shared" si="37"/>
        <v>8.0660655737704925</v>
      </c>
      <c r="AO104" s="4">
        <f t="shared" si="37"/>
        <v>8.0660655737704925</v>
      </c>
      <c r="AP104" s="4">
        <f t="shared" si="37"/>
        <v>8.0660655737704925</v>
      </c>
      <c r="AQ104" s="4">
        <f t="shared" si="37"/>
        <v>8.0660655737704925</v>
      </c>
      <c r="AR104">
        <f t="shared" si="9"/>
        <v>8.0660655737704925</v>
      </c>
    </row>
    <row r="105" spans="1:44">
      <c r="A105" t="s">
        <v>248</v>
      </c>
      <c r="B105" t="s">
        <v>352</v>
      </c>
      <c r="D105" t="str">
        <f t="shared" si="4"/>
        <v>COST</v>
      </c>
      <c r="E105">
        <f t="shared" si="5"/>
        <v>2030</v>
      </c>
      <c r="F105" t="str">
        <f t="shared" si="20"/>
        <v>EXPOILCRD</v>
      </c>
      <c r="G105" t="str">
        <f t="shared" si="7"/>
        <v>OILCRD</v>
      </c>
      <c r="H105" s="4">
        <f t="shared" ref="H105:AQ105" si="38">H41*0.99</f>
        <v>13.102081967213119</v>
      </c>
      <c r="I105" s="4">
        <f t="shared" si="38"/>
        <v>14.55786885245902</v>
      </c>
      <c r="J105" s="4">
        <f t="shared" si="38"/>
        <v>14.55786885245902</v>
      </c>
      <c r="K105" s="4">
        <f t="shared" si="38"/>
        <v>14.55786885245902</v>
      </c>
      <c r="L105" s="4">
        <f t="shared" si="38"/>
        <v>14.55786885245902</v>
      </c>
      <c r="M105" s="4">
        <f t="shared" si="38"/>
        <v>14.55786885245902</v>
      </c>
      <c r="N105" s="4">
        <f t="shared" si="38"/>
        <v>14.55786885245902</v>
      </c>
      <c r="O105" s="4">
        <f t="shared" si="38"/>
        <v>14.55786885245902</v>
      </c>
      <c r="P105" s="4">
        <f t="shared" si="38"/>
        <v>12.374188524590165</v>
      </c>
      <c r="Q105" s="4">
        <f t="shared" si="38"/>
        <v>14.55786885245902</v>
      </c>
      <c r="R105" s="4">
        <f t="shared" si="38"/>
        <v>14.55786885245902</v>
      </c>
      <c r="S105" s="4">
        <f t="shared" si="38"/>
        <v>14.55786885245902</v>
      </c>
      <c r="T105" s="4">
        <f t="shared" si="38"/>
        <v>14.55786885245902</v>
      </c>
      <c r="U105" s="4">
        <f t="shared" si="38"/>
        <v>13.102081967213119</v>
      </c>
      <c r="V105" s="4">
        <f t="shared" si="38"/>
        <v>13.102081967213119</v>
      </c>
      <c r="W105" s="4">
        <f t="shared" si="38"/>
        <v>14.55786885245902</v>
      </c>
      <c r="X105" s="4">
        <f t="shared" si="38"/>
        <v>14.55786885245902</v>
      </c>
      <c r="Y105" s="4">
        <f t="shared" si="38"/>
        <v>14.55786885245902</v>
      </c>
      <c r="Z105" s="4">
        <f t="shared" si="38"/>
        <v>14.55786885245902</v>
      </c>
      <c r="AA105" s="4">
        <f t="shared" si="38"/>
        <v>14.55786885245902</v>
      </c>
      <c r="AB105" s="4">
        <f t="shared" si="38"/>
        <v>14.55786885245902</v>
      </c>
      <c r="AC105" s="4">
        <f t="shared" si="38"/>
        <v>14.55786885245902</v>
      </c>
      <c r="AD105" s="4">
        <f t="shared" si="38"/>
        <v>14.55786885245902</v>
      </c>
      <c r="AE105" s="4">
        <f t="shared" si="38"/>
        <v>14.55786885245902</v>
      </c>
      <c r="AF105" s="4">
        <f t="shared" si="38"/>
        <v>14.55786885245902</v>
      </c>
      <c r="AG105" s="4">
        <f t="shared" si="38"/>
        <v>14.55786885245902</v>
      </c>
      <c r="AH105" s="4">
        <f t="shared" si="38"/>
        <v>14.55786885245902</v>
      </c>
      <c r="AI105" s="4">
        <f t="shared" si="38"/>
        <v>14.55786885245902</v>
      </c>
      <c r="AJ105" s="4">
        <f t="shared" si="38"/>
        <v>14.55786885245902</v>
      </c>
      <c r="AK105" s="4">
        <f t="shared" si="38"/>
        <v>14.55786885245902</v>
      </c>
      <c r="AL105" s="4">
        <f t="shared" si="38"/>
        <v>14.55786885245902</v>
      </c>
      <c r="AM105" s="4">
        <f t="shared" si="38"/>
        <v>14.55786885245902</v>
      </c>
      <c r="AN105" s="4">
        <f t="shared" si="38"/>
        <v>14.55786885245902</v>
      </c>
      <c r="AO105" s="4">
        <f t="shared" si="38"/>
        <v>14.55786885245902</v>
      </c>
      <c r="AP105" s="4">
        <f t="shared" si="38"/>
        <v>14.55786885245902</v>
      </c>
      <c r="AQ105" s="4">
        <f t="shared" si="38"/>
        <v>14.55786885245902</v>
      </c>
      <c r="AR105">
        <f t="shared" si="9"/>
        <v>14.55786885245902</v>
      </c>
    </row>
    <row r="106" spans="1:44">
      <c r="A106" t="s">
        <v>248</v>
      </c>
      <c r="B106" t="s">
        <v>352</v>
      </c>
      <c r="D106" t="str">
        <f t="shared" si="4"/>
        <v>COST</v>
      </c>
      <c r="E106">
        <f t="shared" si="5"/>
        <v>2030</v>
      </c>
      <c r="F106" t="str">
        <f t="shared" si="20"/>
        <v>EXPOILHFO</v>
      </c>
      <c r="G106" t="str">
        <f t="shared" si="7"/>
        <v>OILHFO</v>
      </c>
      <c r="H106" s="4">
        <f t="shared" ref="H106:AQ106" si="39">H42*0.99</f>
        <v>10.612686393442626</v>
      </c>
      <c r="I106" s="4">
        <f t="shared" si="39"/>
        <v>11.791873770491806</v>
      </c>
      <c r="J106" s="4">
        <f t="shared" si="39"/>
        <v>11.791873770491806</v>
      </c>
      <c r="K106" s="4">
        <f t="shared" si="39"/>
        <v>11.791873770491806</v>
      </c>
      <c r="L106" s="4">
        <f t="shared" si="39"/>
        <v>11.791873770491806</v>
      </c>
      <c r="M106" s="4">
        <f t="shared" si="39"/>
        <v>11.791873770491806</v>
      </c>
      <c r="N106" s="4">
        <f t="shared" si="39"/>
        <v>11.791873770491806</v>
      </c>
      <c r="O106" s="4">
        <f t="shared" si="39"/>
        <v>11.791873770491806</v>
      </c>
      <c r="P106" s="4">
        <f t="shared" si="39"/>
        <v>10.023092704918035</v>
      </c>
      <c r="Q106" s="4">
        <f t="shared" si="39"/>
        <v>11.791873770491806</v>
      </c>
      <c r="R106" s="4">
        <f t="shared" si="39"/>
        <v>11.791873770491806</v>
      </c>
      <c r="S106" s="4">
        <f t="shared" si="39"/>
        <v>11.791873770491806</v>
      </c>
      <c r="T106" s="4">
        <f t="shared" si="39"/>
        <v>11.791873770491806</v>
      </c>
      <c r="U106" s="4">
        <f t="shared" si="39"/>
        <v>10.612686393442626</v>
      </c>
      <c r="V106" s="4">
        <f t="shared" si="39"/>
        <v>10.612686393442626</v>
      </c>
      <c r="W106" s="4">
        <f t="shared" si="39"/>
        <v>11.791873770491806</v>
      </c>
      <c r="X106" s="4">
        <f t="shared" si="39"/>
        <v>11.791873770491806</v>
      </c>
      <c r="Y106" s="4">
        <f t="shared" si="39"/>
        <v>11.791873770491806</v>
      </c>
      <c r="Z106" s="4">
        <f t="shared" si="39"/>
        <v>11.791873770491806</v>
      </c>
      <c r="AA106" s="4">
        <f t="shared" si="39"/>
        <v>11.791873770491806</v>
      </c>
      <c r="AB106" s="4">
        <f t="shared" si="39"/>
        <v>11.791873770491806</v>
      </c>
      <c r="AC106" s="4">
        <f t="shared" si="39"/>
        <v>11.791873770491806</v>
      </c>
      <c r="AD106" s="4">
        <f t="shared" si="39"/>
        <v>11.791873770491806</v>
      </c>
      <c r="AE106" s="4">
        <f t="shared" si="39"/>
        <v>11.791873770491806</v>
      </c>
      <c r="AF106" s="4">
        <f t="shared" si="39"/>
        <v>11.791873770491806</v>
      </c>
      <c r="AG106" s="4">
        <f t="shared" si="39"/>
        <v>11.791873770491806</v>
      </c>
      <c r="AH106" s="4">
        <f t="shared" si="39"/>
        <v>11.791873770491806</v>
      </c>
      <c r="AI106" s="4">
        <f t="shared" si="39"/>
        <v>11.791873770491806</v>
      </c>
      <c r="AJ106" s="4">
        <f t="shared" si="39"/>
        <v>11.791873770491806</v>
      </c>
      <c r="AK106" s="4">
        <f t="shared" si="39"/>
        <v>11.791873770491806</v>
      </c>
      <c r="AL106" s="4">
        <f t="shared" si="39"/>
        <v>11.791873770491806</v>
      </c>
      <c r="AM106" s="4">
        <f t="shared" si="39"/>
        <v>11.791873770491806</v>
      </c>
      <c r="AN106" s="4">
        <f t="shared" si="39"/>
        <v>11.791873770491806</v>
      </c>
      <c r="AO106" s="4">
        <f t="shared" si="39"/>
        <v>11.791873770491806</v>
      </c>
      <c r="AP106" s="4">
        <f t="shared" si="39"/>
        <v>11.791873770491806</v>
      </c>
      <c r="AQ106" s="4">
        <f t="shared" si="39"/>
        <v>11.791873770491806</v>
      </c>
      <c r="AR106">
        <f t="shared" si="9"/>
        <v>11.791873770491806</v>
      </c>
    </row>
    <row r="107" spans="1:44">
      <c r="A107" t="s">
        <v>248</v>
      </c>
      <c r="B107" t="s">
        <v>352</v>
      </c>
      <c r="D107" t="str">
        <f t="shared" si="4"/>
        <v>COST</v>
      </c>
      <c r="E107">
        <f t="shared" si="5"/>
        <v>2030</v>
      </c>
      <c r="F107" t="str">
        <f t="shared" si="20"/>
        <v>EXPOILDST</v>
      </c>
      <c r="G107" t="str">
        <f t="shared" si="7"/>
        <v>OILDST</v>
      </c>
      <c r="H107" s="4">
        <f t="shared" ref="H107:AQ107" si="40">H43*0.99</f>
        <v>18.925229508196729</v>
      </c>
      <c r="I107" s="4">
        <f t="shared" si="40"/>
        <v>18.925229508196729</v>
      </c>
      <c r="J107" s="4">
        <f t="shared" si="40"/>
        <v>18.925229508196729</v>
      </c>
      <c r="K107" s="4">
        <f t="shared" si="40"/>
        <v>18.925229508196729</v>
      </c>
      <c r="L107" s="4">
        <f t="shared" si="40"/>
        <v>18.925229508196729</v>
      </c>
      <c r="M107" s="4">
        <f t="shared" si="40"/>
        <v>18.925229508196729</v>
      </c>
      <c r="N107" s="4">
        <f t="shared" si="40"/>
        <v>18.925229508196729</v>
      </c>
      <c r="O107" s="4">
        <f t="shared" si="40"/>
        <v>18.925229508196729</v>
      </c>
      <c r="P107" s="4">
        <f t="shared" si="40"/>
        <v>18.925229508196729</v>
      </c>
      <c r="Q107" s="4">
        <f t="shared" si="40"/>
        <v>18.925229508196729</v>
      </c>
      <c r="R107" s="4">
        <f t="shared" si="40"/>
        <v>18.925229508196729</v>
      </c>
      <c r="S107" s="4">
        <f t="shared" si="40"/>
        <v>18.925229508196729</v>
      </c>
      <c r="T107" s="4">
        <f t="shared" si="40"/>
        <v>18.925229508196729</v>
      </c>
      <c r="U107" s="4">
        <f t="shared" si="40"/>
        <v>18.925229508196729</v>
      </c>
      <c r="V107" s="4">
        <f t="shared" si="40"/>
        <v>17.978968032786891</v>
      </c>
      <c r="W107" s="4">
        <f t="shared" si="40"/>
        <v>18.925229508196729</v>
      </c>
      <c r="X107" s="4">
        <f t="shared" si="40"/>
        <v>18.925229508196729</v>
      </c>
      <c r="Y107" s="4">
        <f t="shared" si="40"/>
        <v>18.925229508196729</v>
      </c>
      <c r="Z107" s="4">
        <f t="shared" si="40"/>
        <v>18.925229508196729</v>
      </c>
      <c r="AA107" s="4">
        <f t="shared" si="40"/>
        <v>18.925229508196729</v>
      </c>
      <c r="AB107" s="4">
        <f t="shared" si="40"/>
        <v>18.925229508196729</v>
      </c>
      <c r="AC107" s="4">
        <f t="shared" si="40"/>
        <v>18.925229508196729</v>
      </c>
      <c r="AD107" s="4">
        <f t="shared" si="40"/>
        <v>18.925229508196729</v>
      </c>
      <c r="AE107" s="4">
        <f t="shared" si="40"/>
        <v>18.925229508196729</v>
      </c>
      <c r="AF107" s="4">
        <f t="shared" si="40"/>
        <v>18.925229508196729</v>
      </c>
      <c r="AG107" s="4">
        <f t="shared" si="40"/>
        <v>18.925229508196729</v>
      </c>
      <c r="AH107" s="4">
        <f t="shared" si="40"/>
        <v>18.925229508196729</v>
      </c>
      <c r="AI107" s="4">
        <f t="shared" si="40"/>
        <v>18.925229508196729</v>
      </c>
      <c r="AJ107" s="4">
        <f t="shared" si="40"/>
        <v>18.925229508196729</v>
      </c>
      <c r="AK107" s="4">
        <f t="shared" si="40"/>
        <v>18.925229508196729</v>
      </c>
      <c r="AL107" s="4">
        <f t="shared" si="40"/>
        <v>18.925229508196729</v>
      </c>
      <c r="AM107" s="4">
        <f t="shared" si="40"/>
        <v>18.925229508196729</v>
      </c>
      <c r="AN107" s="4">
        <f t="shared" si="40"/>
        <v>18.925229508196729</v>
      </c>
      <c r="AO107" s="4">
        <f t="shared" si="40"/>
        <v>18.925229508196729</v>
      </c>
      <c r="AP107" s="4">
        <f t="shared" si="40"/>
        <v>18.925229508196729</v>
      </c>
      <c r="AQ107" s="4">
        <f t="shared" si="40"/>
        <v>18.925229508196729</v>
      </c>
      <c r="AR107">
        <f t="shared" si="9"/>
        <v>18.925229508196729</v>
      </c>
    </row>
    <row r="108" spans="1:44">
      <c r="A108" t="s">
        <v>248</v>
      </c>
      <c r="B108" t="s">
        <v>352</v>
      </c>
      <c r="D108" t="str">
        <f t="shared" si="4"/>
        <v>COST</v>
      </c>
      <c r="E108">
        <f t="shared" si="5"/>
        <v>2030</v>
      </c>
      <c r="F108" t="str">
        <f t="shared" si="20"/>
        <v>EXPOILLPG</v>
      </c>
      <c r="G108" t="str">
        <f t="shared" si="7"/>
        <v>OILLPG</v>
      </c>
      <c r="H108" s="4">
        <f t="shared" ref="H108:AQ108" si="41">H44*0.99</f>
        <v>16.013655737704923</v>
      </c>
      <c r="I108" s="4">
        <f t="shared" si="41"/>
        <v>16.013655737704923</v>
      </c>
      <c r="J108" s="4">
        <f t="shared" si="41"/>
        <v>16.013655737704923</v>
      </c>
      <c r="K108" s="4">
        <f t="shared" si="41"/>
        <v>16.013655737704923</v>
      </c>
      <c r="L108" s="4">
        <f t="shared" si="41"/>
        <v>16.013655737704923</v>
      </c>
      <c r="M108" s="4">
        <f t="shared" si="41"/>
        <v>16.013655737704923</v>
      </c>
      <c r="N108" s="4">
        <f t="shared" si="41"/>
        <v>16.013655737704923</v>
      </c>
      <c r="O108" s="4">
        <f t="shared" si="41"/>
        <v>16.013655737704923</v>
      </c>
      <c r="P108" s="4">
        <f t="shared" si="41"/>
        <v>16.013655737704923</v>
      </c>
      <c r="Q108" s="4">
        <f t="shared" si="41"/>
        <v>16.013655737704923</v>
      </c>
      <c r="R108" s="4">
        <f t="shared" si="41"/>
        <v>16.013655737704923</v>
      </c>
      <c r="S108" s="4">
        <f t="shared" si="41"/>
        <v>16.013655737704923</v>
      </c>
      <c r="T108" s="4">
        <f t="shared" si="41"/>
        <v>16.013655737704923</v>
      </c>
      <c r="U108" s="4">
        <f t="shared" si="41"/>
        <v>16.013655737704923</v>
      </c>
      <c r="V108" s="4">
        <f t="shared" si="41"/>
        <v>15.212972950819676</v>
      </c>
      <c r="W108" s="4">
        <f t="shared" si="41"/>
        <v>16.013655737704923</v>
      </c>
      <c r="X108" s="4">
        <f t="shared" si="41"/>
        <v>16.013655737704923</v>
      </c>
      <c r="Y108" s="4">
        <f t="shared" si="41"/>
        <v>16.013655737704923</v>
      </c>
      <c r="Z108" s="4">
        <f t="shared" si="41"/>
        <v>16.013655737704923</v>
      </c>
      <c r="AA108" s="4">
        <f t="shared" si="41"/>
        <v>16.013655737704923</v>
      </c>
      <c r="AB108" s="4">
        <f t="shared" si="41"/>
        <v>16.013655737704923</v>
      </c>
      <c r="AC108" s="4">
        <f t="shared" si="41"/>
        <v>16.013655737704923</v>
      </c>
      <c r="AD108" s="4">
        <f t="shared" si="41"/>
        <v>16.013655737704923</v>
      </c>
      <c r="AE108" s="4">
        <f t="shared" si="41"/>
        <v>16.013655737704923</v>
      </c>
      <c r="AF108" s="4">
        <f t="shared" si="41"/>
        <v>16.013655737704923</v>
      </c>
      <c r="AG108" s="4">
        <f t="shared" si="41"/>
        <v>16.013655737704923</v>
      </c>
      <c r="AH108" s="4">
        <f t="shared" si="41"/>
        <v>16.013655737704923</v>
      </c>
      <c r="AI108" s="4">
        <f t="shared" si="41"/>
        <v>16.013655737704923</v>
      </c>
      <c r="AJ108" s="4">
        <f t="shared" si="41"/>
        <v>16.013655737704923</v>
      </c>
      <c r="AK108" s="4">
        <f t="shared" si="41"/>
        <v>16.013655737704923</v>
      </c>
      <c r="AL108" s="4">
        <f t="shared" si="41"/>
        <v>16.013655737704923</v>
      </c>
      <c r="AM108" s="4">
        <f t="shared" si="41"/>
        <v>16.013655737704923</v>
      </c>
      <c r="AN108" s="4">
        <f t="shared" si="41"/>
        <v>16.013655737704923</v>
      </c>
      <c r="AO108" s="4">
        <f t="shared" si="41"/>
        <v>16.013655737704923</v>
      </c>
      <c r="AP108" s="4">
        <f t="shared" si="41"/>
        <v>16.013655737704923</v>
      </c>
      <c r="AQ108" s="4">
        <f t="shared" si="41"/>
        <v>16.013655737704923</v>
      </c>
      <c r="AR108">
        <f t="shared" si="9"/>
        <v>16.013655737704923</v>
      </c>
    </row>
    <row r="109" spans="1:44">
      <c r="A109" t="s">
        <v>248</v>
      </c>
      <c r="B109" t="s">
        <v>352</v>
      </c>
      <c r="D109" t="str">
        <f t="shared" si="4"/>
        <v>COST</v>
      </c>
      <c r="E109">
        <f t="shared" ref="E109:E139" si="42">E45</f>
        <v>2030</v>
      </c>
      <c r="F109" t="str">
        <f t="shared" si="20"/>
        <v>EXPOILGSL</v>
      </c>
      <c r="G109" t="str">
        <f t="shared" ref="G109:G139" si="43">G45</f>
        <v>OILGSL</v>
      </c>
      <c r="H109" s="4">
        <f t="shared" ref="H109:AQ109" si="44">H45*0.99</f>
        <v>20.381016393442628</v>
      </c>
      <c r="I109" s="4">
        <f t="shared" si="44"/>
        <v>20.381016393442628</v>
      </c>
      <c r="J109" s="4">
        <f t="shared" si="44"/>
        <v>20.381016393442628</v>
      </c>
      <c r="K109" s="4">
        <f t="shared" si="44"/>
        <v>20.381016393442628</v>
      </c>
      <c r="L109" s="4">
        <f t="shared" si="44"/>
        <v>20.381016393442628</v>
      </c>
      <c r="M109" s="4">
        <f t="shared" si="44"/>
        <v>20.381016393442628</v>
      </c>
      <c r="N109" s="4">
        <f t="shared" si="44"/>
        <v>20.381016393442628</v>
      </c>
      <c r="O109" s="4">
        <f t="shared" si="44"/>
        <v>20.381016393442628</v>
      </c>
      <c r="P109" s="4">
        <f t="shared" si="44"/>
        <v>20.381016393442628</v>
      </c>
      <c r="Q109" s="4">
        <f t="shared" si="44"/>
        <v>20.381016393442628</v>
      </c>
      <c r="R109" s="4">
        <f t="shared" si="44"/>
        <v>20.381016393442628</v>
      </c>
      <c r="S109" s="4">
        <f t="shared" si="44"/>
        <v>20.381016393442628</v>
      </c>
      <c r="T109" s="4">
        <f t="shared" si="44"/>
        <v>20.381016393442628</v>
      </c>
      <c r="U109" s="4">
        <f t="shared" si="44"/>
        <v>20.381016393442628</v>
      </c>
      <c r="V109" s="4">
        <f t="shared" si="44"/>
        <v>19.361965573770494</v>
      </c>
      <c r="W109" s="4">
        <f t="shared" si="44"/>
        <v>20.381016393442628</v>
      </c>
      <c r="X109" s="4">
        <f t="shared" si="44"/>
        <v>20.381016393442628</v>
      </c>
      <c r="Y109" s="4">
        <f t="shared" si="44"/>
        <v>20.381016393442628</v>
      </c>
      <c r="Z109" s="4">
        <f t="shared" si="44"/>
        <v>20.381016393442628</v>
      </c>
      <c r="AA109" s="4">
        <f t="shared" si="44"/>
        <v>20.381016393442628</v>
      </c>
      <c r="AB109" s="4">
        <f t="shared" si="44"/>
        <v>20.381016393442628</v>
      </c>
      <c r="AC109" s="4">
        <f t="shared" si="44"/>
        <v>20.381016393442628</v>
      </c>
      <c r="AD109" s="4">
        <f t="shared" si="44"/>
        <v>20.381016393442628</v>
      </c>
      <c r="AE109" s="4">
        <f t="shared" si="44"/>
        <v>20.381016393442628</v>
      </c>
      <c r="AF109" s="4">
        <f t="shared" si="44"/>
        <v>20.381016393442628</v>
      </c>
      <c r="AG109" s="4">
        <f t="shared" si="44"/>
        <v>20.381016393442628</v>
      </c>
      <c r="AH109" s="4">
        <f t="shared" si="44"/>
        <v>20.381016393442628</v>
      </c>
      <c r="AI109" s="4">
        <f t="shared" si="44"/>
        <v>20.381016393442628</v>
      </c>
      <c r="AJ109" s="4">
        <f t="shared" si="44"/>
        <v>20.381016393442628</v>
      </c>
      <c r="AK109" s="4">
        <f t="shared" si="44"/>
        <v>20.381016393442628</v>
      </c>
      <c r="AL109" s="4">
        <f t="shared" si="44"/>
        <v>20.381016393442628</v>
      </c>
      <c r="AM109" s="4">
        <f t="shared" si="44"/>
        <v>20.381016393442628</v>
      </c>
      <c r="AN109" s="4">
        <f t="shared" si="44"/>
        <v>20.381016393442628</v>
      </c>
      <c r="AO109" s="4">
        <f t="shared" si="44"/>
        <v>20.381016393442628</v>
      </c>
      <c r="AP109" s="4">
        <f t="shared" si="44"/>
        <v>20.381016393442628</v>
      </c>
      <c r="AQ109" s="4">
        <f t="shared" si="44"/>
        <v>20.381016393442628</v>
      </c>
      <c r="AR109">
        <f t="shared" si="9"/>
        <v>20.381016393442628</v>
      </c>
    </row>
    <row r="110" spans="1:44">
      <c r="A110" t="s">
        <v>248</v>
      </c>
      <c r="B110" t="s">
        <v>352</v>
      </c>
      <c r="D110" t="str">
        <f t="shared" si="4"/>
        <v>COST</v>
      </c>
      <c r="E110">
        <f t="shared" si="42"/>
        <v>2030</v>
      </c>
      <c r="F110" t="str">
        <f t="shared" si="20"/>
        <v>EXPOILKER</v>
      </c>
      <c r="G110" t="str">
        <f t="shared" si="43"/>
        <v>OILKER</v>
      </c>
      <c r="H110" s="4">
        <f t="shared" ref="H110:AQ110" si="45">H46*0.99</f>
        <v>20.381016393442628</v>
      </c>
      <c r="I110" s="4">
        <f t="shared" si="45"/>
        <v>20.381016393442628</v>
      </c>
      <c r="J110" s="4">
        <f t="shared" si="45"/>
        <v>20.381016393442628</v>
      </c>
      <c r="K110" s="4">
        <f t="shared" si="45"/>
        <v>20.381016393442628</v>
      </c>
      <c r="L110" s="4">
        <f t="shared" si="45"/>
        <v>20.381016393442628</v>
      </c>
      <c r="M110" s="4">
        <f t="shared" si="45"/>
        <v>20.381016393442628</v>
      </c>
      <c r="N110" s="4">
        <f t="shared" si="45"/>
        <v>20.381016393442628</v>
      </c>
      <c r="O110" s="4">
        <f t="shared" si="45"/>
        <v>20.381016393442628</v>
      </c>
      <c r="P110" s="4">
        <f t="shared" si="45"/>
        <v>20.381016393442628</v>
      </c>
      <c r="Q110" s="4">
        <f t="shared" si="45"/>
        <v>20.381016393442628</v>
      </c>
      <c r="R110" s="4">
        <f t="shared" si="45"/>
        <v>20.381016393442628</v>
      </c>
      <c r="S110" s="4">
        <f t="shared" si="45"/>
        <v>20.381016393442628</v>
      </c>
      <c r="T110" s="4">
        <f t="shared" si="45"/>
        <v>20.381016393442628</v>
      </c>
      <c r="U110" s="4">
        <f t="shared" si="45"/>
        <v>20.381016393442628</v>
      </c>
      <c r="V110" s="4">
        <f t="shared" si="45"/>
        <v>19.361965573770494</v>
      </c>
      <c r="W110" s="4">
        <f t="shared" si="45"/>
        <v>20.381016393442628</v>
      </c>
      <c r="X110" s="4">
        <f t="shared" si="45"/>
        <v>20.381016393442628</v>
      </c>
      <c r="Y110" s="4">
        <f t="shared" si="45"/>
        <v>20.381016393442628</v>
      </c>
      <c r="Z110" s="4">
        <f t="shared" si="45"/>
        <v>20.381016393442628</v>
      </c>
      <c r="AA110" s="4">
        <f t="shared" si="45"/>
        <v>20.381016393442628</v>
      </c>
      <c r="AB110" s="4">
        <f t="shared" si="45"/>
        <v>20.381016393442628</v>
      </c>
      <c r="AC110" s="4">
        <f t="shared" si="45"/>
        <v>20.381016393442628</v>
      </c>
      <c r="AD110" s="4">
        <f t="shared" si="45"/>
        <v>20.381016393442628</v>
      </c>
      <c r="AE110" s="4">
        <f t="shared" si="45"/>
        <v>20.381016393442628</v>
      </c>
      <c r="AF110" s="4">
        <f t="shared" si="45"/>
        <v>20.381016393442628</v>
      </c>
      <c r="AG110" s="4">
        <f t="shared" si="45"/>
        <v>20.381016393442628</v>
      </c>
      <c r="AH110" s="4">
        <f t="shared" si="45"/>
        <v>20.381016393442628</v>
      </c>
      <c r="AI110" s="4">
        <f t="shared" si="45"/>
        <v>20.381016393442628</v>
      </c>
      <c r="AJ110" s="4">
        <f t="shared" si="45"/>
        <v>20.381016393442628</v>
      </c>
      <c r="AK110" s="4">
        <f t="shared" si="45"/>
        <v>20.381016393442628</v>
      </c>
      <c r="AL110" s="4">
        <f t="shared" si="45"/>
        <v>20.381016393442628</v>
      </c>
      <c r="AM110" s="4">
        <f t="shared" si="45"/>
        <v>20.381016393442628</v>
      </c>
      <c r="AN110" s="4">
        <f t="shared" si="45"/>
        <v>20.381016393442628</v>
      </c>
      <c r="AO110" s="4">
        <f t="shared" si="45"/>
        <v>20.381016393442628</v>
      </c>
      <c r="AP110" s="4">
        <f t="shared" si="45"/>
        <v>20.381016393442628</v>
      </c>
      <c r="AQ110" s="4">
        <f t="shared" si="45"/>
        <v>20.381016393442628</v>
      </c>
      <c r="AR110">
        <f t="shared" si="9"/>
        <v>20.381016393442628</v>
      </c>
    </row>
    <row r="111" spans="1:44">
      <c r="A111" t="s">
        <v>248</v>
      </c>
      <c r="B111" t="s">
        <v>352</v>
      </c>
      <c r="D111" t="str">
        <f t="shared" si="4"/>
        <v>*</v>
      </c>
      <c r="E111">
        <f t="shared" si="42"/>
        <v>2030</v>
      </c>
      <c r="F111" t="str">
        <f t="shared" si="20"/>
        <v>EXPGASNAT</v>
      </c>
      <c r="G111" t="str">
        <f t="shared" si="43"/>
        <v>GASNAT</v>
      </c>
      <c r="H111" s="4">
        <f t="shared" ref="H111:AQ111" si="46">H47*0.99</f>
        <v>8.8126229508196712</v>
      </c>
      <c r="I111" s="4">
        <f t="shared" si="46"/>
        <v>8.8126229508196712</v>
      </c>
      <c r="J111" s="4">
        <f t="shared" si="46"/>
        <v>8.8126229508196712</v>
      </c>
      <c r="K111" s="4">
        <f t="shared" si="46"/>
        <v>8.8126229508196712</v>
      </c>
      <c r="L111" s="4">
        <f t="shared" si="46"/>
        <v>8.8126229508196712</v>
      </c>
      <c r="M111" s="4">
        <f t="shared" si="46"/>
        <v>8.8126229508196712</v>
      </c>
      <c r="N111" s="4">
        <f t="shared" si="46"/>
        <v>8.8126229508196712</v>
      </c>
      <c r="O111" s="4">
        <f t="shared" si="46"/>
        <v>8.8126229508196712</v>
      </c>
      <c r="P111" s="4">
        <f t="shared" si="46"/>
        <v>7.4907295081967211</v>
      </c>
      <c r="Q111" s="4">
        <f t="shared" si="46"/>
        <v>7.9313606557377039</v>
      </c>
      <c r="R111" s="4">
        <f t="shared" si="46"/>
        <v>8.8126229508196712</v>
      </c>
      <c r="S111" s="4">
        <f t="shared" si="46"/>
        <v>8.8126229508196712</v>
      </c>
      <c r="T111" s="4">
        <f t="shared" si="46"/>
        <v>8.8126229508196712</v>
      </c>
      <c r="U111" s="4">
        <f t="shared" si="46"/>
        <v>8.8126229508196712</v>
      </c>
      <c r="V111" s="4">
        <f t="shared" si="46"/>
        <v>7.9313606557377039</v>
      </c>
      <c r="W111" s="4">
        <f t="shared" si="46"/>
        <v>8.8126229508196712</v>
      </c>
      <c r="X111" s="4">
        <f t="shared" si="46"/>
        <v>8.8126229508196712</v>
      </c>
      <c r="Y111" s="4">
        <f t="shared" si="46"/>
        <v>8.8126229508196712</v>
      </c>
      <c r="Z111" s="4">
        <f t="shared" si="46"/>
        <v>8.8126229508196712</v>
      </c>
      <c r="AA111" s="4">
        <f t="shared" si="46"/>
        <v>8.8126229508196712</v>
      </c>
      <c r="AB111" s="4">
        <f t="shared" si="46"/>
        <v>8.8126229508196712</v>
      </c>
      <c r="AC111" s="4">
        <f t="shared" si="46"/>
        <v>8.8126229508196712</v>
      </c>
      <c r="AD111" s="4">
        <f t="shared" si="46"/>
        <v>8.8126229508196712</v>
      </c>
      <c r="AE111" s="4">
        <f t="shared" si="46"/>
        <v>8.8126229508196712</v>
      </c>
      <c r="AF111" s="4">
        <f t="shared" si="46"/>
        <v>8.8126229508196712</v>
      </c>
      <c r="AG111" s="4">
        <f t="shared" si="46"/>
        <v>8.8126229508196712</v>
      </c>
      <c r="AH111" s="4">
        <f t="shared" si="46"/>
        <v>8.8126229508196712</v>
      </c>
      <c r="AI111" s="4">
        <f t="shared" si="46"/>
        <v>8.8126229508196712</v>
      </c>
      <c r="AJ111" s="4">
        <f t="shared" si="46"/>
        <v>8.8126229508196712</v>
      </c>
      <c r="AK111" s="4">
        <f t="shared" si="46"/>
        <v>8.8126229508196712</v>
      </c>
      <c r="AL111" s="4">
        <f t="shared" si="46"/>
        <v>8.8126229508196712</v>
      </c>
      <c r="AM111" s="4">
        <f t="shared" si="46"/>
        <v>8.8126229508196712</v>
      </c>
      <c r="AN111" s="4">
        <f t="shared" si="46"/>
        <v>8.8126229508196712</v>
      </c>
      <c r="AO111" s="4">
        <f t="shared" si="46"/>
        <v>8.8126229508196712</v>
      </c>
      <c r="AP111" s="4">
        <f t="shared" si="46"/>
        <v>8.8126229508196712</v>
      </c>
      <c r="AQ111" s="4">
        <f t="shared" si="46"/>
        <v>8.8126229508196712</v>
      </c>
      <c r="AR111">
        <f t="shared" si="9"/>
        <v>8.8126229508196712</v>
      </c>
    </row>
    <row r="112" spans="1:44">
      <c r="A112" t="s">
        <v>248</v>
      </c>
      <c r="B112" t="s">
        <v>352</v>
      </c>
      <c r="D112" t="str">
        <f t="shared" si="4"/>
        <v>COST</v>
      </c>
      <c r="E112">
        <f t="shared" si="42"/>
        <v>2035</v>
      </c>
      <c r="F112" t="str">
        <f t="shared" si="20"/>
        <v>EXPOILCRD</v>
      </c>
      <c r="G112" t="str">
        <f t="shared" si="43"/>
        <v>OILCRD</v>
      </c>
      <c r="H112" s="4">
        <f t="shared" ref="H112:AQ112" si="47">H48*0.99</f>
        <v>13.788590163934426</v>
      </c>
      <c r="I112" s="4">
        <f t="shared" si="47"/>
        <v>15.32065573770492</v>
      </c>
      <c r="J112" s="4">
        <f t="shared" si="47"/>
        <v>15.32065573770492</v>
      </c>
      <c r="K112" s="4">
        <f t="shared" si="47"/>
        <v>15.32065573770492</v>
      </c>
      <c r="L112" s="4">
        <f t="shared" si="47"/>
        <v>15.32065573770492</v>
      </c>
      <c r="M112" s="4">
        <f t="shared" si="47"/>
        <v>15.32065573770492</v>
      </c>
      <c r="N112" s="4">
        <f t="shared" si="47"/>
        <v>15.32065573770492</v>
      </c>
      <c r="O112" s="4">
        <f t="shared" si="47"/>
        <v>15.32065573770492</v>
      </c>
      <c r="P112" s="4">
        <f t="shared" si="47"/>
        <v>13.02255737704918</v>
      </c>
      <c r="Q112" s="4">
        <f t="shared" si="47"/>
        <v>15.32065573770492</v>
      </c>
      <c r="R112" s="4">
        <f t="shared" si="47"/>
        <v>15.32065573770492</v>
      </c>
      <c r="S112" s="4">
        <f t="shared" si="47"/>
        <v>15.32065573770492</v>
      </c>
      <c r="T112" s="4">
        <f t="shared" si="47"/>
        <v>15.32065573770492</v>
      </c>
      <c r="U112" s="4">
        <f t="shared" si="47"/>
        <v>13.788590163934426</v>
      </c>
      <c r="V112" s="4">
        <f t="shared" si="47"/>
        <v>13.788590163934426</v>
      </c>
      <c r="W112" s="4">
        <f t="shared" si="47"/>
        <v>15.32065573770492</v>
      </c>
      <c r="X112" s="4">
        <f t="shared" si="47"/>
        <v>15.32065573770492</v>
      </c>
      <c r="Y112" s="4">
        <f t="shared" si="47"/>
        <v>15.32065573770492</v>
      </c>
      <c r="Z112" s="4">
        <f t="shared" si="47"/>
        <v>15.32065573770492</v>
      </c>
      <c r="AA112" s="4">
        <f t="shared" si="47"/>
        <v>15.32065573770492</v>
      </c>
      <c r="AB112" s="4">
        <f t="shared" si="47"/>
        <v>15.32065573770492</v>
      </c>
      <c r="AC112" s="4">
        <f t="shared" si="47"/>
        <v>15.32065573770492</v>
      </c>
      <c r="AD112" s="4">
        <f t="shared" si="47"/>
        <v>15.32065573770492</v>
      </c>
      <c r="AE112" s="4">
        <f t="shared" si="47"/>
        <v>15.32065573770492</v>
      </c>
      <c r="AF112" s="4">
        <f t="shared" si="47"/>
        <v>15.32065573770492</v>
      </c>
      <c r="AG112" s="4">
        <f t="shared" si="47"/>
        <v>15.32065573770492</v>
      </c>
      <c r="AH112" s="4">
        <f t="shared" si="47"/>
        <v>15.32065573770492</v>
      </c>
      <c r="AI112" s="4">
        <f t="shared" si="47"/>
        <v>15.32065573770492</v>
      </c>
      <c r="AJ112" s="4">
        <f t="shared" si="47"/>
        <v>15.32065573770492</v>
      </c>
      <c r="AK112" s="4">
        <f t="shared" si="47"/>
        <v>15.32065573770492</v>
      </c>
      <c r="AL112" s="4">
        <f t="shared" si="47"/>
        <v>15.32065573770492</v>
      </c>
      <c r="AM112" s="4">
        <f t="shared" si="47"/>
        <v>15.32065573770492</v>
      </c>
      <c r="AN112" s="4">
        <f t="shared" si="47"/>
        <v>15.32065573770492</v>
      </c>
      <c r="AO112" s="4">
        <f t="shared" si="47"/>
        <v>15.32065573770492</v>
      </c>
      <c r="AP112" s="4">
        <f t="shared" si="47"/>
        <v>15.32065573770492</v>
      </c>
      <c r="AQ112" s="4">
        <f t="shared" si="47"/>
        <v>15.32065573770492</v>
      </c>
      <c r="AR112">
        <f t="shared" si="9"/>
        <v>15.32065573770492</v>
      </c>
    </row>
    <row r="113" spans="1:44">
      <c r="A113" t="s">
        <v>248</v>
      </c>
      <c r="B113" t="s">
        <v>352</v>
      </c>
      <c r="D113" t="str">
        <f t="shared" si="4"/>
        <v>COST</v>
      </c>
      <c r="E113">
        <f t="shared" si="42"/>
        <v>2035</v>
      </c>
      <c r="F113" t="str">
        <f t="shared" si="20"/>
        <v>EXPOILHFO</v>
      </c>
      <c r="G113" t="str">
        <f t="shared" si="43"/>
        <v>OILHFO</v>
      </c>
      <c r="H113" s="4">
        <f t="shared" ref="H113:AQ113" si="48">H49*0.99</f>
        <v>11.168758032786887</v>
      </c>
      <c r="I113" s="4">
        <f t="shared" si="48"/>
        <v>12.409731147540985</v>
      </c>
      <c r="J113" s="4">
        <f t="shared" si="48"/>
        <v>12.409731147540985</v>
      </c>
      <c r="K113" s="4">
        <f t="shared" si="48"/>
        <v>12.409731147540985</v>
      </c>
      <c r="L113" s="4">
        <f t="shared" si="48"/>
        <v>12.409731147540985</v>
      </c>
      <c r="M113" s="4">
        <f t="shared" si="48"/>
        <v>12.409731147540985</v>
      </c>
      <c r="N113" s="4">
        <f t="shared" si="48"/>
        <v>12.409731147540985</v>
      </c>
      <c r="O113" s="4">
        <f t="shared" si="48"/>
        <v>12.409731147540985</v>
      </c>
      <c r="P113" s="4">
        <f t="shared" si="48"/>
        <v>10.548271475409837</v>
      </c>
      <c r="Q113" s="4">
        <f t="shared" si="48"/>
        <v>12.409731147540985</v>
      </c>
      <c r="R113" s="4">
        <f t="shared" si="48"/>
        <v>12.409731147540985</v>
      </c>
      <c r="S113" s="4">
        <f t="shared" si="48"/>
        <v>12.409731147540985</v>
      </c>
      <c r="T113" s="4">
        <f t="shared" si="48"/>
        <v>12.409731147540985</v>
      </c>
      <c r="U113" s="4">
        <f t="shared" si="48"/>
        <v>11.168758032786887</v>
      </c>
      <c r="V113" s="4">
        <f t="shared" si="48"/>
        <v>11.168758032786887</v>
      </c>
      <c r="W113" s="4">
        <f t="shared" si="48"/>
        <v>12.409731147540985</v>
      </c>
      <c r="X113" s="4">
        <f t="shared" si="48"/>
        <v>12.409731147540985</v>
      </c>
      <c r="Y113" s="4">
        <f t="shared" si="48"/>
        <v>12.409731147540985</v>
      </c>
      <c r="Z113" s="4">
        <f t="shared" si="48"/>
        <v>12.409731147540985</v>
      </c>
      <c r="AA113" s="4">
        <f t="shared" si="48"/>
        <v>12.409731147540985</v>
      </c>
      <c r="AB113" s="4">
        <f t="shared" si="48"/>
        <v>12.409731147540985</v>
      </c>
      <c r="AC113" s="4">
        <f t="shared" si="48"/>
        <v>12.409731147540985</v>
      </c>
      <c r="AD113" s="4">
        <f t="shared" si="48"/>
        <v>12.409731147540985</v>
      </c>
      <c r="AE113" s="4">
        <f t="shared" si="48"/>
        <v>12.409731147540985</v>
      </c>
      <c r="AF113" s="4">
        <f t="shared" si="48"/>
        <v>12.409731147540985</v>
      </c>
      <c r="AG113" s="4">
        <f t="shared" si="48"/>
        <v>12.409731147540985</v>
      </c>
      <c r="AH113" s="4">
        <f t="shared" si="48"/>
        <v>12.409731147540985</v>
      </c>
      <c r="AI113" s="4">
        <f t="shared" si="48"/>
        <v>12.409731147540985</v>
      </c>
      <c r="AJ113" s="4">
        <f t="shared" si="48"/>
        <v>12.409731147540985</v>
      </c>
      <c r="AK113" s="4">
        <f t="shared" si="48"/>
        <v>12.409731147540985</v>
      </c>
      <c r="AL113" s="4">
        <f t="shared" si="48"/>
        <v>12.409731147540985</v>
      </c>
      <c r="AM113" s="4">
        <f t="shared" si="48"/>
        <v>12.409731147540985</v>
      </c>
      <c r="AN113" s="4">
        <f t="shared" si="48"/>
        <v>12.409731147540985</v>
      </c>
      <c r="AO113" s="4">
        <f t="shared" si="48"/>
        <v>12.409731147540985</v>
      </c>
      <c r="AP113" s="4">
        <f t="shared" si="48"/>
        <v>12.409731147540985</v>
      </c>
      <c r="AQ113" s="4">
        <f t="shared" si="48"/>
        <v>12.409731147540985</v>
      </c>
      <c r="AR113">
        <f t="shared" si="9"/>
        <v>12.409731147540985</v>
      </c>
    </row>
    <row r="114" spans="1:44">
      <c r="A114" t="s">
        <v>248</v>
      </c>
      <c r="B114" t="s">
        <v>352</v>
      </c>
      <c r="D114" t="str">
        <f t="shared" si="4"/>
        <v>COST</v>
      </c>
      <c r="E114">
        <f t="shared" si="42"/>
        <v>2035</v>
      </c>
      <c r="F114" t="str">
        <f t="shared" si="20"/>
        <v>EXPOILDST</v>
      </c>
      <c r="G114" t="str">
        <f t="shared" si="43"/>
        <v>OILDST</v>
      </c>
      <c r="H114" s="4">
        <f t="shared" ref="H114:AQ114" si="49">H50*0.99</f>
        <v>19.916852459016397</v>
      </c>
      <c r="I114" s="4">
        <f t="shared" si="49"/>
        <v>19.916852459016397</v>
      </c>
      <c r="J114" s="4">
        <f t="shared" si="49"/>
        <v>19.916852459016397</v>
      </c>
      <c r="K114" s="4">
        <f t="shared" si="49"/>
        <v>19.916852459016397</v>
      </c>
      <c r="L114" s="4">
        <f t="shared" si="49"/>
        <v>19.916852459016397</v>
      </c>
      <c r="M114" s="4">
        <f t="shared" si="49"/>
        <v>19.916852459016397</v>
      </c>
      <c r="N114" s="4">
        <f t="shared" si="49"/>
        <v>19.916852459016397</v>
      </c>
      <c r="O114" s="4">
        <f t="shared" si="49"/>
        <v>19.916852459016397</v>
      </c>
      <c r="P114" s="4">
        <f t="shared" si="49"/>
        <v>19.916852459016397</v>
      </c>
      <c r="Q114" s="4">
        <f t="shared" si="49"/>
        <v>19.916852459016397</v>
      </c>
      <c r="R114" s="4">
        <f t="shared" si="49"/>
        <v>19.916852459016397</v>
      </c>
      <c r="S114" s="4">
        <f t="shared" si="49"/>
        <v>19.916852459016397</v>
      </c>
      <c r="T114" s="4">
        <f t="shared" si="49"/>
        <v>19.916852459016397</v>
      </c>
      <c r="U114" s="4">
        <f t="shared" si="49"/>
        <v>19.916852459016397</v>
      </c>
      <c r="V114" s="4">
        <f t="shared" si="49"/>
        <v>18.921009836065576</v>
      </c>
      <c r="W114" s="4">
        <f t="shared" si="49"/>
        <v>19.916852459016397</v>
      </c>
      <c r="X114" s="4">
        <f t="shared" si="49"/>
        <v>19.916852459016397</v>
      </c>
      <c r="Y114" s="4">
        <f t="shared" si="49"/>
        <v>19.916852459016397</v>
      </c>
      <c r="Z114" s="4">
        <f t="shared" si="49"/>
        <v>19.916852459016397</v>
      </c>
      <c r="AA114" s="4">
        <f t="shared" si="49"/>
        <v>19.916852459016397</v>
      </c>
      <c r="AB114" s="4">
        <f t="shared" si="49"/>
        <v>19.916852459016397</v>
      </c>
      <c r="AC114" s="4">
        <f t="shared" si="49"/>
        <v>19.916852459016397</v>
      </c>
      <c r="AD114" s="4">
        <f t="shared" si="49"/>
        <v>19.916852459016397</v>
      </c>
      <c r="AE114" s="4">
        <f t="shared" si="49"/>
        <v>19.916852459016397</v>
      </c>
      <c r="AF114" s="4">
        <f t="shared" si="49"/>
        <v>19.916852459016397</v>
      </c>
      <c r="AG114" s="4">
        <f t="shared" si="49"/>
        <v>19.916852459016397</v>
      </c>
      <c r="AH114" s="4">
        <f t="shared" si="49"/>
        <v>19.916852459016397</v>
      </c>
      <c r="AI114" s="4">
        <f t="shared" si="49"/>
        <v>19.916852459016397</v>
      </c>
      <c r="AJ114" s="4">
        <f t="shared" si="49"/>
        <v>19.916852459016397</v>
      </c>
      <c r="AK114" s="4">
        <f t="shared" si="49"/>
        <v>19.916852459016397</v>
      </c>
      <c r="AL114" s="4">
        <f t="shared" si="49"/>
        <v>19.916852459016397</v>
      </c>
      <c r="AM114" s="4">
        <f t="shared" si="49"/>
        <v>19.916852459016397</v>
      </c>
      <c r="AN114" s="4">
        <f t="shared" si="49"/>
        <v>19.916852459016397</v>
      </c>
      <c r="AO114" s="4">
        <f t="shared" si="49"/>
        <v>19.916852459016397</v>
      </c>
      <c r="AP114" s="4">
        <f t="shared" si="49"/>
        <v>19.916852459016397</v>
      </c>
      <c r="AQ114" s="4">
        <f t="shared" si="49"/>
        <v>19.916852459016397</v>
      </c>
      <c r="AR114">
        <f t="shared" si="9"/>
        <v>19.916852459016397</v>
      </c>
    </row>
    <row r="115" spans="1:44">
      <c r="A115" t="s">
        <v>248</v>
      </c>
      <c r="B115" t="s">
        <v>352</v>
      </c>
      <c r="D115" t="str">
        <f t="shared" si="4"/>
        <v>COST</v>
      </c>
      <c r="E115">
        <f t="shared" si="42"/>
        <v>2035</v>
      </c>
      <c r="F115" t="str">
        <f t="shared" si="20"/>
        <v>EXPOILLPG</v>
      </c>
      <c r="G115" t="str">
        <f t="shared" si="43"/>
        <v>OILLPG</v>
      </c>
      <c r="H115" s="4">
        <f t="shared" ref="H115:AQ115" si="50">H51*0.99</f>
        <v>16.85272131147541</v>
      </c>
      <c r="I115" s="4">
        <f t="shared" si="50"/>
        <v>16.85272131147541</v>
      </c>
      <c r="J115" s="4">
        <f t="shared" si="50"/>
        <v>16.85272131147541</v>
      </c>
      <c r="K115" s="4">
        <f t="shared" si="50"/>
        <v>16.85272131147541</v>
      </c>
      <c r="L115" s="4">
        <f t="shared" si="50"/>
        <v>16.85272131147541</v>
      </c>
      <c r="M115" s="4">
        <f t="shared" si="50"/>
        <v>16.85272131147541</v>
      </c>
      <c r="N115" s="4">
        <f t="shared" si="50"/>
        <v>16.85272131147541</v>
      </c>
      <c r="O115" s="4">
        <f t="shared" si="50"/>
        <v>16.85272131147541</v>
      </c>
      <c r="P115" s="4">
        <f t="shared" si="50"/>
        <v>16.85272131147541</v>
      </c>
      <c r="Q115" s="4">
        <f t="shared" si="50"/>
        <v>16.85272131147541</v>
      </c>
      <c r="R115" s="4">
        <f t="shared" si="50"/>
        <v>16.85272131147541</v>
      </c>
      <c r="S115" s="4">
        <f t="shared" si="50"/>
        <v>16.85272131147541</v>
      </c>
      <c r="T115" s="4">
        <f t="shared" si="50"/>
        <v>16.85272131147541</v>
      </c>
      <c r="U115" s="4">
        <f t="shared" si="50"/>
        <v>16.85272131147541</v>
      </c>
      <c r="V115" s="4">
        <f t="shared" si="50"/>
        <v>16.010085245901639</v>
      </c>
      <c r="W115" s="4">
        <f t="shared" si="50"/>
        <v>16.85272131147541</v>
      </c>
      <c r="X115" s="4">
        <f t="shared" si="50"/>
        <v>16.85272131147541</v>
      </c>
      <c r="Y115" s="4">
        <f t="shared" si="50"/>
        <v>16.85272131147541</v>
      </c>
      <c r="Z115" s="4">
        <f t="shared" si="50"/>
        <v>16.85272131147541</v>
      </c>
      <c r="AA115" s="4">
        <f t="shared" si="50"/>
        <v>16.85272131147541</v>
      </c>
      <c r="AB115" s="4">
        <f t="shared" si="50"/>
        <v>16.85272131147541</v>
      </c>
      <c r="AC115" s="4">
        <f t="shared" si="50"/>
        <v>16.85272131147541</v>
      </c>
      <c r="AD115" s="4">
        <f t="shared" si="50"/>
        <v>16.85272131147541</v>
      </c>
      <c r="AE115" s="4">
        <f t="shared" si="50"/>
        <v>16.85272131147541</v>
      </c>
      <c r="AF115" s="4">
        <f t="shared" si="50"/>
        <v>16.85272131147541</v>
      </c>
      <c r="AG115" s="4">
        <f t="shared" si="50"/>
        <v>16.85272131147541</v>
      </c>
      <c r="AH115" s="4">
        <f t="shared" si="50"/>
        <v>16.85272131147541</v>
      </c>
      <c r="AI115" s="4">
        <f t="shared" si="50"/>
        <v>16.85272131147541</v>
      </c>
      <c r="AJ115" s="4">
        <f t="shared" si="50"/>
        <v>16.85272131147541</v>
      </c>
      <c r="AK115" s="4">
        <f t="shared" si="50"/>
        <v>16.85272131147541</v>
      </c>
      <c r="AL115" s="4">
        <f t="shared" si="50"/>
        <v>16.85272131147541</v>
      </c>
      <c r="AM115" s="4">
        <f t="shared" si="50"/>
        <v>16.85272131147541</v>
      </c>
      <c r="AN115" s="4">
        <f t="shared" si="50"/>
        <v>16.85272131147541</v>
      </c>
      <c r="AO115" s="4">
        <f t="shared" si="50"/>
        <v>16.85272131147541</v>
      </c>
      <c r="AP115" s="4">
        <f t="shared" si="50"/>
        <v>16.85272131147541</v>
      </c>
      <c r="AQ115" s="4">
        <f t="shared" si="50"/>
        <v>16.85272131147541</v>
      </c>
      <c r="AR115">
        <f t="shared" si="9"/>
        <v>16.85272131147541</v>
      </c>
    </row>
    <row r="116" spans="1:44">
      <c r="A116" t="s">
        <v>248</v>
      </c>
      <c r="B116" t="s">
        <v>352</v>
      </c>
      <c r="D116" t="str">
        <f t="shared" si="4"/>
        <v>COST</v>
      </c>
      <c r="E116">
        <f t="shared" si="42"/>
        <v>2035</v>
      </c>
      <c r="F116" t="str">
        <f t="shared" si="20"/>
        <v>EXPOILGSL</v>
      </c>
      <c r="G116" t="str">
        <f t="shared" si="43"/>
        <v>OILGSL</v>
      </c>
      <c r="H116" s="4">
        <f t="shared" ref="H116:AQ116" si="51">H52*0.99</f>
        <v>21.448918032786885</v>
      </c>
      <c r="I116" s="4">
        <f t="shared" si="51"/>
        <v>21.448918032786885</v>
      </c>
      <c r="J116" s="4">
        <f t="shared" si="51"/>
        <v>21.448918032786885</v>
      </c>
      <c r="K116" s="4">
        <f t="shared" si="51"/>
        <v>21.448918032786885</v>
      </c>
      <c r="L116" s="4">
        <f t="shared" si="51"/>
        <v>21.448918032786885</v>
      </c>
      <c r="M116" s="4">
        <f t="shared" si="51"/>
        <v>21.448918032786885</v>
      </c>
      <c r="N116" s="4">
        <f t="shared" si="51"/>
        <v>21.448918032786885</v>
      </c>
      <c r="O116" s="4">
        <f t="shared" si="51"/>
        <v>21.448918032786885</v>
      </c>
      <c r="P116" s="4">
        <f t="shared" si="51"/>
        <v>21.448918032786885</v>
      </c>
      <c r="Q116" s="4">
        <f t="shared" si="51"/>
        <v>21.448918032786885</v>
      </c>
      <c r="R116" s="4">
        <f t="shared" si="51"/>
        <v>21.448918032786885</v>
      </c>
      <c r="S116" s="4">
        <f t="shared" si="51"/>
        <v>21.448918032786885</v>
      </c>
      <c r="T116" s="4">
        <f t="shared" si="51"/>
        <v>21.448918032786885</v>
      </c>
      <c r="U116" s="4">
        <f t="shared" si="51"/>
        <v>21.448918032786885</v>
      </c>
      <c r="V116" s="4">
        <f t="shared" si="51"/>
        <v>20.376472131147541</v>
      </c>
      <c r="W116" s="4">
        <f t="shared" si="51"/>
        <v>21.448918032786885</v>
      </c>
      <c r="X116" s="4">
        <f t="shared" si="51"/>
        <v>21.448918032786885</v>
      </c>
      <c r="Y116" s="4">
        <f t="shared" si="51"/>
        <v>21.448918032786885</v>
      </c>
      <c r="Z116" s="4">
        <f t="shared" si="51"/>
        <v>21.448918032786885</v>
      </c>
      <c r="AA116" s="4">
        <f t="shared" si="51"/>
        <v>21.448918032786885</v>
      </c>
      <c r="AB116" s="4">
        <f t="shared" si="51"/>
        <v>21.448918032786885</v>
      </c>
      <c r="AC116" s="4">
        <f t="shared" si="51"/>
        <v>21.448918032786885</v>
      </c>
      <c r="AD116" s="4">
        <f t="shared" si="51"/>
        <v>21.448918032786885</v>
      </c>
      <c r="AE116" s="4">
        <f t="shared" si="51"/>
        <v>21.448918032786885</v>
      </c>
      <c r="AF116" s="4">
        <f t="shared" si="51"/>
        <v>21.448918032786885</v>
      </c>
      <c r="AG116" s="4">
        <f t="shared" si="51"/>
        <v>21.448918032786885</v>
      </c>
      <c r="AH116" s="4">
        <f t="shared" si="51"/>
        <v>21.448918032786885</v>
      </c>
      <c r="AI116" s="4">
        <f t="shared" si="51"/>
        <v>21.448918032786885</v>
      </c>
      <c r="AJ116" s="4">
        <f t="shared" si="51"/>
        <v>21.448918032786885</v>
      </c>
      <c r="AK116" s="4">
        <f t="shared" si="51"/>
        <v>21.448918032786885</v>
      </c>
      <c r="AL116" s="4">
        <f t="shared" si="51"/>
        <v>21.448918032786885</v>
      </c>
      <c r="AM116" s="4">
        <f t="shared" si="51"/>
        <v>21.448918032786885</v>
      </c>
      <c r="AN116" s="4">
        <f t="shared" si="51"/>
        <v>21.448918032786885</v>
      </c>
      <c r="AO116" s="4">
        <f t="shared" si="51"/>
        <v>21.448918032786885</v>
      </c>
      <c r="AP116" s="4">
        <f t="shared" si="51"/>
        <v>21.448918032786885</v>
      </c>
      <c r="AQ116" s="4">
        <f t="shared" si="51"/>
        <v>21.448918032786885</v>
      </c>
      <c r="AR116">
        <f t="shared" si="9"/>
        <v>21.448918032786885</v>
      </c>
    </row>
    <row r="117" spans="1:44">
      <c r="A117" t="s">
        <v>248</v>
      </c>
      <c r="B117" t="s">
        <v>352</v>
      </c>
      <c r="D117" t="str">
        <f t="shared" si="4"/>
        <v>COST</v>
      </c>
      <c r="E117">
        <f t="shared" si="42"/>
        <v>2035</v>
      </c>
      <c r="F117" t="str">
        <f t="shared" si="20"/>
        <v>EXPOILKER</v>
      </c>
      <c r="G117" t="str">
        <f t="shared" si="43"/>
        <v>OILKER</v>
      </c>
      <c r="H117" s="4">
        <f t="shared" ref="H117:AQ117" si="52">H53*0.99</f>
        <v>21.448918032786885</v>
      </c>
      <c r="I117" s="4">
        <f t="shared" si="52"/>
        <v>21.448918032786885</v>
      </c>
      <c r="J117" s="4">
        <f t="shared" si="52"/>
        <v>21.448918032786885</v>
      </c>
      <c r="K117" s="4">
        <f t="shared" si="52"/>
        <v>21.448918032786885</v>
      </c>
      <c r="L117" s="4">
        <f t="shared" si="52"/>
        <v>21.448918032786885</v>
      </c>
      <c r="M117" s="4">
        <f t="shared" si="52"/>
        <v>21.448918032786885</v>
      </c>
      <c r="N117" s="4">
        <f t="shared" si="52"/>
        <v>21.448918032786885</v>
      </c>
      <c r="O117" s="4">
        <f t="shared" si="52"/>
        <v>21.448918032786885</v>
      </c>
      <c r="P117" s="4">
        <f t="shared" si="52"/>
        <v>21.448918032786885</v>
      </c>
      <c r="Q117" s="4">
        <f t="shared" si="52"/>
        <v>21.448918032786885</v>
      </c>
      <c r="R117" s="4">
        <f t="shared" si="52"/>
        <v>21.448918032786885</v>
      </c>
      <c r="S117" s="4">
        <f t="shared" si="52"/>
        <v>21.448918032786885</v>
      </c>
      <c r="T117" s="4">
        <f t="shared" si="52"/>
        <v>21.448918032786885</v>
      </c>
      <c r="U117" s="4">
        <f t="shared" si="52"/>
        <v>21.448918032786885</v>
      </c>
      <c r="V117" s="4">
        <f t="shared" si="52"/>
        <v>20.376472131147541</v>
      </c>
      <c r="W117" s="4">
        <f t="shared" si="52"/>
        <v>21.448918032786885</v>
      </c>
      <c r="X117" s="4">
        <f t="shared" si="52"/>
        <v>21.448918032786885</v>
      </c>
      <c r="Y117" s="4">
        <f t="shared" si="52"/>
        <v>21.448918032786885</v>
      </c>
      <c r="Z117" s="4">
        <f t="shared" si="52"/>
        <v>21.448918032786885</v>
      </c>
      <c r="AA117" s="4">
        <f t="shared" si="52"/>
        <v>21.448918032786885</v>
      </c>
      <c r="AB117" s="4">
        <f t="shared" si="52"/>
        <v>21.448918032786885</v>
      </c>
      <c r="AC117" s="4">
        <f t="shared" si="52"/>
        <v>21.448918032786885</v>
      </c>
      <c r="AD117" s="4">
        <f t="shared" si="52"/>
        <v>21.448918032786885</v>
      </c>
      <c r="AE117" s="4">
        <f t="shared" si="52"/>
        <v>21.448918032786885</v>
      </c>
      <c r="AF117" s="4">
        <f t="shared" si="52"/>
        <v>21.448918032786885</v>
      </c>
      <c r="AG117" s="4">
        <f t="shared" si="52"/>
        <v>21.448918032786885</v>
      </c>
      <c r="AH117" s="4">
        <f t="shared" si="52"/>
        <v>21.448918032786885</v>
      </c>
      <c r="AI117" s="4">
        <f t="shared" si="52"/>
        <v>21.448918032786885</v>
      </c>
      <c r="AJ117" s="4">
        <f t="shared" si="52"/>
        <v>21.448918032786885</v>
      </c>
      <c r="AK117" s="4">
        <f t="shared" si="52"/>
        <v>21.448918032786885</v>
      </c>
      <c r="AL117" s="4">
        <f t="shared" si="52"/>
        <v>21.448918032786885</v>
      </c>
      <c r="AM117" s="4">
        <f t="shared" si="52"/>
        <v>21.448918032786885</v>
      </c>
      <c r="AN117" s="4">
        <f t="shared" si="52"/>
        <v>21.448918032786885</v>
      </c>
      <c r="AO117" s="4">
        <f t="shared" si="52"/>
        <v>21.448918032786885</v>
      </c>
      <c r="AP117" s="4">
        <f t="shared" si="52"/>
        <v>21.448918032786885</v>
      </c>
      <c r="AQ117" s="4">
        <f t="shared" si="52"/>
        <v>21.448918032786885</v>
      </c>
      <c r="AR117">
        <f t="shared" si="9"/>
        <v>21.448918032786885</v>
      </c>
    </row>
    <row r="118" spans="1:44">
      <c r="A118" t="s">
        <v>248</v>
      </c>
      <c r="B118" t="s">
        <v>352</v>
      </c>
      <c r="D118" t="str">
        <f t="shared" si="4"/>
        <v>*</v>
      </c>
      <c r="E118">
        <f t="shared" si="42"/>
        <v>2035</v>
      </c>
      <c r="F118" t="str">
        <f t="shared" si="20"/>
        <v>EXPGASNAT</v>
      </c>
      <c r="G118" t="str">
        <f t="shared" si="43"/>
        <v>GASNAT</v>
      </c>
      <c r="H118" s="4">
        <f t="shared" ref="H118:AQ118" si="53">H54*0.99</f>
        <v>9.2751639344262298</v>
      </c>
      <c r="I118" s="4">
        <f t="shared" si="53"/>
        <v>9.2751639344262298</v>
      </c>
      <c r="J118" s="4">
        <f t="shared" si="53"/>
        <v>9.2751639344262298</v>
      </c>
      <c r="K118" s="4">
        <f t="shared" si="53"/>
        <v>9.2751639344262298</v>
      </c>
      <c r="L118" s="4">
        <f t="shared" si="53"/>
        <v>9.2751639344262298</v>
      </c>
      <c r="M118" s="4">
        <f t="shared" si="53"/>
        <v>9.2751639344262298</v>
      </c>
      <c r="N118" s="4">
        <f t="shared" si="53"/>
        <v>9.2751639344262298</v>
      </c>
      <c r="O118" s="4">
        <f t="shared" si="53"/>
        <v>9.2751639344262298</v>
      </c>
      <c r="P118" s="4">
        <f t="shared" si="53"/>
        <v>7.883889344262295</v>
      </c>
      <c r="Q118" s="4">
        <f t="shared" si="53"/>
        <v>8.3476475409836066</v>
      </c>
      <c r="R118" s="4">
        <f t="shared" si="53"/>
        <v>9.2751639344262298</v>
      </c>
      <c r="S118" s="4">
        <f t="shared" si="53"/>
        <v>9.2751639344262298</v>
      </c>
      <c r="T118" s="4">
        <f t="shared" si="53"/>
        <v>9.2751639344262298</v>
      </c>
      <c r="U118" s="4">
        <f t="shared" si="53"/>
        <v>9.2751639344262298</v>
      </c>
      <c r="V118" s="4">
        <f t="shared" si="53"/>
        <v>8.3476475409836066</v>
      </c>
      <c r="W118" s="4">
        <f t="shared" si="53"/>
        <v>9.2751639344262298</v>
      </c>
      <c r="X118" s="4">
        <f t="shared" si="53"/>
        <v>9.2751639344262298</v>
      </c>
      <c r="Y118" s="4">
        <f t="shared" si="53"/>
        <v>9.2751639344262298</v>
      </c>
      <c r="Z118" s="4">
        <f t="shared" si="53"/>
        <v>9.2751639344262298</v>
      </c>
      <c r="AA118" s="4">
        <f t="shared" si="53"/>
        <v>9.2751639344262298</v>
      </c>
      <c r="AB118" s="4">
        <f t="shared" si="53"/>
        <v>9.2751639344262298</v>
      </c>
      <c r="AC118" s="4">
        <f t="shared" si="53"/>
        <v>9.2751639344262298</v>
      </c>
      <c r="AD118" s="4">
        <f t="shared" si="53"/>
        <v>9.2751639344262298</v>
      </c>
      <c r="AE118" s="4">
        <f t="shared" si="53"/>
        <v>9.2751639344262298</v>
      </c>
      <c r="AF118" s="4">
        <f t="shared" si="53"/>
        <v>9.2751639344262298</v>
      </c>
      <c r="AG118" s="4">
        <f t="shared" si="53"/>
        <v>9.2751639344262298</v>
      </c>
      <c r="AH118" s="4">
        <f t="shared" si="53"/>
        <v>9.2751639344262298</v>
      </c>
      <c r="AI118" s="4">
        <f t="shared" si="53"/>
        <v>9.2751639344262298</v>
      </c>
      <c r="AJ118" s="4">
        <f t="shared" si="53"/>
        <v>9.2751639344262298</v>
      </c>
      <c r="AK118" s="4">
        <f t="shared" si="53"/>
        <v>9.2751639344262298</v>
      </c>
      <c r="AL118" s="4">
        <f t="shared" si="53"/>
        <v>9.2751639344262298</v>
      </c>
      <c r="AM118" s="4">
        <f t="shared" si="53"/>
        <v>9.2751639344262298</v>
      </c>
      <c r="AN118" s="4">
        <f t="shared" si="53"/>
        <v>9.2751639344262298</v>
      </c>
      <c r="AO118" s="4">
        <f t="shared" si="53"/>
        <v>9.2751639344262298</v>
      </c>
      <c r="AP118" s="4">
        <f t="shared" si="53"/>
        <v>9.2751639344262298</v>
      </c>
      <c r="AQ118" s="4">
        <f t="shared" si="53"/>
        <v>9.2751639344262298</v>
      </c>
      <c r="AR118">
        <f t="shared" si="9"/>
        <v>9.2751639344262298</v>
      </c>
    </row>
    <row r="119" spans="1:44">
      <c r="A119" t="s">
        <v>248</v>
      </c>
      <c r="B119" t="s">
        <v>352</v>
      </c>
      <c r="D119" t="str">
        <f t="shared" si="4"/>
        <v>COST</v>
      </c>
      <c r="E119">
        <f t="shared" si="42"/>
        <v>2040</v>
      </c>
      <c r="F119" t="str">
        <f t="shared" si="20"/>
        <v>EXPOILCRD</v>
      </c>
      <c r="G119" t="str">
        <f t="shared" si="43"/>
        <v>OILCRD</v>
      </c>
      <c r="H119" s="4">
        <f t="shared" ref="H119:AQ119" si="54">H55*0.99</f>
        <v>14.475098360655736</v>
      </c>
      <c r="I119" s="4">
        <f t="shared" si="54"/>
        <v>16.08344262295082</v>
      </c>
      <c r="J119" s="4">
        <f t="shared" si="54"/>
        <v>16.08344262295082</v>
      </c>
      <c r="K119" s="4">
        <f t="shared" si="54"/>
        <v>16.08344262295082</v>
      </c>
      <c r="L119" s="4">
        <f t="shared" si="54"/>
        <v>16.08344262295082</v>
      </c>
      <c r="M119" s="4">
        <f t="shared" si="54"/>
        <v>16.08344262295082</v>
      </c>
      <c r="N119" s="4">
        <f t="shared" si="54"/>
        <v>16.08344262295082</v>
      </c>
      <c r="O119" s="4">
        <f t="shared" si="54"/>
        <v>16.08344262295082</v>
      </c>
      <c r="P119" s="4">
        <f t="shared" si="54"/>
        <v>13.670926229508195</v>
      </c>
      <c r="Q119" s="4">
        <f t="shared" si="54"/>
        <v>16.08344262295082</v>
      </c>
      <c r="R119" s="4">
        <f t="shared" si="54"/>
        <v>16.08344262295082</v>
      </c>
      <c r="S119" s="4">
        <f t="shared" si="54"/>
        <v>16.08344262295082</v>
      </c>
      <c r="T119" s="4">
        <f t="shared" si="54"/>
        <v>16.08344262295082</v>
      </c>
      <c r="U119" s="4">
        <f t="shared" si="54"/>
        <v>14.475098360655736</v>
      </c>
      <c r="V119" s="4">
        <f t="shared" si="54"/>
        <v>14.475098360655736</v>
      </c>
      <c r="W119" s="4">
        <f t="shared" si="54"/>
        <v>16.08344262295082</v>
      </c>
      <c r="X119" s="4">
        <f t="shared" si="54"/>
        <v>16.08344262295082</v>
      </c>
      <c r="Y119" s="4">
        <f t="shared" si="54"/>
        <v>16.08344262295082</v>
      </c>
      <c r="Z119" s="4">
        <f t="shared" si="54"/>
        <v>16.08344262295082</v>
      </c>
      <c r="AA119" s="4">
        <f t="shared" si="54"/>
        <v>16.08344262295082</v>
      </c>
      <c r="AB119" s="4">
        <f t="shared" si="54"/>
        <v>16.08344262295082</v>
      </c>
      <c r="AC119" s="4">
        <f t="shared" si="54"/>
        <v>16.08344262295082</v>
      </c>
      <c r="AD119" s="4">
        <f t="shared" si="54"/>
        <v>16.08344262295082</v>
      </c>
      <c r="AE119" s="4">
        <f t="shared" si="54"/>
        <v>16.08344262295082</v>
      </c>
      <c r="AF119" s="4">
        <f t="shared" si="54"/>
        <v>16.08344262295082</v>
      </c>
      <c r="AG119" s="4">
        <f t="shared" si="54"/>
        <v>16.08344262295082</v>
      </c>
      <c r="AH119" s="4">
        <f t="shared" si="54"/>
        <v>16.08344262295082</v>
      </c>
      <c r="AI119" s="4">
        <f t="shared" si="54"/>
        <v>16.08344262295082</v>
      </c>
      <c r="AJ119" s="4">
        <f t="shared" si="54"/>
        <v>16.08344262295082</v>
      </c>
      <c r="AK119" s="4">
        <f t="shared" si="54"/>
        <v>16.08344262295082</v>
      </c>
      <c r="AL119" s="4">
        <f t="shared" si="54"/>
        <v>16.08344262295082</v>
      </c>
      <c r="AM119" s="4">
        <f t="shared" si="54"/>
        <v>16.08344262295082</v>
      </c>
      <c r="AN119" s="4">
        <f t="shared" si="54"/>
        <v>16.08344262295082</v>
      </c>
      <c r="AO119" s="4">
        <f t="shared" si="54"/>
        <v>16.08344262295082</v>
      </c>
      <c r="AP119" s="4">
        <f t="shared" si="54"/>
        <v>16.08344262295082</v>
      </c>
      <c r="AQ119" s="4">
        <f t="shared" si="54"/>
        <v>16.08344262295082</v>
      </c>
      <c r="AR119">
        <f t="shared" si="9"/>
        <v>16.08344262295082</v>
      </c>
    </row>
    <row r="120" spans="1:44">
      <c r="A120" t="s">
        <v>248</v>
      </c>
      <c r="B120" t="s">
        <v>352</v>
      </c>
      <c r="D120" t="str">
        <f t="shared" si="4"/>
        <v>COST</v>
      </c>
      <c r="E120">
        <f t="shared" si="42"/>
        <v>2040</v>
      </c>
      <c r="F120" t="str">
        <f t="shared" ref="F120:F139" si="55">"EXP"&amp;G120</f>
        <v>EXPOILHFO</v>
      </c>
      <c r="G120" t="str">
        <f t="shared" si="43"/>
        <v>OILHFO</v>
      </c>
      <c r="H120" s="4">
        <f t="shared" ref="H120:AQ120" si="56">H56*0.99</f>
        <v>11.724829672131149</v>
      </c>
      <c r="I120" s="4">
        <f t="shared" si="56"/>
        <v>13.027588524590165</v>
      </c>
      <c r="J120" s="4">
        <f t="shared" si="56"/>
        <v>13.027588524590165</v>
      </c>
      <c r="K120" s="4">
        <f t="shared" si="56"/>
        <v>13.027588524590165</v>
      </c>
      <c r="L120" s="4">
        <f t="shared" si="56"/>
        <v>13.027588524590165</v>
      </c>
      <c r="M120" s="4">
        <f t="shared" si="56"/>
        <v>13.027588524590165</v>
      </c>
      <c r="N120" s="4">
        <f t="shared" si="56"/>
        <v>13.027588524590165</v>
      </c>
      <c r="O120" s="4">
        <f t="shared" si="56"/>
        <v>13.027588524590165</v>
      </c>
      <c r="P120" s="4">
        <f t="shared" si="56"/>
        <v>11.073450245901638</v>
      </c>
      <c r="Q120" s="4">
        <f t="shared" si="56"/>
        <v>13.027588524590165</v>
      </c>
      <c r="R120" s="4">
        <f t="shared" si="56"/>
        <v>13.027588524590165</v>
      </c>
      <c r="S120" s="4">
        <f t="shared" si="56"/>
        <v>13.027588524590165</v>
      </c>
      <c r="T120" s="4">
        <f t="shared" si="56"/>
        <v>13.027588524590165</v>
      </c>
      <c r="U120" s="4">
        <f t="shared" si="56"/>
        <v>11.724829672131149</v>
      </c>
      <c r="V120" s="4">
        <f t="shared" si="56"/>
        <v>11.724829672131149</v>
      </c>
      <c r="W120" s="4">
        <f t="shared" si="56"/>
        <v>13.027588524590165</v>
      </c>
      <c r="X120" s="4">
        <f t="shared" si="56"/>
        <v>13.027588524590165</v>
      </c>
      <c r="Y120" s="4">
        <f t="shared" si="56"/>
        <v>13.027588524590165</v>
      </c>
      <c r="Z120" s="4">
        <f t="shared" si="56"/>
        <v>13.027588524590165</v>
      </c>
      <c r="AA120" s="4">
        <f t="shared" si="56"/>
        <v>13.027588524590165</v>
      </c>
      <c r="AB120" s="4">
        <f t="shared" si="56"/>
        <v>13.027588524590165</v>
      </c>
      <c r="AC120" s="4">
        <f t="shared" si="56"/>
        <v>13.027588524590165</v>
      </c>
      <c r="AD120" s="4">
        <f t="shared" si="56"/>
        <v>13.027588524590165</v>
      </c>
      <c r="AE120" s="4">
        <f t="shared" si="56"/>
        <v>13.027588524590165</v>
      </c>
      <c r="AF120" s="4">
        <f t="shared" si="56"/>
        <v>13.027588524590165</v>
      </c>
      <c r="AG120" s="4">
        <f t="shared" si="56"/>
        <v>13.027588524590165</v>
      </c>
      <c r="AH120" s="4">
        <f t="shared" si="56"/>
        <v>13.027588524590165</v>
      </c>
      <c r="AI120" s="4">
        <f t="shared" si="56"/>
        <v>13.027588524590165</v>
      </c>
      <c r="AJ120" s="4">
        <f t="shared" si="56"/>
        <v>13.027588524590165</v>
      </c>
      <c r="AK120" s="4">
        <f t="shared" si="56"/>
        <v>13.027588524590165</v>
      </c>
      <c r="AL120" s="4">
        <f t="shared" si="56"/>
        <v>13.027588524590165</v>
      </c>
      <c r="AM120" s="4">
        <f t="shared" si="56"/>
        <v>13.027588524590165</v>
      </c>
      <c r="AN120" s="4">
        <f t="shared" si="56"/>
        <v>13.027588524590165</v>
      </c>
      <c r="AO120" s="4">
        <f t="shared" si="56"/>
        <v>13.027588524590165</v>
      </c>
      <c r="AP120" s="4">
        <f t="shared" si="56"/>
        <v>13.027588524590165</v>
      </c>
      <c r="AQ120" s="4">
        <f t="shared" si="56"/>
        <v>13.027588524590165</v>
      </c>
      <c r="AR120">
        <f t="shared" si="9"/>
        <v>13.027588524590165</v>
      </c>
    </row>
    <row r="121" spans="1:44">
      <c r="A121" t="s">
        <v>248</v>
      </c>
      <c r="B121" t="s">
        <v>352</v>
      </c>
      <c r="D121" t="str">
        <f t="shared" si="4"/>
        <v>COST</v>
      </c>
      <c r="E121">
        <f t="shared" si="42"/>
        <v>2040</v>
      </c>
      <c r="F121" t="str">
        <f t="shared" si="55"/>
        <v>EXPOILDST</v>
      </c>
      <c r="G121" t="str">
        <f t="shared" si="43"/>
        <v>OILDST</v>
      </c>
      <c r="H121" s="4">
        <f t="shared" ref="H121:AQ121" si="57">H57*0.99</f>
        <v>20.908475409836065</v>
      </c>
      <c r="I121" s="4">
        <f t="shared" si="57"/>
        <v>20.908475409836065</v>
      </c>
      <c r="J121" s="4">
        <f t="shared" si="57"/>
        <v>20.908475409836065</v>
      </c>
      <c r="K121" s="4">
        <f t="shared" si="57"/>
        <v>20.908475409836065</v>
      </c>
      <c r="L121" s="4">
        <f t="shared" si="57"/>
        <v>20.908475409836065</v>
      </c>
      <c r="M121" s="4">
        <f t="shared" si="57"/>
        <v>20.908475409836065</v>
      </c>
      <c r="N121" s="4">
        <f t="shared" si="57"/>
        <v>20.908475409836065</v>
      </c>
      <c r="O121" s="4">
        <f t="shared" si="57"/>
        <v>20.908475409836065</v>
      </c>
      <c r="P121" s="4">
        <f t="shared" si="57"/>
        <v>20.908475409836065</v>
      </c>
      <c r="Q121" s="4">
        <f t="shared" si="57"/>
        <v>20.908475409836065</v>
      </c>
      <c r="R121" s="4">
        <f t="shared" si="57"/>
        <v>20.908475409836065</v>
      </c>
      <c r="S121" s="4">
        <f t="shared" si="57"/>
        <v>20.908475409836065</v>
      </c>
      <c r="T121" s="4">
        <f t="shared" si="57"/>
        <v>20.908475409836065</v>
      </c>
      <c r="U121" s="4">
        <f t="shared" si="57"/>
        <v>20.908475409836065</v>
      </c>
      <c r="V121" s="4">
        <f t="shared" si="57"/>
        <v>19.86305163934426</v>
      </c>
      <c r="W121" s="4">
        <f t="shared" si="57"/>
        <v>20.908475409836065</v>
      </c>
      <c r="X121" s="4">
        <f t="shared" si="57"/>
        <v>20.908475409836065</v>
      </c>
      <c r="Y121" s="4">
        <f t="shared" si="57"/>
        <v>20.908475409836065</v>
      </c>
      <c r="Z121" s="4">
        <f t="shared" si="57"/>
        <v>20.908475409836065</v>
      </c>
      <c r="AA121" s="4">
        <f t="shared" si="57"/>
        <v>20.908475409836065</v>
      </c>
      <c r="AB121" s="4">
        <f t="shared" si="57"/>
        <v>20.908475409836065</v>
      </c>
      <c r="AC121" s="4">
        <f t="shared" si="57"/>
        <v>20.908475409836065</v>
      </c>
      <c r="AD121" s="4">
        <f t="shared" si="57"/>
        <v>20.908475409836065</v>
      </c>
      <c r="AE121" s="4">
        <f t="shared" si="57"/>
        <v>20.908475409836065</v>
      </c>
      <c r="AF121" s="4">
        <f t="shared" si="57"/>
        <v>20.908475409836065</v>
      </c>
      <c r="AG121" s="4">
        <f t="shared" si="57"/>
        <v>20.908475409836065</v>
      </c>
      <c r="AH121" s="4">
        <f t="shared" si="57"/>
        <v>20.908475409836065</v>
      </c>
      <c r="AI121" s="4">
        <f t="shared" si="57"/>
        <v>20.908475409836065</v>
      </c>
      <c r="AJ121" s="4">
        <f t="shared" si="57"/>
        <v>20.908475409836065</v>
      </c>
      <c r="AK121" s="4">
        <f t="shared" si="57"/>
        <v>20.908475409836065</v>
      </c>
      <c r="AL121" s="4">
        <f t="shared" si="57"/>
        <v>20.908475409836065</v>
      </c>
      <c r="AM121" s="4">
        <f t="shared" si="57"/>
        <v>20.908475409836065</v>
      </c>
      <c r="AN121" s="4">
        <f t="shared" si="57"/>
        <v>20.908475409836065</v>
      </c>
      <c r="AO121" s="4">
        <f t="shared" si="57"/>
        <v>20.908475409836065</v>
      </c>
      <c r="AP121" s="4">
        <f t="shared" si="57"/>
        <v>20.908475409836065</v>
      </c>
      <c r="AQ121" s="4">
        <f t="shared" si="57"/>
        <v>20.908475409836065</v>
      </c>
      <c r="AR121">
        <f t="shared" si="9"/>
        <v>20.908475409836065</v>
      </c>
    </row>
    <row r="122" spans="1:44">
      <c r="A122" t="s">
        <v>248</v>
      </c>
      <c r="B122" t="s">
        <v>352</v>
      </c>
      <c r="D122" t="str">
        <f t="shared" si="4"/>
        <v>COST</v>
      </c>
      <c r="E122">
        <f t="shared" si="42"/>
        <v>2040</v>
      </c>
      <c r="F122" t="str">
        <f t="shared" si="55"/>
        <v>EXPOILLPG</v>
      </c>
      <c r="G122" t="str">
        <f t="shared" si="43"/>
        <v>OILLPG</v>
      </c>
      <c r="H122" s="4">
        <f t="shared" ref="H122:AQ122" si="58">H58*0.99</f>
        <v>17.691786885245904</v>
      </c>
      <c r="I122" s="4">
        <f t="shared" si="58"/>
        <v>17.691786885245904</v>
      </c>
      <c r="J122" s="4">
        <f t="shared" si="58"/>
        <v>17.691786885245904</v>
      </c>
      <c r="K122" s="4">
        <f t="shared" si="58"/>
        <v>17.691786885245904</v>
      </c>
      <c r="L122" s="4">
        <f t="shared" si="58"/>
        <v>17.691786885245904</v>
      </c>
      <c r="M122" s="4">
        <f t="shared" si="58"/>
        <v>17.691786885245904</v>
      </c>
      <c r="N122" s="4">
        <f t="shared" si="58"/>
        <v>17.691786885245904</v>
      </c>
      <c r="O122" s="4">
        <f t="shared" si="58"/>
        <v>17.691786885245904</v>
      </c>
      <c r="P122" s="4">
        <f t="shared" si="58"/>
        <v>17.691786885245904</v>
      </c>
      <c r="Q122" s="4">
        <f t="shared" si="58"/>
        <v>17.691786885245904</v>
      </c>
      <c r="R122" s="4">
        <f t="shared" si="58"/>
        <v>17.691786885245904</v>
      </c>
      <c r="S122" s="4">
        <f t="shared" si="58"/>
        <v>17.691786885245904</v>
      </c>
      <c r="T122" s="4">
        <f t="shared" si="58"/>
        <v>17.691786885245904</v>
      </c>
      <c r="U122" s="4">
        <f t="shared" si="58"/>
        <v>17.691786885245904</v>
      </c>
      <c r="V122" s="4">
        <f t="shared" si="58"/>
        <v>16.807197540983605</v>
      </c>
      <c r="W122" s="4">
        <f t="shared" si="58"/>
        <v>17.691786885245904</v>
      </c>
      <c r="X122" s="4">
        <f t="shared" si="58"/>
        <v>17.691786885245904</v>
      </c>
      <c r="Y122" s="4">
        <f t="shared" si="58"/>
        <v>17.691786885245904</v>
      </c>
      <c r="Z122" s="4">
        <f t="shared" si="58"/>
        <v>17.691786885245904</v>
      </c>
      <c r="AA122" s="4">
        <f t="shared" si="58"/>
        <v>17.691786885245904</v>
      </c>
      <c r="AB122" s="4">
        <f t="shared" si="58"/>
        <v>17.691786885245904</v>
      </c>
      <c r="AC122" s="4">
        <f t="shared" si="58"/>
        <v>17.691786885245904</v>
      </c>
      <c r="AD122" s="4">
        <f t="shared" si="58"/>
        <v>17.691786885245904</v>
      </c>
      <c r="AE122" s="4">
        <f t="shared" si="58"/>
        <v>17.691786885245904</v>
      </c>
      <c r="AF122" s="4">
        <f t="shared" si="58"/>
        <v>17.691786885245904</v>
      </c>
      <c r="AG122" s="4">
        <f t="shared" si="58"/>
        <v>17.691786885245904</v>
      </c>
      <c r="AH122" s="4">
        <f t="shared" si="58"/>
        <v>17.691786885245904</v>
      </c>
      <c r="AI122" s="4">
        <f t="shared" si="58"/>
        <v>17.691786885245904</v>
      </c>
      <c r="AJ122" s="4">
        <f t="shared" si="58"/>
        <v>17.691786885245904</v>
      </c>
      <c r="AK122" s="4">
        <f t="shared" si="58"/>
        <v>17.691786885245904</v>
      </c>
      <c r="AL122" s="4">
        <f t="shared" si="58"/>
        <v>17.691786885245904</v>
      </c>
      <c r="AM122" s="4">
        <f t="shared" si="58"/>
        <v>17.691786885245904</v>
      </c>
      <c r="AN122" s="4">
        <f t="shared" si="58"/>
        <v>17.691786885245904</v>
      </c>
      <c r="AO122" s="4">
        <f t="shared" si="58"/>
        <v>17.691786885245904</v>
      </c>
      <c r="AP122" s="4">
        <f t="shared" si="58"/>
        <v>17.691786885245904</v>
      </c>
      <c r="AQ122" s="4">
        <f t="shared" si="58"/>
        <v>17.691786885245904</v>
      </c>
      <c r="AR122">
        <f t="shared" si="9"/>
        <v>17.691786885245904</v>
      </c>
    </row>
    <row r="123" spans="1:44">
      <c r="A123" t="s">
        <v>248</v>
      </c>
      <c r="B123" t="s">
        <v>352</v>
      </c>
      <c r="D123" t="str">
        <f t="shared" si="4"/>
        <v>COST</v>
      </c>
      <c r="E123">
        <f t="shared" si="42"/>
        <v>2040</v>
      </c>
      <c r="F123" t="str">
        <f t="shared" si="55"/>
        <v>EXPOILGSL</v>
      </c>
      <c r="G123" t="str">
        <f t="shared" si="43"/>
        <v>OILGSL</v>
      </c>
      <c r="H123" s="4">
        <f t="shared" ref="H123:AQ123" si="59">H59*0.99</f>
        <v>22.516819672131142</v>
      </c>
      <c r="I123" s="4">
        <f t="shared" si="59"/>
        <v>22.516819672131142</v>
      </c>
      <c r="J123" s="4">
        <f t="shared" si="59"/>
        <v>22.516819672131142</v>
      </c>
      <c r="K123" s="4">
        <f t="shared" si="59"/>
        <v>22.516819672131142</v>
      </c>
      <c r="L123" s="4">
        <f t="shared" si="59"/>
        <v>22.516819672131142</v>
      </c>
      <c r="M123" s="4">
        <f t="shared" si="59"/>
        <v>22.516819672131142</v>
      </c>
      <c r="N123" s="4">
        <f t="shared" si="59"/>
        <v>22.516819672131142</v>
      </c>
      <c r="O123" s="4">
        <f t="shared" si="59"/>
        <v>22.516819672131142</v>
      </c>
      <c r="P123" s="4">
        <f t="shared" si="59"/>
        <v>22.516819672131142</v>
      </c>
      <c r="Q123" s="4">
        <f t="shared" si="59"/>
        <v>22.516819672131142</v>
      </c>
      <c r="R123" s="4">
        <f t="shared" si="59"/>
        <v>22.516819672131142</v>
      </c>
      <c r="S123" s="4">
        <f t="shared" si="59"/>
        <v>22.516819672131142</v>
      </c>
      <c r="T123" s="4">
        <f t="shared" si="59"/>
        <v>22.516819672131142</v>
      </c>
      <c r="U123" s="4">
        <f t="shared" si="59"/>
        <v>22.516819672131142</v>
      </c>
      <c r="V123" s="4">
        <f t="shared" si="59"/>
        <v>21.390978688524584</v>
      </c>
      <c r="W123" s="4">
        <f t="shared" si="59"/>
        <v>22.516819672131142</v>
      </c>
      <c r="X123" s="4">
        <f t="shared" si="59"/>
        <v>22.516819672131142</v>
      </c>
      <c r="Y123" s="4">
        <f t="shared" si="59"/>
        <v>22.516819672131142</v>
      </c>
      <c r="Z123" s="4">
        <f t="shared" si="59"/>
        <v>22.516819672131142</v>
      </c>
      <c r="AA123" s="4">
        <f t="shared" si="59"/>
        <v>22.516819672131142</v>
      </c>
      <c r="AB123" s="4">
        <f t="shared" si="59"/>
        <v>22.516819672131142</v>
      </c>
      <c r="AC123" s="4">
        <f t="shared" si="59"/>
        <v>22.516819672131142</v>
      </c>
      <c r="AD123" s="4">
        <f t="shared" si="59"/>
        <v>22.516819672131142</v>
      </c>
      <c r="AE123" s="4">
        <f t="shared" si="59"/>
        <v>22.516819672131142</v>
      </c>
      <c r="AF123" s="4">
        <f t="shared" si="59"/>
        <v>22.516819672131142</v>
      </c>
      <c r="AG123" s="4">
        <f t="shared" si="59"/>
        <v>22.516819672131142</v>
      </c>
      <c r="AH123" s="4">
        <f t="shared" si="59"/>
        <v>22.516819672131142</v>
      </c>
      <c r="AI123" s="4">
        <f t="shared" si="59"/>
        <v>22.516819672131142</v>
      </c>
      <c r="AJ123" s="4">
        <f t="shared" si="59"/>
        <v>22.516819672131142</v>
      </c>
      <c r="AK123" s="4">
        <f t="shared" si="59"/>
        <v>22.516819672131142</v>
      </c>
      <c r="AL123" s="4">
        <f t="shared" si="59"/>
        <v>22.516819672131142</v>
      </c>
      <c r="AM123" s="4">
        <f t="shared" si="59"/>
        <v>22.516819672131142</v>
      </c>
      <c r="AN123" s="4">
        <f t="shared" si="59"/>
        <v>22.516819672131142</v>
      </c>
      <c r="AO123" s="4">
        <f t="shared" si="59"/>
        <v>22.516819672131142</v>
      </c>
      <c r="AP123" s="4">
        <f t="shared" si="59"/>
        <v>22.516819672131142</v>
      </c>
      <c r="AQ123" s="4">
        <f t="shared" si="59"/>
        <v>22.516819672131142</v>
      </c>
      <c r="AR123">
        <f t="shared" si="9"/>
        <v>22.516819672131142</v>
      </c>
    </row>
    <row r="124" spans="1:44">
      <c r="A124" t="s">
        <v>248</v>
      </c>
      <c r="B124" t="s">
        <v>352</v>
      </c>
      <c r="D124" t="str">
        <f t="shared" si="4"/>
        <v>COST</v>
      </c>
      <c r="E124">
        <f t="shared" si="42"/>
        <v>2040</v>
      </c>
      <c r="F124" t="str">
        <f t="shared" si="55"/>
        <v>EXPOILKER</v>
      </c>
      <c r="G124" t="str">
        <f t="shared" si="43"/>
        <v>OILKER</v>
      </c>
      <c r="H124" s="4">
        <f t="shared" ref="H124:AQ124" si="60">H60*0.99</f>
        <v>22.516819672131142</v>
      </c>
      <c r="I124" s="4">
        <f t="shared" si="60"/>
        <v>22.516819672131142</v>
      </c>
      <c r="J124" s="4">
        <f t="shared" si="60"/>
        <v>22.516819672131142</v>
      </c>
      <c r="K124" s="4">
        <f t="shared" si="60"/>
        <v>22.516819672131142</v>
      </c>
      <c r="L124" s="4">
        <f t="shared" si="60"/>
        <v>22.516819672131142</v>
      </c>
      <c r="M124" s="4">
        <f t="shared" si="60"/>
        <v>22.516819672131142</v>
      </c>
      <c r="N124" s="4">
        <f t="shared" si="60"/>
        <v>22.516819672131142</v>
      </c>
      <c r="O124" s="4">
        <f t="shared" si="60"/>
        <v>22.516819672131142</v>
      </c>
      <c r="P124" s="4">
        <f t="shared" si="60"/>
        <v>22.516819672131142</v>
      </c>
      <c r="Q124" s="4">
        <f t="shared" si="60"/>
        <v>22.516819672131142</v>
      </c>
      <c r="R124" s="4">
        <f t="shared" si="60"/>
        <v>22.516819672131142</v>
      </c>
      <c r="S124" s="4">
        <f t="shared" si="60"/>
        <v>22.516819672131142</v>
      </c>
      <c r="T124" s="4">
        <f t="shared" si="60"/>
        <v>22.516819672131142</v>
      </c>
      <c r="U124" s="4">
        <f t="shared" si="60"/>
        <v>22.516819672131142</v>
      </c>
      <c r="V124" s="4">
        <f t="shared" si="60"/>
        <v>21.390978688524584</v>
      </c>
      <c r="W124" s="4">
        <f t="shared" si="60"/>
        <v>22.516819672131142</v>
      </c>
      <c r="X124" s="4">
        <f t="shared" si="60"/>
        <v>22.516819672131142</v>
      </c>
      <c r="Y124" s="4">
        <f t="shared" si="60"/>
        <v>22.516819672131142</v>
      </c>
      <c r="Z124" s="4">
        <f t="shared" si="60"/>
        <v>22.516819672131142</v>
      </c>
      <c r="AA124" s="4">
        <f t="shared" si="60"/>
        <v>22.516819672131142</v>
      </c>
      <c r="AB124" s="4">
        <f t="shared" si="60"/>
        <v>22.516819672131142</v>
      </c>
      <c r="AC124" s="4">
        <f t="shared" si="60"/>
        <v>22.516819672131142</v>
      </c>
      <c r="AD124" s="4">
        <f t="shared" si="60"/>
        <v>22.516819672131142</v>
      </c>
      <c r="AE124" s="4">
        <f t="shared" si="60"/>
        <v>22.516819672131142</v>
      </c>
      <c r="AF124" s="4">
        <f t="shared" si="60"/>
        <v>22.516819672131142</v>
      </c>
      <c r="AG124" s="4">
        <f t="shared" si="60"/>
        <v>22.516819672131142</v>
      </c>
      <c r="AH124" s="4">
        <f t="shared" si="60"/>
        <v>22.516819672131142</v>
      </c>
      <c r="AI124" s="4">
        <f t="shared" si="60"/>
        <v>22.516819672131142</v>
      </c>
      <c r="AJ124" s="4">
        <f t="shared" si="60"/>
        <v>22.516819672131142</v>
      </c>
      <c r="AK124" s="4">
        <f t="shared" si="60"/>
        <v>22.516819672131142</v>
      </c>
      <c r="AL124" s="4">
        <f t="shared" si="60"/>
        <v>22.516819672131142</v>
      </c>
      <c r="AM124" s="4">
        <f t="shared" si="60"/>
        <v>22.516819672131142</v>
      </c>
      <c r="AN124" s="4">
        <f t="shared" si="60"/>
        <v>22.516819672131142</v>
      </c>
      <c r="AO124" s="4">
        <f t="shared" si="60"/>
        <v>22.516819672131142</v>
      </c>
      <c r="AP124" s="4">
        <f t="shared" si="60"/>
        <v>22.516819672131142</v>
      </c>
      <c r="AQ124" s="4">
        <f t="shared" si="60"/>
        <v>22.516819672131142</v>
      </c>
      <c r="AR124">
        <f t="shared" si="9"/>
        <v>22.516819672131142</v>
      </c>
    </row>
    <row r="125" spans="1:44">
      <c r="A125" t="s">
        <v>248</v>
      </c>
      <c r="B125" t="s">
        <v>352</v>
      </c>
      <c r="D125" t="str">
        <f t="shared" si="4"/>
        <v>*</v>
      </c>
      <c r="E125">
        <f t="shared" si="42"/>
        <v>2040</v>
      </c>
      <c r="F125" t="str">
        <f t="shared" si="55"/>
        <v>EXPGASNAT</v>
      </c>
      <c r="G125" t="str">
        <f t="shared" si="43"/>
        <v>GASNAT</v>
      </c>
      <c r="H125" s="4">
        <f t="shared" ref="H125:AQ125" si="61">H61*0.99</f>
        <v>9.7377049180327866</v>
      </c>
      <c r="I125" s="4">
        <f t="shared" si="61"/>
        <v>9.7377049180327866</v>
      </c>
      <c r="J125" s="4">
        <f t="shared" si="61"/>
        <v>9.7377049180327866</v>
      </c>
      <c r="K125" s="4">
        <f t="shared" si="61"/>
        <v>9.7377049180327866</v>
      </c>
      <c r="L125" s="4">
        <f t="shared" si="61"/>
        <v>9.7377049180327866</v>
      </c>
      <c r="M125" s="4">
        <f t="shared" si="61"/>
        <v>9.7377049180327866</v>
      </c>
      <c r="N125" s="4">
        <f t="shared" si="61"/>
        <v>9.7377049180327866</v>
      </c>
      <c r="O125" s="4">
        <f t="shared" si="61"/>
        <v>9.7377049180327866</v>
      </c>
      <c r="P125" s="4">
        <f t="shared" si="61"/>
        <v>8.2770491803278698</v>
      </c>
      <c r="Q125" s="4">
        <f t="shared" si="61"/>
        <v>8.7639344262295076</v>
      </c>
      <c r="R125" s="4">
        <f t="shared" si="61"/>
        <v>9.7377049180327866</v>
      </c>
      <c r="S125" s="4">
        <f t="shared" si="61"/>
        <v>9.7377049180327866</v>
      </c>
      <c r="T125" s="4">
        <f t="shared" si="61"/>
        <v>9.7377049180327866</v>
      </c>
      <c r="U125" s="4">
        <f t="shared" si="61"/>
        <v>9.7377049180327866</v>
      </c>
      <c r="V125" s="4">
        <f t="shared" si="61"/>
        <v>8.7639344262295076</v>
      </c>
      <c r="W125" s="4">
        <f t="shared" si="61"/>
        <v>9.7377049180327866</v>
      </c>
      <c r="X125" s="4">
        <f t="shared" si="61"/>
        <v>9.7377049180327866</v>
      </c>
      <c r="Y125" s="4">
        <f t="shared" si="61"/>
        <v>9.7377049180327866</v>
      </c>
      <c r="Z125" s="4">
        <f t="shared" si="61"/>
        <v>9.7377049180327866</v>
      </c>
      <c r="AA125" s="4">
        <f t="shared" si="61"/>
        <v>9.7377049180327866</v>
      </c>
      <c r="AB125" s="4">
        <f t="shared" si="61"/>
        <v>9.7377049180327866</v>
      </c>
      <c r="AC125" s="4">
        <f t="shared" si="61"/>
        <v>9.7377049180327866</v>
      </c>
      <c r="AD125" s="4">
        <f t="shared" si="61"/>
        <v>9.7377049180327866</v>
      </c>
      <c r="AE125" s="4">
        <f t="shared" si="61"/>
        <v>9.7377049180327866</v>
      </c>
      <c r="AF125" s="4">
        <f t="shared" si="61"/>
        <v>9.7377049180327866</v>
      </c>
      <c r="AG125" s="4">
        <f t="shared" si="61"/>
        <v>9.7377049180327866</v>
      </c>
      <c r="AH125" s="4">
        <f t="shared" si="61"/>
        <v>9.7377049180327866</v>
      </c>
      <c r="AI125" s="4">
        <f t="shared" si="61"/>
        <v>9.7377049180327866</v>
      </c>
      <c r="AJ125" s="4">
        <f t="shared" si="61"/>
        <v>9.7377049180327866</v>
      </c>
      <c r="AK125" s="4">
        <f t="shared" si="61"/>
        <v>9.7377049180327866</v>
      </c>
      <c r="AL125" s="4">
        <f t="shared" si="61"/>
        <v>9.7377049180327866</v>
      </c>
      <c r="AM125" s="4">
        <f t="shared" si="61"/>
        <v>9.7377049180327866</v>
      </c>
      <c r="AN125" s="4">
        <f t="shared" si="61"/>
        <v>9.7377049180327866</v>
      </c>
      <c r="AO125" s="4">
        <f t="shared" si="61"/>
        <v>9.7377049180327866</v>
      </c>
      <c r="AP125" s="4">
        <f t="shared" si="61"/>
        <v>9.7377049180327866</v>
      </c>
      <c r="AQ125" s="4">
        <f t="shared" si="61"/>
        <v>9.7377049180327866</v>
      </c>
      <c r="AR125">
        <f t="shared" si="9"/>
        <v>9.7377049180327866</v>
      </c>
    </row>
    <row r="126" spans="1:44">
      <c r="A126" t="s">
        <v>248</v>
      </c>
      <c r="B126" t="s">
        <v>352</v>
      </c>
      <c r="D126" t="str">
        <f t="shared" si="4"/>
        <v>COST</v>
      </c>
      <c r="E126">
        <f t="shared" si="42"/>
        <v>2045</v>
      </c>
      <c r="F126" t="str">
        <f t="shared" si="55"/>
        <v>EXPOILCRD</v>
      </c>
      <c r="G126" t="str">
        <f t="shared" si="43"/>
        <v>OILCRD</v>
      </c>
      <c r="H126" s="4">
        <f t="shared" ref="H126:AQ126" si="62">H62*0.99</f>
        <v>14.811049180327869</v>
      </c>
      <c r="I126" s="4">
        <f t="shared" si="62"/>
        <v>16.456721311475409</v>
      </c>
      <c r="J126" s="4">
        <f t="shared" si="62"/>
        <v>16.456721311475409</v>
      </c>
      <c r="K126" s="4">
        <f t="shared" si="62"/>
        <v>16.456721311475409</v>
      </c>
      <c r="L126" s="4">
        <f t="shared" si="62"/>
        <v>16.456721311475409</v>
      </c>
      <c r="M126" s="4">
        <f t="shared" si="62"/>
        <v>16.456721311475409</v>
      </c>
      <c r="N126" s="4">
        <f t="shared" si="62"/>
        <v>16.456721311475409</v>
      </c>
      <c r="O126" s="4">
        <f t="shared" si="62"/>
        <v>16.456721311475409</v>
      </c>
      <c r="P126" s="4">
        <f t="shared" si="62"/>
        <v>13.988213114754098</v>
      </c>
      <c r="Q126" s="4">
        <f t="shared" si="62"/>
        <v>16.456721311475409</v>
      </c>
      <c r="R126" s="4">
        <f t="shared" si="62"/>
        <v>16.456721311475409</v>
      </c>
      <c r="S126" s="4">
        <f t="shared" si="62"/>
        <v>16.456721311475409</v>
      </c>
      <c r="T126" s="4">
        <f t="shared" si="62"/>
        <v>16.456721311475409</v>
      </c>
      <c r="U126" s="4">
        <f t="shared" si="62"/>
        <v>14.811049180327869</v>
      </c>
      <c r="V126" s="4">
        <f t="shared" si="62"/>
        <v>14.811049180327869</v>
      </c>
      <c r="W126" s="4">
        <f t="shared" si="62"/>
        <v>16.456721311475409</v>
      </c>
      <c r="X126" s="4">
        <f t="shared" si="62"/>
        <v>16.456721311475409</v>
      </c>
      <c r="Y126" s="4">
        <f t="shared" si="62"/>
        <v>16.456721311475409</v>
      </c>
      <c r="Z126" s="4">
        <f t="shared" si="62"/>
        <v>16.456721311475409</v>
      </c>
      <c r="AA126" s="4">
        <f t="shared" si="62"/>
        <v>16.456721311475409</v>
      </c>
      <c r="AB126" s="4">
        <f t="shared" si="62"/>
        <v>16.456721311475409</v>
      </c>
      <c r="AC126" s="4">
        <f t="shared" si="62"/>
        <v>16.456721311475409</v>
      </c>
      <c r="AD126" s="4">
        <f t="shared" si="62"/>
        <v>16.456721311475409</v>
      </c>
      <c r="AE126" s="4">
        <f t="shared" si="62"/>
        <v>16.456721311475409</v>
      </c>
      <c r="AF126" s="4">
        <f t="shared" si="62"/>
        <v>16.456721311475409</v>
      </c>
      <c r="AG126" s="4">
        <f t="shared" si="62"/>
        <v>16.456721311475409</v>
      </c>
      <c r="AH126" s="4">
        <f t="shared" si="62"/>
        <v>16.456721311475409</v>
      </c>
      <c r="AI126" s="4">
        <f t="shared" si="62"/>
        <v>16.456721311475409</v>
      </c>
      <c r="AJ126" s="4">
        <f t="shared" si="62"/>
        <v>16.456721311475409</v>
      </c>
      <c r="AK126" s="4">
        <f t="shared" si="62"/>
        <v>16.456721311475409</v>
      </c>
      <c r="AL126" s="4">
        <f t="shared" si="62"/>
        <v>16.456721311475409</v>
      </c>
      <c r="AM126" s="4">
        <f t="shared" si="62"/>
        <v>16.456721311475409</v>
      </c>
      <c r="AN126" s="4">
        <f t="shared" si="62"/>
        <v>16.456721311475409</v>
      </c>
      <c r="AO126" s="4">
        <f t="shared" si="62"/>
        <v>16.456721311475409</v>
      </c>
      <c r="AP126" s="4">
        <f t="shared" si="62"/>
        <v>16.456721311475409</v>
      </c>
      <c r="AQ126" s="4">
        <f t="shared" si="62"/>
        <v>16.456721311475409</v>
      </c>
      <c r="AR126">
        <f t="shared" si="9"/>
        <v>16.456721311475409</v>
      </c>
    </row>
    <row r="127" spans="1:44">
      <c r="A127" t="s">
        <v>248</v>
      </c>
      <c r="B127" t="s">
        <v>352</v>
      </c>
      <c r="D127" t="str">
        <f t="shared" si="4"/>
        <v>COST</v>
      </c>
      <c r="E127">
        <f t="shared" si="42"/>
        <v>2045</v>
      </c>
      <c r="F127" t="str">
        <f t="shared" si="55"/>
        <v>EXPOILHFO</v>
      </c>
      <c r="G127" t="str">
        <f t="shared" si="43"/>
        <v>OILHFO</v>
      </c>
      <c r="H127" s="4">
        <f t="shared" ref="H127:AQ127" si="63">H63*0.99</f>
        <v>11.996949836065573</v>
      </c>
      <c r="I127" s="4">
        <f t="shared" si="63"/>
        <v>13.329944262295083</v>
      </c>
      <c r="J127" s="4">
        <f t="shared" si="63"/>
        <v>13.329944262295083</v>
      </c>
      <c r="K127" s="4">
        <f t="shared" si="63"/>
        <v>13.329944262295083</v>
      </c>
      <c r="L127" s="4">
        <f t="shared" si="63"/>
        <v>13.329944262295083</v>
      </c>
      <c r="M127" s="4">
        <f t="shared" si="63"/>
        <v>13.329944262295083</v>
      </c>
      <c r="N127" s="4">
        <f t="shared" si="63"/>
        <v>13.329944262295083</v>
      </c>
      <c r="O127" s="4">
        <f t="shared" si="63"/>
        <v>13.329944262295083</v>
      </c>
      <c r="P127" s="4">
        <f t="shared" si="63"/>
        <v>11.330452622950819</v>
      </c>
      <c r="Q127" s="4">
        <f t="shared" si="63"/>
        <v>13.329944262295083</v>
      </c>
      <c r="R127" s="4">
        <f t="shared" si="63"/>
        <v>13.329944262295083</v>
      </c>
      <c r="S127" s="4">
        <f t="shared" si="63"/>
        <v>13.329944262295083</v>
      </c>
      <c r="T127" s="4">
        <f t="shared" si="63"/>
        <v>13.329944262295083</v>
      </c>
      <c r="U127" s="4">
        <f t="shared" si="63"/>
        <v>11.996949836065573</v>
      </c>
      <c r="V127" s="4">
        <f t="shared" si="63"/>
        <v>11.996949836065573</v>
      </c>
      <c r="W127" s="4">
        <f t="shared" si="63"/>
        <v>13.329944262295083</v>
      </c>
      <c r="X127" s="4">
        <f t="shared" si="63"/>
        <v>13.329944262295083</v>
      </c>
      <c r="Y127" s="4">
        <f t="shared" si="63"/>
        <v>13.329944262295083</v>
      </c>
      <c r="Z127" s="4">
        <f t="shared" si="63"/>
        <v>13.329944262295083</v>
      </c>
      <c r="AA127" s="4">
        <f t="shared" si="63"/>
        <v>13.329944262295083</v>
      </c>
      <c r="AB127" s="4">
        <f t="shared" si="63"/>
        <v>13.329944262295083</v>
      </c>
      <c r="AC127" s="4">
        <f t="shared" si="63"/>
        <v>13.329944262295083</v>
      </c>
      <c r="AD127" s="4">
        <f t="shared" si="63"/>
        <v>13.329944262295083</v>
      </c>
      <c r="AE127" s="4">
        <f t="shared" si="63"/>
        <v>13.329944262295083</v>
      </c>
      <c r="AF127" s="4">
        <f t="shared" si="63"/>
        <v>13.329944262295083</v>
      </c>
      <c r="AG127" s="4">
        <f t="shared" si="63"/>
        <v>13.329944262295083</v>
      </c>
      <c r="AH127" s="4">
        <f t="shared" si="63"/>
        <v>13.329944262295083</v>
      </c>
      <c r="AI127" s="4">
        <f t="shared" si="63"/>
        <v>13.329944262295083</v>
      </c>
      <c r="AJ127" s="4">
        <f t="shared" si="63"/>
        <v>13.329944262295083</v>
      </c>
      <c r="AK127" s="4">
        <f t="shared" si="63"/>
        <v>13.329944262295083</v>
      </c>
      <c r="AL127" s="4">
        <f t="shared" si="63"/>
        <v>13.329944262295083</v>
      </c>
      <c r="AM127" s="4">
        <f t="shared" si="63"/>
        <v>13.329944262295083</v>
      </c>
      <c r="AN127" s="4">
        <f t="shared" si="63"/>
        <v>13.329944262295083</v>
      </c>
      <c r="AO127" s="4">
        <f t="shared" si="63"/>
        <v>13.329944262295083</v>
      </c>
      <c r="AP127" s="4">
        <f t="shared" si="63"/>
        <v>13.329944262295083</v>
      </c>
      <c r="AQ127" s="4">
        <f t="shared" si="63"/>
        <v>13.329944262295083</v>
      </c>
      <c r="AR127">
        <f t="shared" si="9"/>
        <v>13.329944262295083</v>
      </c>
    </row>
    <row r="128" spans="1:44">
      <c r="A128" t="s">
        <v>248</v>
      </c>
      <c r="B128" t="s">
        <v>352</v>
      </c>
      <c r="D128" t="str">
        <f t="shared" ref="D128:D139" si="64">IF(RIGHT(F128,6)="GASNAT","*","COST")</f>
        <v>COST</v>
      </c>
      <c r="E128">
        <f t="shared" si="42"/>
        <v>2045</v>
      </c>
      <c r="F128" t="str">
        <f t="shared" si="55"/>
        <v>EXPOILDST</v>
      </c>
      <c r="G128" t="str">
        <f t="shared" si="43"/>
        <v>OILDST</v>
      </c>
      <c r="H128" s="4">
        <f t="shared" ref="H128:AQ128" si="65">H64*0.99</f>
        <v>21.393737704918031</v>
      </c>
      <c r="I128" s="4">
        <f t="shared" si="65"/>
        <v>21.393737704918031</v>
      </c>
      <c r="J128" s="4">
        <f t="shared" si="65"/>
        <v>21.393737704918031</v>
      </c>
      <c r="K128" s="4">
        <f t="shared" si="65"/>
        <v>21.393737704918031</v>
      </c>
      <c r="L128" s="4">
        <f t="shared" si="65"/>
        <v>21.393737704918031</v>
      </c>
      <c r="M128" s="4">
        <f t="shared" si="65"/>
        <v>21.393737704918031</v>
      </c>
      <c r="N128" s="4">
        <f t="shared" si="65"/>
        <v>21.393737704918031</v>
      </c>
      <c r="O128" s="4">
        <f t="shared" si="65"/>
        <v>21.393737704918031</v>
      </c>
      <c r="P128" s="4">
        <f t="shared" si="65"/>
        <v>21.393737704918031</v>
      </c>
      <c r="Q128" s="4">
        <f t="shared" si="65"/>
        <v>21.393737704918031</v>
      </c>
      <c r="R128" s="4">
        <f t="shared" si="65"/>
        <v>21.393737704918031</v>
      </c>
      <c r="S128" s="4">
        <f t="shared" si="65"/>
        <v>21.393737704918031</v>
      </c>
      <c r="T128" s="4">
        <f t="shared" si="65"/>
        <v>21.393737704918031</v>
      </c>
      <c r="U128" s="4">
        <f t="shared" si="65"/>
        <v>21.393737704918031</v>
      </c>
      <c r="V128" s="4">
        <f t="shared" si="65"/>
        <v>20.324050819672127</v>
      </c>
      <c r="W128" s="4">
        <f t="shared" si="65"/>
        <v>21.393737704918031</v>
      </c>
      <c r="X128" s="4">
        <f t="shared" si="65"/>
        <v>21.393737704918031</v>
      </c>
      <c r="Y128" s="4">
        <f t="shared" si="65"/>
        <v>21.393737704918031</v>
      </c>
      <c r="Z128" s="4">
        <f t="shared" si="65"/>
        <v>21.393737704918031</v>
      </c>
      <c r="AA128" s="4">
        <f t="shared" si="65"/>
        <v>21.393737704918031</v>
      </c>
      <c r="AB128" s="4">
        <f t="shared" si="65"/>
        <v>21.393737704918031</v>
      </c>
      <c r="AC128" s="4">
        <f t="shared" si="65"/>
        <v>21.393737704918031</v>
      </c>
      <c r="AD128" s="4">
        <f t="shared" si="65"/>
        <v>21.393737704918031</v>
      </c>
      <c r="AE128" s="4">
        <f t="shared" si="65"/>
        <v>21.393737704918031</v>
      </c>
      <c r="AF128" s="4">
        <f t="shared" si="65"/>
        <v>21.393737704918031</v>
      </c>
      <c r="AG128" s="4">
        <f t="shared" si="65"/>
        <v>21.393737704918031</v>
      </c>
      <c r="AH128" s="4">
        <f t="shared" si="65"/>
        <v>21.393737704918031</v>
      </c>
      <c r="AI128" s="4">
        <f t="shared" si="65"/>
        <v>21.393737704918031</v>
      </c>
      <c r="AJ128" s="4">
        <f t="shared" si="65"/>
        <v>21.393737704918031</v>
      </c>
      <c r="AK128" s="4">
        <f t="shared" si="65"/>
        <v>21.393737704918031</v>
      </c>
      <c r="AL128" s="4">
        <f t="shared" si="65"/>
        <v>21.393737704918031</v>
      </c>
      <c r="AM128" s="4">
        <f t="shared" si="65"/>
        <v>21.393737704918031</v>
      </c>
      <c r="AN128" s="4">
        <f t="shared" si="65"/>
        <v>21.393737704918031</v>
      </c>
      <c r="AO128" s="4">
        <f t="shared" si="65"/>
        <v>21.393737704918031</v>
      </c>
      <c r="AP128" s="4">
        <f t="shared" si="65"/>
        <v>21.393737704918031</v>
      </c>
      <c r="AQ128" s="4">
        <f t="shared" si="65"/>
        <v>21.393737704918031</v>
      </c>
      <c r="AR128">
        <f t="shared" si="9"/>
        <v>21.393737704918031</v>
      </c>
    </row>
    <row r="129" spans="1:44">
      <c r="A129" t="s">
        <v>248</v>
      </c>
      <c r="B129" t="s">
        <v>352</v>
      </c>
      <c r="D129" t="str">
        <f t="shared" si="64"/>
        <v>COST</v>
      </c>
      <c r="E129">
        <f t="shared" si="42"/>
        <v>2045</v>
      </c>
      <c r="F129" t="str">
        <f t="shared" si="55"/>
        <v>EXPOILLPG</v>
      </c>
      <c r="G129" t="str">
        <f t="shared" si="43"/>
        <v>OILLPG</v>
      </c>
      <c r="H129" s="4">
        <f t="shared" ref="H129:AQ129" si="66">H65*0.99</f>
        <v>18.102393442622951</v>
      </c>
      <c r="I129" s="4">
        <f t="shared" si="66"/>
        <v>18.102393442622951</v>
      </c>
      <c r="J129" s="4">
        <f t="shared" si="66"/>
        <v>18.102393442622951</v>
      </c>
      <c r="K129" s="4">
        <f t="shared" si="66"/>
        <v>18.102393442622951</v>
      </c>
      <c r="L129" s="4">
        <f t="shared" si="66"/>
        <v>18.102393442622951</v>
      </c>
      <c r="M129" s="4">
        <f t="shared" si="66"/>
        <v>18.102393442622951</v>
      </c>
      <c r="N129" s="4">
        <f t="shared" si="66"/>
        <v>18.102393442622951</v>
      </c>
      <c r="O129" s="4">
        <f t="shared" si="66"/>
        <v>18.102393442622951</v>
      </c>
      <c r="P129" s="4">
        <f t="shared" si="66"/>
        <v>18.102393442622951</v>
      </c>
      <c r="Q129" s="4">
        <f t="shared" si="66"/>
        <v>18.102393442622951</v>
      </c>
      <c r="R129" s="4">
        <f t="shared" si="66"/>
        <v>18.102393442622951</v>
      </c>
      <c r="S129" s="4">
        <f t="shared" si="66"/>
        <v>18.102393442622951</v>
      </c>
      <c r="T129" s="4">
        <f t="shared" si="66"/>
        <v>18.102393442622951</v>
      </c>
      <c r="U129" s="4">
        <f t="shared" si="66"/>
        <v>18.102393442622951</v>
      </c>
      <c r="V129" s="4">
        <f t="shared" si="66"/>
        <v>17.197273770491805</v>
      </c>
      <c r="W129" s="4">
        <f t="shared" si="66"/>
        <v>18.102393442622951</v>
      </c>
      <c r="X129" s="4">
        <f t="shared" si="66"/>
        <v>18.102393442622951</v>
      </c>
      <c r="Y129" s="4">
        <f t="shared" si="66"/>
        <v>18.102393442622951</v>
      </c>
      <c r="Z129" s="4">
        <f t="shared" si="66"/>
        <v>18.102393442622951</v>
      </c>
      <c r="AA129" s="4">
        <f t="shared" si="66"/>
        <v>18.102393442622951</v>
      </c>
      <c r="AB129" s="4">
        <f t="shared" si="66"/>
        <v>18.102393442622951</v>
      </c>
      <c r="AC129" s="4">
        <f t="shared" si="66"/>
        <v>18.102393442622951</v>
      </c>
      <c r="AD129" s="4">
        <f t="shared" si="66"/>
        <v>18.102393442622951</v>
      </c>
      <c r="AE129" s="4">
        <f t="shared" si="66"/>
        <v>18.102393442622951</v>
      </c>
      <c r="AF129" s="4">
        <f t="shared" si="66"/>
        <v>18.102393442622951</v>
      </c>
      <c r="AG129" s="4">
        <f t="shared" si="66"/>
        <v>18.102393442622951</v>
      </c>
      <c r="AH129" s="4">
        <f t="shared" si="66"/>
        <v>18.102393442622951</v>
      </c>
      <c r="AI129" s="4">
        <f t="shared" si="66"/>
        <v>18.102393442622951</v>
      </c>
      <c r="AJ129" s="4">
        <f t="shared" si="66"/>
        <v>18.102393442622951</v>
      </c>
      <c r="AK129" s="4">
        <f t="shared" si="66"/>
        <v>18.102393442622951</v>
      </c>
      <c r="AL129" s="4">
        <f t="shared" si="66"/>
        <v>18.102393442622951</v>
      </c>
      <c r="AM129" s="4">
        <f t="shared" si="66"/>
        <v>18.102393442622951</v>
      </c>
      <c r="AN129" s="4">
        <f t="shared" si="66"/>
        <v>18.102393442622951</v>
      </c>
      <c r="AO129" s="4">
        <f t="shared" si="66"/>
        <v>18.102393442622951</v>
      </c>
      <c r="AP129" s="4">
        <f t="shared" si="66"/>
        <v>18.102393442622951</v>
      </c>
      <c r="AQ129" s="4">
        <f t="shared" si="66"/>
        <v>18.102393442622951</v>
      </c>
      <c r="AR129">
        <f t="shared" si="9"/>
        <v>18.102393442622951</v>
      </c>
    </row>
    <row r="130" spans="1:44">
      <c r="A130" t="s">
        <v>248</v>
      </c>
      <c r="B130" t="s">
        <v>352</v>
      </c>
      <c r="D130" t="str">
        <f t="shared" si="64"/>
        <v>COST</v>
      </c>
      <c r="E130">
        <f t="shared" si="42"/>
        <v>2045</v>
      </c>
      <c r="F130" t="str">
        <f t="shared" si="55"/>
        <v>EXPOILGSL</v>
      </c>
      <c r="G130" t="str">
        <f t="shared" si="43"/>
        <v>OILGSL</v>
      </c>
      <c r="H130" s="4">
        <f t="shared" ref="H130:AQ130" si="67">H66*0.99</f>
        <v>23.039409836065573</v>
      </c>
      <c r="I130" s="4">
        <f t="shared" si="67"/>
        <v>23.039409836065573</v>
      </c>
      <c r="J130" s="4">
        <f t="shared" si="67"/>
        <v>23.039409836065573</v>
      </c>
      <c r="K130" s="4">
        <f t="shared" si="67"/>
        <v>23.039409836065573</v>
      </c>
      <c r="L130" s="4">
        <f t="shared" si="67"/>
        <v>23.039409836065573</v>
      </c>
      <c r="M130" s="4">
        <f t="shared" si="67"/>
        <v>23.039409836065573</v>
      </c>
      <c r="N130" s="4">
        <f t="shared" si="67"/>
        <v>23.039409836065573</v>
      </c>
      <c r="O130" s="4">
        <f t="shared" si="67"/>
        <v>23.039409836065573</v>
      </c>
      <c r="P130" s="4">
        <f t="shared" si="67"/>
        <v>23.039409836065573</v>
      </c>
      <c r="Q130" s="4">
        <f t="shared" si="67"/>
        <v>23.039409836065573</v>
      </c>
      <c r="R130" s="4">
        <f t="shared" si="67"/>
        <v>23.039409836065573</v>
      </c>
      <c r="S130" s="4">
        <f t="shared" si="67"/>
        <v>23.039409836065573</v>
      </c>
      <c r="T130" s="4">
        <f t="shared" si="67"/>
        <v>23.039409836065573</v>
      </c>
      <c r="U130" s="4">
        <f t="shared" si="67"/>
        <v>23.039409836065573</v>
      </c>
      <c r="V130" s="4">
        <f t="shared" si="67"/>
        <v>21.88743934426229</v>
      </c>
      <c r="W130" s="4">
        <f t="shared" si="67"/>
        <v>23.039409836065573</v>
      </c>
      <c r="X130" s="4">
        <f t="shared" si="67"/>
        <v>23.039409836065573</v>
      </c>
      <c r="Y130" s="4">
        <f t="shared" si="67"/>
        <v>23.039409836065573</v>
      </c>
      <c r="Z130" s="4">
        <f t="shared" si="67"/>
        <v>23.039409836065573</v>
      </c>
      <c r="AA130" s="4">
        <f t="shared" si="67"/>
        <v>23.039409836065573</v>
      </c>
      <c r="AB130" s="4">
        <f t="shared" si="67"/>
        <v>23.039409836065573</v>
      </c>
      <c r="AC130" s="4">
        <f t="shared" si="67"/>
        <v>23.039409836065573</v>
      </c>
      <c r="AD130" s="4">
        <f t="shared" si="67"/>
        <v>23.039409836065573</v>
      </c>
      <c r="AE130" s="4">
        <f t="shared" si="67"/>
        <v>23.039409836065573</v>
      </c>
      <c r="AF130" s="4">
        <f t="shared" si="67"/>
        <v>23.039409836065573</v>
      </c>
      <c r="AG130" s="4">
        <f t="shared" si="67"/>
        <v>23.039409836065573</v>
      </c>
      <c r="AH130" s="4">
        <f t="shared" si="67"/>
        <v>23.039409836065573</v>
      </c>
      <c r="AI130" s="4">
        <f t="shared" si="67"/>
        <v>23.039409836065573</v>
      </c>
      <c r="AJ130" s="4">
        <f t="shared" si="67"/>
        <v>23.039409836065573</v>
      </c>
      <c r="AK130" s="4">
        <f t="shared" si="67"/>
        <v>23.039409836065573</v>
      </c>
      <c r="AL130" s="4">
        <f t="shared" si="67"/>
        <v>23.039409836065573</v>
      </c>
      <c r="AM130" s="4">
        <f t="shared" si="67"/>
        <v>23.039409836065573</v>
      </c>
      <c r="AN130" s="4">
        <f t="shared" si="67"/>
        <v>23.039409836065573</v>
      </c>
      <c r="AO130" s="4">
        <f t="shared" si="67"/>
        <v>23.039409836065573</v>
      </c>
      <c r="AP130" s="4">
        <f t="shared" si="67"/>
        <v>23.039409836065573</v>
      </c>
      <c r="AQ130" s="4">
        <f t="shared" si="67"/>
        <v>23.039409836065573</v>
      </c>
      <c r="AR130">
        <f t="shared" si="9"/>
        <v>23.039409836065573</v>
      </c>
    </row>
    <row r="131" spans="1:44">
      <c r="A131" t="s">
        <v>248</v>
      </c>
      <c r="B131" t="s">
        <v>352</v>
      </c>
      <c r="D131" t="str">
        <f t="shared" si="64"/>
        <v>COST</v>
      </c>
      <c r="E131">
        <f t="shared" si="42"/>
        <v>2045</v>
      </c>
      <c r="F131" t="str">
        <f t="shared" si="55"/>
        <v>EXPOILKER</v>
      </c>
      <c r="G131" t="str">
        <f t="shared" si="43"/>
        <v>OILKER</v>
      </c>
      <c r="H131" s="4">
        <f t="shared" ref="H131:AQ131" si="68">H67*0.99</f>
        <v>23.039409836065573</v>
      </c>
      <c r="I131" s="4">
        <f t="shared" si="68"/>
        <v>23.039409836065573</v>
      </c>
      <c r="J131" s="4">
        <f t="shared" si="68"/>
        <v>23.039409836065573</v>
      </c>
      <c r="K131" s="4">
        <f t="shared" si="68"/>
        <v>23.039409836065573</v>
      </c>
      <c r="L131" s="4">
        <f t="shared" si="68"/>
        <v>23.039409836065573</v>
      </c>
      <c r="M131" s="4">
        <f t="shared" si="68"/>
        <v>23.039409836065573</v>
      </c>
      <c r="N131" s="4">
        <f t="shared" si="68"/>
        <v>23.039409836065573</v>
      </c>
      <c r="O131" s="4">
        <f t="shared" si="68"/>
        <v>23.039409836065573</v>
      </c>
      <c r="P131" s="4">
        <f t="shared" si="68"/>
        <v>23.039409836065573</v>
      </c>
      <c r="Q131" s="4">
        <f t="shared" si="68"/>
        <v>23.039409836065573</v>
      </c>
      <c r="R131" s="4">
        <f t="shared" si="68"/>
        <v>23.039409836065573</v>
      </c>
      <c r="S131" s="4">
        <f t="shared" si="68"/>
        <v>23.039409836065573</v>
      </c>
      <c r="T131" s="4">
        <f t="shared" si="68"/>
        <v>23.039409836065573</v>
      </c>
      <c r="U131" s="4">
        <f t="shared" si="68"/>
        <v>23.039409836065573</v>
      </c>
      <c r="V131" s="4">
        <f t="shared" si="68"/>
        <v>21.88743934426229</v>
      </c>
      <c r="W131" s="4">
        <f t="shared" si="68"/>
        <v>23.039409836065573</v>
      </c>
      <c r="X131" s="4">
        <f t="shared" si="68"/>
        <v>23.039409836065573</v>
      </c>
      <c r="Y131" s="4">
        <f t="shared" si="68"/>
        <v>23.039409836065573</v>
      </c>
      <c r="Z131" s="4">
        <f t="shared" si="68"/>
        <v>23.039409836065573</v>
      </c>
      <c r="AA131" s="4">
        <f t="shared" si="68"/>
        <v>23.039409836065573</v>
      </c>
      <c r="AB131" s="4">
        <f t="shared" si="68"/>
        <v>23.039409836065573</v>
      </c>
      <c r="AC131" s="4">
        <f t="shared" si="68"/>
        <v>23.039409836065573</v>
      </c>
      <c r="AD131" s="4">
        <f t="shared" si="68"/>
        <v>23.039409836065573</v>
      </c>
      <c r="AE131" s="4">
        <f t="shared" si="68"/>
        <v>23.039409836065573</v>
      </c>
      <c r="AF131" s="4">
        <f t="shared" si="68"/>
        <v>23.039409836065573</v>
      </c>
      <c r="AG131" s="4">
        <f t="shared" si="68"/>
        <v>23.039409836065573</v>
      </c>
      <c r="AH131" s="4">
        <f t="shared" si="68"/>
        <v>23.039409836065573</v>
      </c>
      <c r="AI131" s="4">
        <f t="shared" si="68"/>
        <v>23.039409836065573</v>
      </c>
      <c r="AJ131" s="4">
        <f t="shared" si="68"/>
        <v>23.039409836065573</v>
      </c>
      <c r="AK131" s="4">
        <f t="shared" si="68"/>
        <v>23.039409836065573</v>
      </c>
      <c r="AL131" s="4">
        <f t="shared" si="68"/>
        <v>23.039409836065573</v>
      </c>
      <c r="AM131" s="4">
        <f t="shared" si="68"/>
        <v>23.039409836065573</v>
      </c>
      <c r="AN131" s="4">
        <f t="shared" si="68"/>
        <v>23.039409836065573</v>
      </c>
      <c r="AO131" s="4">
        <f t="shared" si="68"/>
        <v>23.039409836065573</v>
      </c>
      <c r="AP131" s="4">
        <f t="shared" si="68"/>
        <v>23.039409836065573</v>
      </c>
      <c r="AQ131" s="4">
        <f t="shared" si="68"/>
        <v>23.039409836065573</v>
      </c>
      <c r="AR131">
        <f t="shared" si="9"/>
        <v>23.039409836065573</v>
      </c>
    </row>
    <row r="132" spans="1:44">
      <c r="A132" t="s">
        <v>248</v>
      </c>
      <c r="B132" t="s">
        <v>352</v>
      </c>
      <c r="D132" t="str">
        <f t="shared" si="64"/>
        <v>*</v>
      </c>
      <c r="E132">
        <f t="shared" si="42"/>
        <v>2045</v>
      </c>
      <c r="F132" t="str">
        <f t="shared" si="55"/>
        <v>EXPGASNAT</v>
      </c>
      <c r="G132" t="str">
        <f t="shared" si="43"/>
        <v>GASNAT</v>
      </c>
      <c r="H132" s="4">
        <f t="shared" ref="H132:AQ132" si="69">H68*0.99</f>
        <v>9.9081147540983618</v>
      </c>
      <c r="I132" s="4">
        <f t="shared" si="69"/>
        <v>9.9081147540983618</v>
      </c>
      <c r="J132" s="4">
        <f t="shared" si="69"/>
        <v>9.9081147540983618</v>
      </c>
      <c r="K132" s="4">
        <f t="shared" si="69"/>
        <v>9.9081147540983618</v>
      </c>
      <c r="L132" s="4">
        <f t="shared" si="69"/>
        <v>9.9081147540983618</v>
      </c>
      <c r="M132" s="4">
        <f t="shared" si="69"/>
        <v>9.9081147540983618</v>
      </c>
      <c r="N132" s="4">
        <f t="shared" si="69"/>
        <v>9.9081147540983618</v>
      </c>
      <c r="O132" s="4">
        <f t="shared" si="69"/>
        <v>9.9081147540983618</v>
      </c>
      <c r="P132" s="4">
        <f t="shared" si="69"/>
        <v>8.4218975409836059</v>
      </c>
      <c r="Q132" s="4">
        <f t="shared" si="69"/>
        <v>8.9173032786885251</v>
      </c>
      <c r="R132" s="4">
        <f t="shared" si="69"/>
        <v>9.9081147540983618</v>
      </c>
      <c r="S132" s="4">
        <f t="shared" si="69"/>
        <v>9.9081147540983618</v>
      </c>
      <c r="T132" s="4">
        <f t="shared" si="69"/>
        <v>9.9081147540983618</v>
      </c>
      <c r="U132" s="4">
        <f t="shared" si="69"/>
        <v>9.9081147540983618</v>
      </c>
      <c r="V132" s="4">
        <f t="shared" si="69"/>
        <v>8.9173032786885251</v>
      </c>
      <c r="W132" s="4">
        <f t="shared" si="69"/>
        <v>9.9081147540983618</v>
      </c>
      <c r="X132" s="4">
        <f t="shared" si="69"/>
        <v>9.9081147540983618</v>
      </c>
      <c r="Y132" s="4">
        <f t="shared" si="69"/>
        <v>9.9081147540983618</v>
      </c>
      <c r="Z132" s="4">
        <f t="shared" si="69"/>
        <v>9.9081147540983618</v>
      </c>
      <c r="AA132" s="4">
        <f t="shared" si="69"/>
        <v>9.9081147540983618</v>
      </c>
      <c r="AB132" s="4">
        <f t="shared" si="69"/>
        <v>9.9081147540983618</v>
      </c>
      <c r="AC132" s="4">
        <f t="shared" si="69"/>
        <v>9.9081147540983618</v>
      </c>
      <c r="AD132" s="4">
        <f t="shared" si="69"/>
        <v>9.9081147540983618</v>
      </c>
      <c r="AE132" s="4">
        <f t="shared" si="69"/>
        <v>9.9081147540983618</v>
      </c>
      <c r="AF132" s="4">
        <f t="shared" si="69"/>
        <v>9.9081147540983618</v>
      </c>
      <c r="AG132" s="4">
        <f t="shared" si="69"/>
        <v>9.9081147540983618</v>
      </c>
      <c r="AH132" s="4">
        <f t="shared" si="69"/>
        <v>9.9081147540983618</v>
      </c>
      <c r="AI132" s="4">
        <f t="shared" si="69"/>
        <v>9.9081147540983618</v>
      </c>
      <c r="AJ132" s="4">
        <f t="shared" si="69"/>
        <v>9.9081147540983618</v>
      </c>
      <c r="AK132" s="4">
        <f t="shared" si="69"/>
        <v>9.9081147540983618</v>
      </c>
      <c r="AL132" s="4">
        <f t="shared" si="69"/>
        <v>9.9081147540983618</v>
      </c>
      <c r="AM132" s="4">
        <f t="shared" si="69"/>
        <v>9.9081147540983618</v>
      </c>
      <c r="AN132" s="4">
        <f t="shared" si="69"/>
        <v>9.9081147540983618</v>
      </c>
      <c r="AO132" s="4">
        <f t="shared" si="69"/>
        <v>9.9081147540983618</v>
      </c>
      <c r="AP132" s="4">
        <f t="shared" si="69"/>
        <v>9.9081147540983618</v>
      </c>
      <c r="AQ132" s="4">
        <f t="shared" si="69"/>
        <v>9.9081147540983618</v>
      </c>
      <c r="AR132">
        <f t="shared" si="9"/>
        <v>9.9081147540983618</v>
      </c>
    </row>
    <row r="133" spans="1:44">
      <c r="A133" t="s">
        <v>248</v>
      </c>
      <c r="B133" t="s">
        <v>352</v>
      </c>
      <c r="D133" t="str">
        <f t="shared" si="64"/>
        <v>COST</v>
      </c>
      <c r="E133">
        <f t="shared" si="42"/>
        <v>2050</v>
      </c>
      <c r="F133" t="str">
        <f t="shared" si="55"/>
        <v>EXPOILCRD</v>
      </c>
      <c r="G133" t="str">
        <f t="shared" si="43"/>
        <v>OILCRD</v>
      </c>
      <c r="H133" s="4">
        <f t="shared" ref="H133:AQ133" si="70">H69*0.99</f>
        <v>15.147</v>
      </c>
      <c r="I133" s="4">
        <f t="shared" si="70"/>
        <v>16.829999999999998</v>
      </c>
      <c r="J133" s="4">
        <f t="shared" si="70"/>
        <v>16.829999999999998</v>
      </c>
      <c r="K133" s="4">
        <f t="shared" si="70"/>
        <v>16.829999999999998</v>
      </c>
      <c r="L133" s="4">
        <f t="shared" si="70"/>
        <v>16.829999999999998</v>
      </c>
      <c r="M133" s="4">
        <f t="shared" si="70"/>
        <v>16.829999999999998</v>
      </c>
      <c r="N133" s="4">
        <f t="shared" si="70"/>
        <v>16.829999999999998</v>
      </c>
      <c r="O133" s="4">
        <f t="shared" si="70"/>
        <v>16.829999999999998</v>
      </c>
      <c r="P133" s="4">
        <f t="shared" si="70"/>
        <v>14.305499999999999</v>
      </c>
      <c r="Q133" s="4">
        <f t="shared" si="70"/>
        <v>16.829999999999998</v>
      </c>
      <c r="R133" s="4">
        <f t="shared" si="70"/>
        <v>16.829999999999998</v>
      </c>
      <c r="S133" s="4">
        <f t="shared" si="70"/>
        <v>16.829999999999998</v>
      </c>
      <c r="T133" s="4">
        <f t="shared" si="70"/>
        <v>16.829999999999998</v>
      </c>
      <c r="U133" s="4">
        <f t="shared" si="70"/>
        <v>15.147</v>
      </c>
      <c r="V133" s="4">
        <f t="shared" si="70"/>
        <v>15.147</v>
      </c>
      <c r="W133" s="4">
        <f t="shared" si="70"/>
        <v>16.829999999999998</v>
      </c>
      <c r="X133" s="4">
        <f t="shared" si="70"/>
        <v>16.829999999999998</v>
      </c>
      <c r="Y133" s="4">
        <f t="shared" si="70"/>
        <v>16.829999999999998</v>
      </c>
      <c r="Z133" s="4">
        <f t="shared" si="70"/>
        <v>16.829999999999998</v>
      </c>
      <c r="AA133" s="4">
        <f t="shared" si="70"/>
        <v>16.829999999999998</v>
      </c>
      <c r="AB133" s="4">
        <f t="shared" si="70"/>
        <v>16.829999999999998</v>
      </c>
      <c r="AC133" s="4">
        <f t="shared" si="70"/>
        <v>16.829999999999998</v>
      </c>
      <c r="AD133" s="4">
        <f t="shared" si="70"/>
        <v>16.829999999999998</v>
      </c>
      <c r="AE133" s="4">
        <f t="shared" si="70"/>
        <v>16.829999999999998</v>
      </c>
      <c r="AF133" s="4">
        <f t="shared" si="70"/>
        <v>16.829999999999998</v>
      </c>
      <c r="AG133" s="4">
        <f t="shared" si="70"/>
        <v>16.829999999999998</v>
      </c>
      <c r="AH133" s="4">
        <f t="shared" si="70"/>
        <v>16.829999999999998</v>
      </c>
      <c r="AI133" s="4">
        <f t="shared" si="70"/>
        <v>16.829999999999998</v>
      </c>
      <c r="AJ133" s="4">
        <f t="shared" si="70"/>
        <v>16.829999999999998</v>
      </c>
      <c r="AK133" s="4">
        <f t="shared" si="70"/>
        <v>16.829999999999998</v>
      </c>
      <c r="AL133" s="4">
        <f t="shared" si="70"/>
        <v>16.829999999999998</v>
      </c>
      <c r="AM133" s="4">
        <f t="shared" si="70"/>
        <v>16.829999999999998</v>
      </c>
      <c r="AN133" s="4">
        <f t="shared" si="70"/>
        <v>16.829999999999998</v>
      </c>
      <c r="AO133" s="4">
        <f t="shared" si="70"/>
        <v>16.829999999999998</v>
      </c>
      <c r="AP133" s="4">
        <f t="shared" si="70"/>
        <v>16.829999999999998</v>
      </c>
      <c r="AQ133" s="4">
        <f t="shared" si="70"/>
        <v>16.829999999999998</v>
      </c>
      <c r="AR133">
        <f t="shared" si="9"/>
        <v>16.829999999999998</v>
      </c>
    </row>
    <row r="134" spans="1:44">
      <c r="A134" t="s">
        <v>248</v>
      </c>
      <c r="B134" t="s">
        <v>352</v>
      </c>
      <c r="D134" t="str">
        <f t="shared" si="64"/>
        <v>COST</v>
      </c>
      <c r="E134">
        <f t="shared" si="42"/>
        <v>2050</v>
      </c>
      <c r="F134" t="str">
        <f t="shared" si="55"/>
        <v>EXPOILHFO</v>
      </c>
      <c r="G134" t="str">
        <f t="shared" si="43"/>
        <v>OILHFO</v>
      </c>
      <c r="H134" s="4">
        <f t="shared" ref="H134:AQ134" si="71">H70*0.99</f>
        <v>12.269070000000001</v>
      </c>
      <c r="I134" s="4">
        <f t="shared" si="71"/>
        <v>13.632300000000001</v>
      </c>
      <c r="J134" s="4">
        <f t="shared" si="71"/>
        <v>13.632300000000001</v>
      </c>
      <c r="K134" s="4">
        <f t="shared" si="71"/>
        <v>13.632300000000001</v>
      </c>
      <c r="L134" s="4">
        <f t="shared" si="71"/>
        <v>13.632300000000001</v>
      </c>
      <c r="M134" s="4">
        <f t="shared" si="71"/>
        <v>13.632300000000001</v>
      </c>
      <c r="N134" s="4">
        <f t="shared" si="71"/>
        <v>13.632300000000001</v>
      </c>
      <c r="O134" s="4">
        <f t="shared" si="71"/>
        <v>13.632300000000001</v>
      </c>
      <c r="P134" s="4">
        <f t="shared" si="71"/>
        <v>11.587455</v>
      </c>
      <c r="Q134" s="4">
        <f t="shared" si="71"/>
        <v>13.632300000000001</v>
      </c>
      <c r="R134" s="4">
        <f t="shared" si="71"/>
        <v>13.632300000000001</v>
      </c>
      <c r="S134" s="4">
        <f t="shared" si="71"/>
        <v>13.632300000000001</v>
      </c>
      <c r="T134" s="4">
        <f t="shared" si="71"/>
        <v>13.632300000000001</v>
      </c>
      <c r="U134" s="4">
        <f t="shared" si="71"/>
        <v>12.269070000000001</v>
      </c>
      <c r="V134" s="4">
        <f t="shared" si="71"/>
        <v>12.269070000000001</v>
      </c>
      <c r="W134" s="4">
        <f t="shared" si="71"/>
        <v>13.632300000000001</v>
      </c>
      <c r="X134" s="4">
        <f t="shared" si="71"/>
        <v>13.632300000000001</v>
      </c>
      <c r="Y134" s="4">
        <f t="shared" si="71"/>
        <v>13.632300000000001</v>
      </c>
      <c r="Z134" s="4">
        <f t="shared" si="71"/>
        <v>13.632300000000001</v>
      </c>
      <c r="AA134" s="4">
        <f t="shared" si="71"/>
        <v>13.632300000000001</v>
      </c>
      <c r="AB134" s="4">
        <f t="shared" si="71"/>
        <v>13.632300000000001</v>
      </c>
      <c r="AC134" s="4">
        <f t="shared" si="71"/>
        <v>13.632300000000001</v>
      </c>
      <c r="AD134" s="4">
        <f t="shared" si="71"/>
        <v>13.632300000000001</v>
      </c>
      <c r="AE134" s="4">
        <f t="shared" si="71"/>
        <v>13.632300000000001</v>
      </c>
      <c r="AF134" s="4">
        <f t="shared" si="71"/>
        <v>13.632300000000001</v>
      </c>
      <c r="AG134" s="4">
        <f t="shared" si="71"/>
        <v>13.632300000000001</v>
      </c>
      <c r="AH134" s="4">
        <f t="shared" si="71"/>
        <v>13.632300000000001</v>
      </c>
      <c r="AI134" s="4">
        <f t="shared" si="71"/>
        <v>13.632300000000001</v>
      </c>
      <c r="AJ134" s="4">
        <f t="shared" si="71"/>
        <v>13.632300000000001</v>
      </c>
      <c r="AK134" s="4">
        <f t="shared" si="71"/>
        <v>13.632300000000001</v>
      </c>
      <c r="AL134" s="4">
        <f t="shared" si="71"/>
        <v>13.632300000000001</v>
      </c>
      <c r="AM134" s="4">
        <f t="shared" si="71"/>
        <v>13.632300000000001</v>
      </c>
      <c r="AN134" s="4">
        <f t="shared" si="71"/>
        <v>13.632300000000001</v>
      </c>
      <c r="AO134" s="4">
        <f t="shared" si="71"/>
        <v>13.632300000000001</v>
      </c>
      <c r="AP134" s="4">
        <f t="shared" si="71"/>
        <v>13.632300000000001</v>
      </c>
      <c r="AQ134" s="4">
        <f t="shared" si="71"/>
        <v>13.632300000000001</v>
      </c>
      <c r="AR134">
        <f t="shared" ref="AR134:AR139" si="72">AQ134</f>
        <v>13.632300000000001</v>
      </c>
    </row>
    <row r="135" spans="1:44">
      <c r="A135" t="s">
        <v>248</v>
      </c>
      <c r="B135" t="s">
        <v>352</v>
      </c>
      <c r="D135" t="str">
        <f t="shared" si="64"/>
        <v>COST</v>
      </c>
      <c r="E135">
        <f t="shared" si="42"/>
        <v>2050</v>
      </c>
      <c r="F135" t="str">
        <f t="shared" si="55"/>
        <v>EXPOILDST</v>
      </c>
      <c r="G135" t="str">
        <f t="shared" si="43"/>
        <v>OILDST</v>
      </c>
      <c r="H135" s="4">
        <f t="shared" ref="H135:AQ135" si="73">H71*0.99</f>
        <v>21.879000000000001</v>
      </c>
      <c r="I135" s="4">
        <f t="shared" si="73"/>
        <v>21.879000000000001</v>
      </c>
      <c r="J135" s="4">
        <f t="shared" si="73"/>
        <v>21.879000000000001</v>
      </c>
      <c r="K135" s="4">
        <f t="shared" si="73"/>
        <v>21.879000000000001</v>
      </c>
      <c r="L135" s="4">
        <f t="shared" si="73"/>
        <v>21.879000000000001</v>
      </c>
      <c r="M135" s="4">
        <f t="shared" si="73"/>
        <v>21.879000000000001</v>
      </c>
      <c r="N135" s="4">
        <f t="shared" si="73"/>
        <v>21.879000000000001</v>
      </c>
      <c r="O135" s="4">
        <f t="shared" si="73"/>
        <v>21.879000000000001</v>
      </c>
      <c r="P135" s="4">
        <f t="shared" si="73"/>
        <v>21.879000000000001</v>
      </c>
      <c r="Q135" s="4">
        <f t="shared" si="73"/>
        <v>21.879000000000001</v>
      </c>
      <c r="R135" s="4">
        <f t="shared" si="73"/>
        <v>21.879000000000001</v>
      </c>
      <c r="S135" s="4">
        <f t="shared" si="73"/>
        <v>21.879000000000001</v>
      </c>
      <c r="T135" s="4">
        <f t="shared" si="73"/>
        <v>21.879000000000001</v>
      </c>
      <c r="U135" s="4">
        <f t="shared" si="73"/>
        <v>21.879000000000001</v>
      </c>
      <c r="V135" s="4">
        <f t="shared" si="73"/>
        <v>20.785050000000002</v>
      </c>
      <c r="W135" s="4">
        <f t="shared" si="73"/>
        <v>21.879000000000001</v>
      </c>
      <c r="X135" s="4">
        <f t="shared" si="73"/>
        <v>21.879000000000001</v>
      </c>
      <c r="Y135" s="4">
        <f t="shared" si="73"/>
        <v>21.879000000000001</v>
      </c>
      <c r="Z135" s="4">
        <f t="shared" si="73"/>
        <v>21.879000000000001</v>
      </c>
      <c r="AA135" s="4">
        <f t="shared" si="73"/>
        <v>21.879000000000001</v>
      </c>
      <c r="AB135" s="4">
        <f t="shared" si="73"/>
        <v>21.879000000000001</v>
      </c>
      <c r="AC135" s="4">
        <f t="shared" si="73"/>
        <v>21.879000000000001</v>
      </c>
      <c r="AD135" s="4">
        <f t="shared" si="73"/>
        <v>21.879000000000001</v>
      </c>
      <c r="AE135" s="4">
        <f t="shared" si="73"/>
        <v>21.879000000000001</v>
      </c>
      <c r="AF135" s="4">
        <f t="shared" si="73"/>
        <v>21.879000000000001</v>
      </c>
      <c r="AG135" s="4">
        <f t="shared" si="73"/>
        <v>21.879000000000001</v>
      </c>
      <c r="AH135" s="4">
        <f t="shared" si="73"/>
        <v>21.879000000000001</v>
      </c>
      <c r="AI135" s="4">
        <f t="shared" si="73"/>
        <v>21.879000000000001</v>
      </c>
      <c r="AJ135" s="4">
        <f t="shared" si="73"/>
        <v>21.879000000000001</v>
      </c>
      <c r="AK135" s="4">
        <f t="shared" si="73"/>
        <v>21.879000000000001</v>
      </c>
      <c r="AL135" s="4">
        <f t="shared" si="73"/>
        <v>21.879000000000001</v>
      </c>
      <c r="AM135" s="4">
        <f t="shared" si="73"/>
        <v>21.879000000000001</v>
      </c>
      <c r="AN135" s="4">
        <f t="shared" si="73"/>
        <v>21.879000000000001</v>
      </c>
      <c r="AO135" s="4">
        <f t="shared" si="73"/>
        <v>21.879000000000001</v>
      </c>
      <c r="AP135" s="4">
        <f t="shared" si="73"/>
        <v>21.879000000000001</v>
      </c>
      <c r="AQ135" s="4">
        <f t="shared" si="73"/>
        <v>21.879000000000001</v>
      </c>
      <c r="AR135">
        <f t="shared" si="72"/>
        <v>21.879000000000001</v>
      </c>
    </row>
    <row r="136" spans="1:44">
      <c r="A136" t="s">
        <v>248</v>
      </c>
      <c r="B136" t="s">
        <v>352</v>
      </c>
      <c r="D136" t="str">
        <f t="shared" si="64"/>
        <v>COST</v>
      </c>
      <c r="E136">
        <f t="shared" si="42"/>
        <v>2050</v>
      </c>
      <c r="F136" t="str">
        <f t="shared" si="55"/>
        <v>EXPOILLPG</v>
      </c>
      <c r="G136" t="str">
        <f t="shared" si="43"/>
        <v>OILLPG</v>
      </c>
      <c r="H136" s="4">
        <f t="shared" ref="H136:AQ136" si="74">H72*0.99</f>
        <v>18.513000000000002</v>
      </c>
      <c r="I136" s="4">
        <f t="shared" si="74"/>
        <v>18.513000000000002</v>
      </c>
      <c r="J136" s="4">
        <f t="shared" si="74"/>
        <v>18.513000000000002</v>
      </c>
      <c r="K136" s="4">
        <f t="shared" si="74"/>
        <v>18.513000000000002</v>
      </c>
      <c r="L136" s="4">
        <f t="shared" si="74"/>
        <v>18.513000000000002</v>
      </c>
      <c r="M136" s="4">
        <f t="shared" si="74"/>
        <v>18.513000000000002</v>
      </c>
      <c r="N136" s="4">
        <f t="shared" si="74"/>
        <v>18.513000000000002</v>
      </c>
      <c r="O136" s="4">
        <f t="shared" si="74"/>
        <v>18.513000000000002</v>
      </c>
      <c r="P136" s="4">
        <f t="shared" si="74"/>
        <v>18.513000000000002</v>
      </c>
      <c r="Q136" s="4">
        <f t="shared" si="74"/>
        <v>18.513000000000002</v>
      </c>
      <c r="R136" s="4">
        <f t="shared" si="74"/>
        <v>18.513000000000002</v>
      </c>
      <c r="S136" s="4">
        <f t="shared" si="74"/>
        <v>18.513000000000002</v>
      </c>
      <c r="T136" s="4">
        <f t="shared" si="74"/>
        <v>18.513000000000002</v>
      </c>
      <c r="U136" s="4">
        <f t="shared" si="74"/>
        <v>18.513000000000002</v>
      </c>
      <c r="V136" s="4">
        <f t="shared" si="74"/>
        <v>17.587350000000001</v>
      </c>
      <c r="W136" s="4">
        <f t="shared" si="74"/>
        <v>18.513000000000002</v>
      </c>
      <c r="X136" s="4">
        <f t="shared" si="74"/>
        <v>18.513000000000002</v>
      </c>
      <c r="Y136" s="4">
        <f t="shared" si="74"/>
        <v>18.513000000000002</v>
      </c>
      <c r="Z136" s="4">
        <f t="shared" si="74"/>
        <v>18.513000000000002</v>
      </c>
      <c r="AA136" s="4">
        <f t="shared" si="74"/>
        <v>18.513000000000002</v>
      </c>
      <c r="AB136" s="4">
        <f t="shared" si="74"/>
        <v>18.513000000000002</v>
      </c>
      <c r="AC136" s="4">
        <f t="shared" si="74"/>
        <v>18.513000000000002</v>
      </c>
      <c r="AD136" s="4">
        <f t="shared" si="74"/>
        <v>18.513000000000002</v>
      </c>
      <c r="AE136" s="4">
        <f t="shared" si="74"/>
        <v>18.513000000000002</v>
      </c>
      <c r="AF136" s="4">
        <f t="shared" si="74"/>
        <v>18.513000000000002</v>
      </c>
      <c r="AG136" s="4">
        <f t="shared" si="74"/>
        <v>18.513000000000002</v>
      </c>
      <c r="AH136" s="4">
        <f t="shared" si="74"/>
        <v>18.513000000000002</v>
      </c>
      <c r="AI136" s="4">
        <f t="shared" si="74"/>
        <v>18.513000000000002</v>
      </c>
      <c r="AJ136" s="4">
        <f t="shared" si="74"/>
        <v>18.513000000000002</v>
      </c>
      <c r="AK136" s="4">
        <f t="shared" si="74"/>
        <v>18.513000000000002</v>
      </c>
      <c r="AL136" s="4">
        <f t="shared" si="74"/>
        <v>18.513000000000002</v>
      </c>
      <c r="AM136" s="4">
        <f t="shared" si="74"/>
        <v>18.513000000000002</v>
      </c>
      <c r="AN136" s="4">
        <f t="shared" si="74"/>
        <v>18.513000000000002</v>
      </c>
      <c r="AO136" s="4">
        <f t="shared" si="74"/>
        <v>18.513000000000002</v>
      </c>
      <c r="AP136" s="4">
        <f t="shared" si="74"/>
        <v>18.513000000000002</v>
      </c>
      <c r="AQ136" s="4">
        <f t="shared" si="74"/>
        <v>18.513000000000002</v>
      </c>
      <c r="AR136">
        <f t="shared" si="72"/>
        <v>18.513000000000002</v>
      </c>
    </row>
    <row r="137" spans="1:44">
      <c r="A137" t="s">
        <v>248</v>
      </c>
      <c r="B137" t="s">
        <v>352</v>
      </c>
      <c r="D137" t="str">
        <f t="shared" si="64"/>
        <v>COST</v>
      </c>
      <c r="E137">
        <f t="shared" si="42"/>
        <v>2050</v>
      </c>
      <c r="F137" t="str">
        <f t="shared" si="55"/>
        <v>EXPOILGSL</v>
      </c>
      <c r="G137" t="str">
        <f t="shared" si="43"/>
        <v>OILGSL</v>
      </c>
      <c r="H137" s="4">
        <f t="shared" ref="H137:AQ137" si="75">H73*0.99</f>
        <v>23.561999999999998</v>
      </c>
      <c r="I137" s="4">
        <f t="shared" si="75"/>
        <v>23.561999999999998</v>
      </c>
      <c r="J137" s="4">
        <f t="shared" si="75"/>
        <v>23.561999999999998</v>
      </c>
      <c r="K137" s="4">
        <f t="shared" si="75"/>
        <v>23.561999999999998</v>
      </c>
      <c r="L137" s="4">
        <f t="shared" si="75"/>
        <v>23.561999999999998</v>
      </c>
      <c r="M137" s="4">
        <f t="shared" si="75"/>
        <v>23.561999999999998</v>
      </c>
      <c r="N137" s="4">
        <f t="shared" si="75"/>
        <v>23.561999999999998</v>
      </c>
      <c r="O137" s="4">
        <f t="shared" si="75"/>
        <v>23.561999999999998</v>
      </c>
      <c r="P137" s="4">
        <f t="shared" si="75"/>
        <v>23.561999999999998</v>
      </c>
      <c r="Q137" s="4">
        <f t="shared" si="75"/>
        <v>23.561999999999998</v>
      </c>
      <c r="R137" s="4">
        <f t="shared" si="75"/>
        <v>23.561999999999998</v>
      </c>
      <c r="S137" s="4">
        <f t="shared" si="75"/>
        <v>23.561999999999998</v>
      </c>
      <c r="T137" s="4">
        <f t="shared" si="75"/>
        <v>23.561999999999998</v>
      </c>
      <c r="U137" s="4">
        <f t="shared" si="75"/>
        <v>23.561999999999998</v>
      </c>
      <c r="V137" s="4">
        <f t="shared" si="75"/>
        <v>22.383899999999997</v>
      </c>
      <c r="W137" s="4">
        <f t="shared" si="75"/>
        <v>23.561999999999998</v>
      </c>
      <c r="X137" s="4">
        <f t="shared" si="75"/>
        <v>23.561999999999998</v>
      </c>
      <c r="Y137" s="4">
        <f t="shared" si="75"/>
        <v>23.561999999999998</v>
      </c>
      <c r="Z137" s="4">
        <f t="shared" si="75"/>
        <v>23.561999999999998</v>
      </c>
      <c r="AA137" s="4">
        <f t="shared" si="75"/>
        <v>23.561999999999998</v>
      </c>
      <c r="AB137" s="4">
        <f t="shared" si="75"/>
        <v>23.561999999999998</v>
      </c>
      <c r="AC137" s="4">
        <f t="shared" si="75"/>
        <v>23.561999999999998</v>
      </c>
      <c r="AD137" s="4">
        <f t="shared" si="75"/>
        <v>23.561999999999998</v>
      </c>
      <c r="AE137" s="4">
        <f t="shared" si="75"/>
        <v>23.561999999999998</v>
      </c>
      <c r="AF137" s="4">
        <f t="shared" si="75"/>
        <v>23.561999999999998</v>
      </c>
      <c r="AG137" s="4">
        <f t="shared" si="75"/>
        <v>23.561999999999998</v>
      </c>
      <c r="AH137" s="4">
        <f t="shared" si="75"/>
        <v>23.561999999999998</v>
      </c>
      <c r="AI137" s="4">
        <f t="shared" si="75"/>
        <v>23.561999999999998</v>
      </c>
      <c r="AJ137" s="4">
        <f t="shared" si="75"/>
        <v>23.561999999999998</v>
      </c>
      <c r="AK137" s="4">
        <f t="shared" si="75"/>
        <v>23.561999999999998</v>
      </c>
      <c r="AL137" s="4">
        <f t="shared" si="75"/>
        <v>23.561999999999998</v>
      </c>
      <c r="AM137" s="4">
        <f t="shared" si="75"/>
        <v>23.561999999999998</v>
      </c>
      <c r="AN137" s="4">
        <f t="shared" si="75"/>
        <v>23.561999999999998</v>
      </c>
      <c r="AO137" s="4">
        <f t="shared" si="75"/>
        <v>23.561999999999998</v>
      </c>
      <c r="AP137" s="4">
        <f t="shared" si="75"/>
        <v>23.561999999999998</v>
      </c>
      <c r="AQ137" s="4">
        <f t="shared" si="75"/>
        <v>23.561999999999998</v>
      </c>
      <c r="AR137">
        <f t="shared" si="72"/>
        <v>23.561999999999998</v>
      </c>
    </row>
    <row r="138" spans="1:44">
      <c r="A138" t="s">
        <v>248</v>
      </c>
      <c r="B138" t="s">
        <v>352</v>
      </c>
      <c r="D138" t="str">
        <f t="shared" si="64"/>
        <v>COST</v>
      </c>
      <c r="E138">
        <f t="shared" si="42"/>
        <v>2050</v>
      </c>
      <c r="F138" t="str">
        <f t="shared" si="55"/>
        <v>EXPOILKER</v>
      </c>
      <c r="G138" t="str">
        <f t="shared" si="43"/>
        <v>OILKER</v>
      </c>
      <c r="H138" s="4">
        <f t="shared" ref="H138:AQ138" si="76">H74*0.99</f>
        <v>23.561999999999998</v>
      </c>
      <c r="I138" s="4">
        <f t="shared" si="76"/>
        <v>23.561999999999998</v>
      </c>
      <c r="J138" s="4">
        <f t="shared" si="76"/>
        <v>23.561999999999998</v>
      </c>
      <c r="K138" s="4">
        <f t="shared" si="76"/>
        <v>23.561999999999998</v>
      </c>
      <c r="L138" s="4">
        <f t="shared" si="76"/>
        <v>23.561999999999998</v>
      </c>
      <c r="M138" s="4">
        <f t="shared" si="76"/>
        <v>23.561999999999998</v>
      </c>
      <c r="N138" s="4">
        <f t="shared" si="76"/>
        <v>23.561999999999998</v>
      </c>
      <c r="O138" s="4">
        <f t="shared" si="76"/>
        <v>23.561999999999998</v>
      </c>
      <c r="P138" s="4">
        <f t="shared" si="76"/>
        <v>23.561999999999998</v>
      </c>
      <c r="Q138" s="4">
        <f t="shared" si="76"/>
        <v>23.561999999999998</v>
      </c>
      <c r="R138" s="4">
        <f t="shared" si="76"/>
        <v>23.561999999999998</v>
      </c>
      <c r="S138" s="4">
        <f t="shared" si="76"/>
        <v>23.561999999999998</v>
      </c>
      <c r="T138" s="4">
        <f t="shared" si="76"/>
        <v>23.561999999999998</v>
      </c>
      <c r="U138" s="4">
        <f t="shared" si="76"/>
        <v>23.561999999999998</v>
      </c>
      <c r="V138" s="4">
        <f t="shared" si="76"/>
        <v>22.383899999999997</v>
      </c>
      <c r="W138" s="4">
        <f t="shared" si="76"/>
        <v>23.561999999999998</v>
      </c>
      <c r="X138" s="4">
        <f t="shared" si="76"/>
        <v>23.561999999999998</v>
      </c>
      <c r="Y138" s="4">
        <f t="shared" si="76"/>
        <v>23.561999999999998</v>
      </c>
      <c r="Z138" s="4">
        <f t="shared" si="76"/>
        <v>23.561999999999998</v>
      </c>
      <c r="AA138" s="4">
        <f t="shared" si="76"/>
        <v>23.561999999999998</v>
      </c>
      <c r="AB138" s="4">
        <f t="shared" si="76"/>
        <v>23.561999999999998</v>
      </c>
      <c r="AC138" s="4">
        <f t="shared" si="76"/>
        <v>23.561999999999998</v>
      </c>
      <c r="AD138" s="4">
        <f t="shared" si="76"/>
        <v>23.561999999999998</v>
      </c>
      <c r="AE138" s="4">
        <f t="shared" si="76"/>
        <v>23.561999999999998</v>
      </c>
      <c r="AF138" s="4">
        <f t="shared" si="76"/>
        <v>23.561999999999998</v>
      </c>
      <c r="AG138" s="4">
        <f t="shared" si="76"/>
        <v>23.561999999999998</v>
      </c>
      <c r="AH138" s="4">
        <f t="shared" si="76"/>
        <v>23.561999999999998</v>
      </c>
      <c r="AI138" s="4">
        <f t="shared" si="76"/>
        <v>23.561999999999998</v>
      </c>
      <c r="AJ138" s="4">
        <f t="shared" si="76"/>
        <v>23.561999999999998</v>
      </c>
      <c r="AK138" s="4">
        <f t="shared" si="76"/>
        <v>23.561999999999998</v>
      </c>
      <c r="AL138" s="4">
        <f t="shared" si="76"/>
        <v>23.561999999999998</v>
      </c>
      <c r="AM138" s="4">
        <f t="shared" si="76"/>
        <v>23.561999999999998</v>
      </c>
      <c r="AN138" s="4">
        <f t="shared" si="76"/>
        <v>23.561999999999998</v>
      </c>
      <c r="AO138" s="4">
        <f t="shared" si="76"/>
        <v>23.561999999999998</v>
      </c>
      <c r="AP138" s="4">
        <f t="shared" si="76"/>
        <v>23.561999999999998</v>
      </c>
      <c r="AQ138" s="4">
        <f t="shared" si="76"/>
        <v>23.561999999999998</v>
      </c>
      <c r="AR138">
        <f t="shared" si="72"/>
        <v>23.561999999999998</v>
      </c>
    </row>
    <row r="139" spans="1:44">
      <c r="A139" t="s">
        <v>248</v>
      </c>
      <c r="B139" t="s">
        <v>352</v>
      </c>
      <c r="D139" t="str">
        <f t="shared" si="64"/>
        <v>*</v>
      </c>
      <c r="E139">
        <f t="shared" si="42"/>
        <v>2050</v>
      </c>
      <c r="F139" t="str">
        <f t="shared" si="55"/>
        <v>EXPGASNAT</v>
      </c>
      <c r="G139" t="str">
        <f t="shared" si="43"/>
        <v>GASNAT</v>
      </c>
      <c r="H139" s="4">
        <f t="shared" ref="H139:AQ139" si="77">H75*0.99</f>
        <v>10.078524590163935</v>
      </c>
      <c r="I139" s="4">
        <f t="shared" si="77"/>
        <v>10.078524590163935</v>
      </c>
      <c r="J139" s="4">
        <f t="shared" si="77"/>
        <v>10.078524590163935</v>
      </c>
      <c r="K139" s="4">
        <f t="shared" si="77"/>
        <v>10.078524590163935</v>
      </c>
      <c r="L139" s="4">
        <f t="shared" si="77"/>
        <v>10.078524590163935</v>
      </c>
      <c r="M139" s="4">
        <f t="shared" si="77"/>
        <v>10.078524590163935</v>
      </c>
      <c r="N139" s="4">
        <f t="shared" si="77"/>
        <v>10.078524590163935</v>
      </c>
      <c r="O139" s="4">
        <f t="shared" si="77"/>
        <v>10.078524590163935</v>
      </c>
      <c r="P139" s="4">
        <f t="shared" si="77"/>
        <v>8.5667459016393437</v>
      </c>
      <c r="Q139" s="4">
        <f t="shared" si="77"/>
        <v>9.0706721311475409</v>
      </c>
      <c r="R139" s="4">
        <f t="shared" si="77"/>
        <v>10.078524590163935</v>
      </c>
      <c r="S139" s="4">
        <f t="shared" si="77"/>
        <v>10.078524590163935</v>
      </c>
      <c r="T139" s="4">
        <f t="shared" si="77"/>
        <v>10.078524590163935</v>
      </c>
      <c r="U139" s="4">
        <f t="shared" si="77"/>
        <v>10.078524590163935</v>
      </c>
      <c r="V139" s="4">
        <f t="shared" si="77"/>
        <v>9.0706721311475409</v>
      </c>
      <c r="W139" s="4">
        <f t="shared" si="77"/>
        <v>10.078524590163935</v>
      </c>
      <c r="X139" s="4">
        <f t="shared" si="77"/>
        <v>10.078524590163935</v>
      </c>
      <c r="Y139" s="4">
        <f t="shared" si="77"/>
        <v>10.078524590163935</v>
      </c>
      <c r="Z139" s="4">
        <f t="shared" si="77"/>
        <v>10.078524590163935</v>
      </c>
      <c r="AA139" s="4">
        <f t="shared" si="77"/>
        <v>10.078524590163935</v>
      </c>
      <c r="AB139" s="4">
        <f t="shared" si="77"/>
        <v>10.078524590163935</v>
      </c>
      <c r="AC139" s="4">
        <f t="shared" si="77"/>
        <v>10.078524590163935</v>
      </c>
      <c r="AD139" s="4">
        <f t="shared" si="77"/>
        <v>10.078524590163935</v>
      </c>
      <c r="AE139" s="4">
        <f t="shared" si="77"/>
        <v>10.078524590163935</v>
      </c>
      <c r="AF139" s="4">
        <f t="shared" si="77"/>
        <v>10.078524590163935</v>
      </c>
      <c r="AG139" s="4">
        <f t="shared" si="77"/>
        <v>10.078524590163935</v>
      </c>
      <c r="AH139" s="4">
        <f t="shared" si="77"/>
        <v>10.078524590163935</v>
      </c>
      <c r="AI139" s="4">
        <f t="shared" si="77"/>
        <v>10.078524590163935</v>
      </c>
      <c r="AJ139" s="4">
        <f t="shared" si="77"/>
        <v>10.078524590163935</v>
      </c>
      <c r="AK139" s="4">
        <f t="shared" si="77"/>
        <v>10.078524590163935</v>
      </c>
      <c r="AL139" s="4">
        <f t="shared" si="77"/>
        <v>10.078524590163935</v>
      </c>
      <c r="AM139" s="4">
        <f t="shared" si="77"/>
        <v>10.078524590163935</v>
      </c>
      <c r="AN139" s="4">
        <f t="shared" si="77"/>
        <v>10.078524590163935</v>
      </c>
      <c r="AO139" s="4">
        <f t="shared" si="77"/>
        <v>10.078524590163935</v>
      </c>
      <c r="AP139" s="4">
        <f t="shared" si="77"/>
        <v>10.078524590163935</v>
      </c>
      <c r="AQ139" s="4">
        <f t="shared" si="77"/>
        <v>10.078524590163935</v>
      </c>
      <c r="AR139">
        <f t="shared" si="72"/>
        <v>10.078524590163935</v>
      </c>
    </row>
    <row r="143" spans="1:44">
      <c r="A143" s="1" t="s">
        <v>143</v>
      </c>
    </row>
    <row r="144" spans="1:44">
      <c r="A144" t="str">
        <f>A12</f>
        <v>TimeSlice</v>
      </c>
      <c r="B144" t="s">
        <v>351</v>
      </c>
      <c r="C144" t="str">
        <f t="shared" ref="C144:AQ144" si="78">C12</f>
        <v>LimType</v>
      </c>
      <c r="D144" t="str">
        <f t="shared" si="78"/>
        <v>Attribute</v>
      </c>
      <c r="E144" t="str">
        <f t="shared" si="78"/>
        <v>Year</v>
      </c>
      <c r="F144" t="str">
        <f t="shared" si="78"/>
        <v>Pset_PN</v>
      </c>
      <c r="G144" t="str">
        <f t="shared" si="78"/>
        <v>Cset_CN</v>
      </c>
      <c r="H144" t="str">
        <f t="shared" si="78"/>
        <v>AT</v>
      </c>
      <c r="I144" t="str">
        <f t="shared" si="78"/>
        <v>BE</v>
      </c>
      <c r="J144" t="str">
        <f t="shared" si="78"/>
        <v>BG</v>
      </c>
      <c r="K144" t="str">
        <f t="shared" si="78"/>
        <v>DE</v>
      </c>
      <c r="L144" t="str">
        <f t="shared" si="78"/>
        <v>DK</v>
      </c>
      <c r="M144" t="str">
        <f t="shared" si="78"/>
        <v>FI</v>
      </c>
      <c r="N144" t="str">
        <f t="shared" si="78"/>
        <v>FR</v>
      </c>
      <c r="O144" t="str">
        <f t="shared" si="78"/>
        <v>EL</v>
      </c>
      <c r="P144" t="str">
        <f t="shared" si="78"/>
        <v>IE</v>
      </c>
      <c r="Q144" t="str">
        <f t="shared" si="78"/>
        <v>IT</v>
      </c>
      <c r="R144" t="str">
        <f t="shared" si="78"/>
        <v>NL</v>
      </c>
      <c r="S144" t="str">
        <f t="shared" si="78"/>
        <v>PT</v>
      </c>
      <c r="T144" t="str">
        <f t="shared" si="78"/>
        <v>ES</v>
      </c>
      <c r="U144" t="str">
        <f t="shared" si="78"/>
        <v>SE</v>
      </c>
      <c r="V144" t="str">
        <f t="shared" si="78"/>
        <v>UK</v>
      </c>
      <c r="W144" t="str">
        <f t="shared" si="78"/>
        <v>HU</v>
      </c>
      <c r="X144" t="str">
        <f t="shared" si="78"/>
        <v>PL</v>
      </c>
      <c r="Y144" t="str">
        <f t="shared" si="78"/>
        <v>CZ</v>
      </c>
      <c r="Z144" t="str">
        <f t="shared" si="78"/>
        <v>SK</v>
      </c>
      <c r="AA144" t="str">
        <f t="shared" si="78"/>
        <v>CH</v>
      </c>
      <c r="AB144" t="str">
        <f t="shared" si="78"/>
        <v>CY</v>
      </c>
      <c r="AC144" t="str">
        <f t="shared" si="78"/>
        <v>EE</v>
      </c>
      <c r="AD144" t="str">
        <f t="shared" si="78"/>
        <v>IS</v>
      </c>
      <c r="AE144" t="str">
        <f t="shared" si="78"/>
        <v>LT</v>
      </c>
      <c r="AF144" t="str">
        <f t="shared" si="78"/>
        <v>LU</v>
      </c>
      <c r="AG144" t="str">
        <f t="shared" si="78"/>
        <v>LV</v>
      </c>
      <c r="AH144" t="str">
        <f t="shared" si="78"/>
        <v>MT</v>
      </c>
      <c r="AI144" t="str">
        <f t="shared" si="78"/>
        <v>RO</v>
      </c>
      <c r="AJ144" t="str">
        <f t="shared" si="78"/>
        <v>SI</v>
      </c>
      <c r="AK144" t="str">
        <f t="shared" si="78"/>
        <v>NO</v>
      </c>
      <c r="AL144" t="str">
        <f t="shared" si="78"/>
        <v>AL</v>
      </c>
      <c r="AM144" t="str">
        <f t="shared" si="78"/>
        <v>BA</v>
      </c>
      <c r="AN144" t="str">
        <f t="shared" si="78"/>
        <v>HR</v>
      </c>
      <c r="AO144" t="str">
        <f t="shared" si="78"/>
        <v>ME</v>
      </c>
      <c r="AP144" t="str">
        <f t="shared" si="78"/>
        <v>MK</v>
      </c>
      <c r="AQ144" t="str">
        <f t="shared" si="78"/>
        <v>RS</v>
      </c>
      <c r="AR144" t="s">
        <v>348</v>
      </c>
    </row>
    <row r="145" spans="1:44">
      <c r="A145" t="str">
        <f>A19</f>
        <v>ANNUAL</v>
      </c>
      <c r="B145" t="s">
        <v>352</v>
      </c>
      <c r="D145" t="s">
        <v>154</v>
      </c>
      <c r="E145">
        <f>E19</f>
        <v>2010</v>
      </c>
      <c r="F145" s="28" t="s">
        <v>315</v>
      </c>
      <c r="G145" t="str">
        <f t="shared" ref="G145:AQ145" si="79">G19</f>
        <v>GASNAT</v>
      </c>
      <c r="H145">
        <f t="shared" si="79"/>
        <v>6.1967213114754101</v>
      </c>
      <c r="I145">
        <f t="shared" si="79"/>
        <v>6.1967213114754101</v>
      </c>
      <c r="J145">
        <f t="shared" si="79"/>
        <v>6.1967213114754101</v>
      </c>
      <c r="K145">
        <f t="shared" si="79"/>
        <v>6.1967213114754101</v>
      </c>
      <c r="L145">
        <f t="shared" si="79"/>
        <v>6.1967213114754101</v>
      </c>
      <c r="M145">
        <f t="shared" si="79"/>
        <v>6.1967213114754101</v>
      </c>
      <c r="N145">
        <f t="shared" si="79"/>
        <v>6.1967213114754101</v>
      </c>
      <c r="O145">
        <f t="shared" si="79"/>
        <v>6.1967213114754101</v>
      </c>
      <c r="P145">
        <f t="shared" si="79"/>
        <v>5.2672131147540986</v>
      </c>
      <c r="Q145">
        <f t="shared" si="79"/>
        <v>5.5770491803278688</v>
      </c>
      <c r="R145">
        <f t="shared" si="79"/>
        <v>6.1967213114754101</v>
      </c>
      <c r="S145">
        <f t="shared" si="79"/>
        <v>6.1967213114754101</v>
      </c>
      <c r="T145">
        <f t="shared" si="79"/>
        <v>6.1967213114754101</v>
      </c>
      <c r="U145">
        <f t="shared" si="79"/>
        <v>6.1967213114754101</v>
      </c>
      <c r="V145">
        <f t="shared" si="79"/>
        <v>5.5770491803278688</v>
      </c>
      <c r="W145">
        <f t="shared" si="79"/>
        <v>6.1967213114754101</v>
      </c>
      <c r="X145">
        <f t="shared" si="79"/>
        <v>6.1967213114754101</v>
      </c>
      <c r="Y145">
        <f t="shared" si="79"/>
        <v>6.1967213114754101</v>
      </c>
      <c r="Z145">
        <f t="shared" si="79"/>
        <v>6.1967213114754101</v>
      </c>
      <c r="AA145">
        <f t="shared" si="79"/>
        <v>6.1967213114754101</v>
      </c>
      <c r="AB145">
        <f t="shared" si="79"/>
        <v>6.1967213114754101</v>
      </c>
      <c r="AC145">
        <f t="shared" si="79"/>
        <v>6.1967213114754101</v>
      </c>
      <c r="AD145">
        <f t="shared" si="79"/>
        <v>6.1967213114754101</v>
      </c>
      <c r="AE145">
        <f t="shared" si="79"/>
        <v>6.1967213114754101</v>
      </c>
      <c r="AF145">
        <f t="shared" si="79"/>
        <v>6.1967213114754101</v>
      </c>
      <c r="AG145">
        <f t="shared" si="79"/>
        <v>6.1967213114754101</v>
      </c>
      <c r="AH145">
        <f t="shared" si="79"/>
        <v>6.1967213114754101</v>
      </c>
      <c r="AI145">
        <f t="shared" si="79"/>
        <v>6.1967213114754101</v>
      </c>
      <c r="AJ145">
        <f t="shared" si="79"/>
        <v>6.1967213114754101</v>
      </c>
      <c r="AK145">
        <f t="shared" si="79"/>
        <v>6.1967213114754101</v>
      </c>
      <c r="AL145">
        <f t="shared" si="79"/>
        <v>6.1967213114754101</v>
      </c>
      <c r="AM145">
        <f t="shared" si="79"/>
        <v>6.1967213114754101</v>
      </c>
      <c r="AN145">
        <f t="shared" si="79"/>
        <v>6.1967213114754101</v>
      </c>
      <c r="AO145">
        <f t="shared" si="79"/>
        <v>6.1967213114754101</v>
      </c>
      <c r="AP145">
        <f t="shared" si="79"/>
        <v>6.1967213114754101</v>
      </c>
      <c r="AQ145">
        <f t="shared" si="79"/>
        <v>6.1967213114754101</v>
      </c>
      <c r="AR145">
        <f t="shared" ref="AR145:AR162" si="80">AQ145</f>
        <v>6.1967213114754101</v>
      </c>
    </row>
    <row r="146" spans="1:44">
      <c r="A146" t="str">
        <f>A26</f>
        <v>ANNUAL</v>
      </c>
      <c r="B146" t="s">
        <v>352</v>
      </c>
      <c r="D146" t="s">
        <v>154</v>
      </c>
      <c r="E146">
        <f>E26</f>
        <v>2015</v>
      </c>
      <c r="F146" s="28" t="s">
        <v>315</v>
      </c>
      <c r="G146" t="str">
        <f t="shared" ref="G146:AQ146" si="81">G26</f>
        <v>GASNAT</v>
      </c>
      <c r="H146">
        <f t="shared" si="81"/>
        <v>6.7950819672131146</v>
      </c>
      <c r="I146">
        <f t="shared" si="81"/>
        <v>6.7950819672131146</v>
      </c>
      <c r="J146">
        <f t="shared" si="81"/>
        <v>6.7950819672131146</v>
      </c>
      <c r="K146">
        <f t="shared" si="81"/>
        <v>6.7950819672131146</v>
      </c>
      <c r="L146">
        <f t="shared" si="81"/>
        <v>6.7950819672131146</v>
      </c>
      <c r="M146">
        <f t="shared" si="81"/>
        <v>6.7950819672131146</v>
      </c>
      <c r="N146">
        <f t="shared" si="81"/>
        <v>6.7950819672131146</v>
      </c>
      <c r="O146">
        <f t="shared" si="81"/>
        <v>6.7950819672131146</v>
      </c>
      <c r="P146">
        <f t="shared" si="81"/>
        <v>5.7758196721311474</v>
      </c>
      <c r="Q146">
        <f t="shared" si="81"/>
        <v>6.1155737704918032</v>
      </c>
      <c r="R146">
        <f t="shared" si="81"/>
        <v>6.7950819672131146</v>
      </c>
      <c r="S146">
        <f t="shared" si="81"/>
        <v>6.7950819672131146</v>
      </c>
      <c r="T146">
        <f t="shared" si="81"/>
        <v>6.7950819672131146</v>
      </c>
      <c r="U146">
        <f t="shared" si="81"/>
        <v>6.7950819672131146</v>
      </c>
      <c r="V146">
        <f t="shared" si="81"/>
        <v>6.1155737704918032</v>
      </c>
      <c r="W146">
        <f t="shared" si="81"/>
        <v>6.7950819672131146</v>
      </c>
      <c r="X146">
        <f t="shared" si="81"/>
        <v>6.7950819672131146</v>
      </c>
      <c r="Y146">
        <f t="shared" si="81"/>
        <v>6.7950819672131146</v>
      </c>
      <c r="Z146">
        <f t="shared" si="81"/>
        <v>6.7950819672131146</v>
      </c>
      <c r="AA146">
        <f t="shared" si="81"/>
        <v>6.7950819672131146</v>
      </c>
      <c r="AB146">
        <f t="shared" si="81"/>
        <v>6.7950819672131146</v>
      </c>
      <c r="AC146">
        <f t="shared" si="81"/>
        <v>6.7950819672131146</v>
      </c>
      <c r="AD146">
        <f t="shared" si="81"/>
        <v>6.7950819672131146</v>
      </c>
      <c r="AE146">
        <f t="shared" si="81"/>
        <v>6.7950819672131146</v>
      </c>
      <c r="AF146">
        <f t="shared" si="81"/>
        <v>6.7950819672131146</v>
      </c>
      <c r="AG146">
        <f t="shared" si="81"/>
        <v>6.7950819672131146</v>
      </c>
      <c r="AH146">
        <f t="shared" si="81"/>
        <v>6.7950819672131146</v>
      </c>
      <c r="AI146">
        <f t="shared" si="81"/>
        <v>6.7950819672131146</v>
      </c>
      <c r="AJ146">
        <f t="shared" si="81"/>
        <v>6.7950819672131146</v>
      </c>
      <c r="AK146">
        <f t="shared" si="81"/>
        <v>6.7950819672131146</v>
      </c>
      <c r="AL146">
        <f t="shared" si="81"/>
        <v>6.7950819672131146</v>
      </c>
      <c r="AM146">
        <f t="shared" si="81"/>
        <v>6.7950819672131146</v>
      </c>
      <c r="AN146">
        <f t="shared" si="81"/>
        <v>6.7950819672131146</v>
      </c>
      <c r="AO146">
        <f t="shared" si="81"/>
        <v>6.7950819672131146</v>
      </c>
      <c r="AP146">
        <f t="shared" si="81"/>
        <v>6.7950819672131146</v>
      </c>
      <c r="AQ146">
        <f t="shared" si="81"/>
        <v>6.7950819672131146</v>
      </c>
      <c r="AR146">
        <f t="shared" si="80"/>
        <v>6.7950819672131146</v>
      </c>
    </row>
    <row r="147" spans="1:44">
      <c r="A147" t="str">
        <f>A33</f>
        <v>ANNUAL</v>
      </c>
      <c r="B147" t="s">
        <v>352</v>
      </c>
      <c r="D147" t="s">
        <v>154</v>
      </c>
      <c r="E147">
        <f>E33</f>
        <v>2020</v>
      </c>
      <c r="F147" s="28" t="s">
        <v>315</v>
      </c>
      <c r="G147" t="str">
        <f t="shared" ref="G147:AQ147" si="82">G33</f>
        <v>GASNAT</v>
      </c>
      <c r="H147">
        <f t="shared" si="82"/>
        <v>7.3934426229508201</v>
      </c>
      <c r="I147">
        <f t="shared" si="82"/>
        <v>7.3934426229508201</v>
      </c>
      <c r="J147">
        <f t="shared" si="82"/>
        <v>7.3934426229508201</v>
      </c>
      <c r="K147">
        <f t="shared" si="82"/>
        <v>7.3934426229508201</v>
      </c>
      <c r="L147">
        <f t="shared" si="82"/>
        <v>7.3934426229508201</v>
      </c>
      <c r="M147">
        <f t="shared" si="82"/>
        <v>7.3934426229508201</v>
      </c>
      <c r="N147">
        <f t="shared" si="82"/>
        <v>7.3934426229508201</v>
      </c>
      <c r="O147">
        <f t="shared" si="82"/>
        <v>7.3934426229508201</v>
      </c>
      <c r="P147">
        <f t="shared" si="82"/>
        <v>6.2844262295081972</v>
      </c>
      <c r="Q147">
        <f t="shared" si="82"/>
        <v>6.6540983606557385</v>
      </c>
      <c r="R147">
        <f t="shared" si="82"/>
        <v>7.3934426229508201</v>
      </c>
      <c r="S147">
        <f t="shared" si="82"/>
        <v>7.3934426229508201</v>
      </c>
      <c r="T147">
        <f t="shared" si="82"/>
        <v>7.3934426229508201</v>
      </c>
      <c r="U147">
        <f t="shared" si="82"/>
        <v>7.3934426229508201</v>
      </c>
      <c r="V147">
        <f t="shared" si="82"/>
        <v>6.6540983606557385</v>
      </c>
      <c r="W147">
        <f t="shared" si="82"/>
        <v>7.3934426229508201</v>
      </c>
      <c r="X147">
        <f t="shared" si="82"/>
        <v>7.3934426229508201</v>
      </c>
      <c r="Y147">
        <f t="shared" si="82"/>
        <v>7.3934426229508201</v>
      </c>
      <c r="Z147">
        <f t="shared" si="82"/>
        <v>7.3934426229508201</v>
      </c>
      <c r="AA147">
        <f t="shared" si="82"/>
        <v>7.3934426229508201</v>
      </c>
      <c r="AB147">
        <f t="shared" si="82"/>
        <v>7.3934426229508201</v>
      </c>
      <c r="AC147">
        <f t="shared" si="82"/>
        <v>7.3934426229508201</v>
      </c>
      <c r="AD147">
        <f t="shared" si="82"/>
        <v>7.3934426229508201</v>
      </c>
      <c r="AE147">
        <f t="shared" si="82"/>
        <v>7.3934426229508201</v>
      </c>
      <c r="AF147">
        <f t="shared" si="82"/>
        <v>7.3934426229508201</v>
      </c>
      <c r="AG147">
        <f t="shared" si="82"/>
        <v>7.3934426229508201</v>
      </c>
      <c r="AH147">
        <f t="shared" si="82"/>
        <v>7.3934426229508201</v>
      </c>
      <c r="AI147">
        <f t="shared" si="82"/>
        <v>7.3934426229508201</v>
      </c>
      <c r="AJ147">
        <f t="shared" si="82"/>
        <v>7.3934426229508201</v>
      </c>
      <c r="AK147">
        <f t="shared" si="82"/>
        <v>7.3934426229508201</v>
      </c>
      <c r="AL147">
        <f t="shared" si="82"/>
        <v>7.3934426229508201</v>
      </c>
      <c r="AM147">
        <f t="shared" si="82"/>
        <v>7.3934426229508201</v>
      </c>
      <c r="AN147">
        <f t="shared" si="82"/>
        <v>7.3934426229508201</v>
      </c>
      <c r="AO147">
        <f t="shared" si="82"/>
        <v>7.3934426229508201</v>
      </c>
      <c r="AP147">
        <f t="shared" si="82"/>
        <v>7.3934426229508201</v>
      </c>
      <c r="AQ147">
        <f t="shared" si="82"/>
        <v>7.3934426229508201</v>
      </c>
      <c r="AR147">
        <f t="shared" si="80"/>
        <v>7.3934426229508201</v>
      </c>
    </row>
    <row r="148" spans="1:44">
      <c r="A148" t="str">
        <f>A40</f>
        <v>ANNUAL</v>
      </c>
      <c r="B148" t="s">
        <v>352</v>
      </c>
      <c r="D148" t="s">
        <v>154</v>
      </c>
      <c r="E148">
        <f>E40</f>
        <v>2025</v>
      </c>
      <c r="F148" s="28" t="s">
        <v>315</v>
      </c>
      <c r="G148" t="str">
        <f t="shared" ref="G148:AQ148" si="83">G40</f>
        <v>GASNAT</v>
      </c>
      <c r="H148">
        <f t="shared" si="83"/>
        <v>8.1475409836065573</v>
      </c>
      <c r="I148">
        <f t="shared" si="83"/>
        <v>8.1475409836065573</v>
      </c>
      <c r="J148">
        <f t="shared" si="83"/>
        <v>8.1475409836065573</v>
      </c>
      <c r="K148">
        <f t="shared" si="83"/>
        <v>8.1475409836065573</v>
      </c>
      <c r="L148">
        <f t="shared" si="83"/>
        <v>8.1475409836065573</v>
      </c>
      <c r="M148">
        <f t="shared" si="83"/>
        <v>8.1475409836065573</v>
      </c>
      <c r="N148">
        <f t="shared" si="83"/>
        <v>8.1475409836065573</v>
      </c>
      <c r="O148">
        <f t="shared" si="83"/>
        <v>8.1475409836065573</v>
      </c>
      <c r="P148">
        <f t="shared" si="83"/>
        <v>6.9254098360655734</v>
      </c>
      <c r="Q148">
        <f t="shared" si="83"/>
        <v>7.3327868852459019</v>
      </c>
      <c r="R148">
        <f t="shared" si="83"/>
        <v>8.1475409836065573</v>
      </c>
      <c r="S148">
        <f t="shared" si="83"/>
        <v>8.1475409836065573</v>
      </c>
      <c r="T148">
        <f t="shared" si="83"/>
        <v>8.1475409836065573</v>
      </c>
      <c r="U148">
        <f t="shared" si="83"/>
        <v>8.1475409836065573</v>
      </c>
      <c r="V148">
        <f t="shared" si="83"/>
        <v>7.3327868852459019</v>
      </c>
      <c r="W148">
        <f t="shared" si="83"/>
        <v>8.1475409836065573</v>
      </c>
      <c r="X148">
        <f t="shared" si="83"/>
        <v>8.1475409836065573</v>
      </c>
      <c r="Y148">
        <f t="shared" si="83"/>
        <v>8.1475409836065573</v>
      </c>
      <c r="Z148">
        <f t="shared" si="83"/>
        <v>8.1475409836065573</v>
      </c>
      <c r="AA148">
        <f t="shared" si="83"/>
        <v>8.1475409836065573</v>
      </c>
      <c r="AB148">
        <f t="shared" si="83"/>
        <v>8.1475409836065573</v>
      </c>
      <c r="AC148">
        <f t="shared" si="83"/>
        <v>8.1475409836065573</v>
      </c>
      <c r="AD148">
        <f t="shared" si="83"/>
        <v>8.1475409836065573</v>
      </c>
      <c r="AE148">
        <f t="shared" si="83"/>
        <v>8.1475409836065573</v>
      </c>
      <c r="AF148">
        <f t="shared" si="83"/>
        <v>8.1475409836065573</v>
      </c>
      <c r="AG148">
        <f t="shared" si="83"/>
        <v>8.1475409836065573</v>
      </c>
      <c r="AH148">
        <f t="shared" si="83"/>
        <v>8.1475409836065573</v>
      </c>
      <c r="AI148">
        <f t="shared" si="83"/>
        <v>8.1475409836065573</v>
      </c>
      <c r="AJ148">
        <f t="shared" si="83"/>
        <v>8.1475409836065573</v>
      </c>
      <c r="AK148">
        <f t="shared" si="83"/>
        <v>8.1475409836065573</v>
      </c>
      <c r="AL148">
        <f t="shared" si="83"/>
        <v>8.1475409836065573</v>
      </c>
      <c r="AM148">
        <f t="shared" si="83"/>
        <v>8.1475409836065573</v>
      </c>
      <c r="AN148">
        <f t="shared" si="83"/>
        <v>8.1475409836065573</v>
      </c>
      <c r="AO148">
        <f t="shared" si="83"/>
        <v>8.1475409836065573</v>
      </c>
      <c r="AP148">
        <f t="shared" si="83"/>
        <v>8.1475409836065573</v>
      </c>
      <c r="AQ148">
        <f t="shared" si="83"/>
        <v>8.1475409836065573</v>
      </c>
      <c r="AR148">
        <f t="shared" si="80"/>
        <v>8.1475409836065573</v>
      </c>
    </row>
    <row r="149" spans="1:44">
      <c r="A149" t="str">
        <f>A47</f>
        <v>ANNUAL</v>
      </c>
      <c r="B149" t="s">
        <v>352</v>
      </c>
      <c r="D149" t="s">
        <v>154</v>
      </c>
      <c r="E149">
        <f>E47</f>
        <v>2030</v>
      </c>
      <c r="F149" s="28" t="s">
        <v>315</v>
      </c>
      <c r="G149" t="str">
        <f t="shared" ref="G149:AQ149" si="84">G47</f>
        <v>GASNAT</v>
      </c>
      <c r="H149">
        <f t="shared" si="84"/>
        <v>8.9016393442622945</v>
      </c>
      <c r="I149">
        <f t="shared" si="84"/>
        <v>8.9016393442622945</v>
      </c>
      <c r="J149">
        <f t="shared" si="84"/>
        <v>8.9016393442622945</v>
      </c>
      <c r="K149">
        <f t="shared" si="84"/>
        <v>8.9016393442622945</v>
      </c>
      <c r="L149">
        <f t="shared" si="84"/>
        <v>8.9016393442622945</v>
      </c>
      <c r="M149">
        <f t="shared" si="84"/>
        <v>8.9016393442622945</v>
      </c>
      <c r="N149">
        <f t="shared" si="84"/>
        <v>8.9016393442622945</v>
      </c>
      <c r="O149">
        <f t="shared" si="84"/>
        <v>8.9016393442622945</v>
      </c>
      <c r="P149">
        <f t="shared" si="84"/>
        <v>7.5663934426229504</v>
      </c>
      <c r="Q149">
        <f t="shared" si="84"/>
        <v>8.0114754098360645</v>
      </c>
      <c r="R149">
        <f t="shared" si="84"/>
        <v>8.9016393442622945</v>
      </c>
      <c r="S149">
        <f t="shared" si="84"/>
        <v>8.9016393442622945</v>
      </c>
      <c r="T149">
        <f t="shared" si="84"/>
        <v>8.9016393442622945</v>
      </c>
      <c r="U149">
        <f t="shared" si="84"/>
        <v>8.9016393442622945</v>
      </c>
      <c r="V149">
        <f t="shared" si="84"/>
        <v>8.0114754098360645</v>
      </c>
      <c r="W149">
        <f t="shared" si="84"/>
        <v>8.9016393442622945</v>
      </c>
      <c r="X149">
        <f t="shared" si="84"/>
        <v>8.9016393442622945</v>
      </c>
      <c r="Y149">
        <f t="shared" si="84"/>
        <v>8.9016393442622945</v>
      </c>
      <c r="Z149">
        <f t="shared" si="84"/>
        <v>8.9016393442622945</v>
      </c>
      <c r="AA149">
        <f t="shared" si="84"/>
        <v>8.9016393442622945</v>
      </c>
      <c r="AB149">
        <f t="shared" si="84"/>
        <v>8.9016393442622945</v>
      </c>
      <c r="AC149">
        <f t="shared" si="84"/>
        <v>8.9016393442622945</v>
      </c>
      <c r="AD149">
        <f t="shared" si="84"/>
        <v>8.9016393442622945</v>
      </c>
      <c r="AE149">
        <f t="shared" si="84"/>
        <v>8.9016393442622945</v>
      </c>
      <c r="AF149">
        <f t="shared" si="84"/>
        <v>8.9016393442622945</v>
      </c>
      <c r="AG149">
        <f t="shared" si="84"/>
        <v>8.9016393442622945</v>
      </c>
      <c r="AH149">
        <f t="shared" si="84"/>
        <v>8.9016393442622945</v>
      </c>
      <c r="AI149">
        <f t="shared" si="84"/>
        <v>8.9016393442622945</v>
      </c>
      <c r="AJ149">
        <f t="shared" si="84"/>
        <v>8.9016393442622945</v>
      </c>
      <c r="AK149">
        <f t="shared" si="84"/>
        <v>8.9016393442622945</v>
      </c>
      <c r="AL149">
        <f t="shared" si="84"/>
        <v>8.9016393442622945</v>
      </c>
      <c r="AM149">
        <f t="shared" si="84"/>
        <v>8.9016393442622945</v>
      </c>
      <c r="AN149">
        <f t="shared" si="84"/>
        <v>8.9016393442622945</v>
      </c>
      <c r="AO149">
        <f t="shared" si="84"/>
        <v>8.9016393442622945</v>
      </c>
      <c r="AP149">
        <f t="shared" si="84"/>
        <v>8.9016393442622945</v>
      </c>
      <c r="AQ149">
        <f t="shared" si="84"/>
        <v>8.9016393442622945</v>
      </c>
      <c r="AR149">
        <f t="shared" si="80"/>
        <v>8.9016393442622945</v>
      </c>
    </row>
    <row r="150" spans="1:44">
      <c r="A150" t="str">
        <f>A54</f>
        <v>ANNUAL</v>
      </c>
      <c r="B150" t="s">
        <v>352</v>
      </c>
      <c r="D150" t="s">
        <v>154</v>
      </c>
      <c r="E150">
        <f>E54</f>
        <v>2035</v>
      </c>
      <c r="F150" s="28" t="s">
        <v>315</v>
      </c>
      <c r="G150" t="str">
        <f t="shared" ref="G150:AQ150" si="85">G54</f>
        <v>GASNAT</v>
      </c>
      <c r="H150">
        <f t="shared" si="85"/>
        <v>9.3688524590163933</v>
      </c>
      <c r="I150">
        <f t="shared" si="85"/>
        <v>9.3688524590163933</v>
      </c>
      <c r="J150">
        <f t="shared" si="85"/>
        <v>9.3688524590163933</v>
      </c>
      <c r="K150">
        <f t="shared" si="85"/>
        <v>9.3688524590163933</v>
      </c>
      <c r="L150">
        <f t="shared" si="85"/>
        <v>9.3688524590163933</v>
      </c>
      <c r="M150">
        <f t="shared" si="85"/>
        <v>9.3688524590163933</v>
      </c>
      <c r="N150">
        <f t="shared" si="85"/>
        <v>9.3688524590163933</v>
      </c>
      <c r="O150">
        <f t="shared" si="85"/>
        <v>9.3688524590163933</v>
      </c>
      <c r="P150">
        <f t="shared" si="85"/>
        <v>7.9635245901639342</v>
      </c>
      <c r="Q150">
        <f t="shared" si="85"/>
        <v>8.4319672131147545</v>
      </c>
      <c r="R150">
        <f t="shared" si="85"/>
        <v>9.3688524590163933</v>
      </c>
      <c r="S150">
        <f t="shared" si="85"/>
        <v>9.3688524590163933</v>
      </c>
      <c r="T150">
        <f t="shared" si="85"/>
        <v>9.3688524590163933</v>
      </c>
      <c r="U150">
        <f t="shared" si="85"/>
        <v>9.3688524590163933</v>
      </c>
      <c r="V150">
        <f t="shared" si="85"/>
        <v>8.4319672131147545</v>
      </c>
      <c r="W150">
        <f t="shared" si="85"/>
        <v>9.3688524590163933</v>
      </c>
      <c r="X150">
        <f t="shared" si="85"/>
        <v>9.3688524590163933</v>
      </c>
      <c r="Y150">
        <f t="shared" si="85"/>
        <v>9.3688524590163933</v>
      </c>
      <c r="Z150">
        <f t="shared" si="85"/>
        <v>9.3688524590163933</v>
      </c>
      <c r="AA150">
        <f t="shared" si="85"/>
        <v>9.3688524590163933</v>
      </c>
      <c r="AB150">
        <f t="shared" si="85"/>
        <v>9.3688524590163933</v>
      </c>
      <c r="AC150">
        <f t="shared" si="85"/>
        <v>9.3688524590163933</v>
      </c>
      <c r="AD150">
        <f t="shared" si="85"/>
        <v>9.3688524590163933</v>
      </c>
      <c r="AE150">
        <f t="shared" si="85"/>
        <v>9.3688524590163933</v>
      </c>
      <c r="AF150">
        <f t="shared" si="85"/>
        <v>9.3688524590163933</v>
      </c>
      <c r="AG150">
        <f t="shared" si="85"/>
        <v>9.3688524590163933</v>
      </c>
      <c r="AH150">
        <f t="shared" si="85"/>
        <v>9.3688524590163933</v>
      </c>
      <c r="AI150">
        <f t="shared" si="85"/>
        <v>9.3688524590163933</v>
      </c>
      <c r="AJ150">
        <f t="shared" si="85"/>
        <v>9.3688524590163933</v>
      </c>
      <c r="AK150">
        <f t="shared" si="85"/>
        <v>9.3688524590163933</v>
      </c>
      <c r="AL150">
        <f t="shared" si="85"/>
        <v>9.3688524590163933</v>
      </c>
      <c r="AM150">
        <f t="shared" si="85"/>
        <v>9.3688524590163933</v>
      </c>
      <c r="AN150">
        <f t="shared" si="85"/>
        <v>9.3688524590163933</v>
      </c>
      <c r="AO150">
        <f t="shared" si="85"/>
        <v>9.3688524590163933</v>
      </c>
      <c r="AP150">
        <f t="shared" si="85"/>
        <v>9.3688524590163933</v>
      </c>
      <c r="AQ150">
        <f t="shared" si="85"/>
        <v>9.3688524590163933</v>
      </c>
      <c r="AR150">
        <f t="shared" si="80"/>
        <v>9.3688524590163933</v>
      </c>
    </row>
    <row r="151" spans="1:44">
      <c r="A151" t="str">
        <f>A61</f>
        <v>ANNUAL</v>
      </c>
      <c r="B151" t="s">
        <v>352</v>
      </c>
      <c r="D151" t="s">
        <v>154</v>
      </c>
      <c r="E151">
        <f>E61</f>
        <v>2040</v>
      </c>
      <c r="F151" s="28" t="s">
        <v>315</v>
      </c>
      <c r="G151" t="str">
        <f t="shared" ref="G151:AQ151" si="86">G61</f>
        <v>GASNAT</v>
      </c>
      <c r="H151">
        <f t="shared" si="86"/>
        <v>9.8360655737704921</v>
      </c>
      <c r="I151">
        <f t="shared" si="86"/>
        <v>9.8360655737704921</v>
      </c>
      <c r="J151">
        <f t="shared" si="86"/>
        <v>9.8360655737704921</v>
      </c>
      <c r="K151">
        <f t="shared" si="86"/>
        <v>9.8360655737704921</v>
      </c>
      <c r="L151">
        <f t="shared" si="86"/>
        <v>9.8360655737704921</v>
      </c>
      <c r="M151">
        <f t="shared" si="86"/>
        <v>9.8360655737704921</v>
      </c>
      <c r="N151">
        <f t="shared" si="86"/>
        <v>9.8360655737704921</v>
      </c>
      <c r="O151">
        <f t="shared" si="86"/>
        <v>9.8360655737704921</v>
      </c>
      <c r="P151">
        <f t="shared" si="86"/>
        <v>8.3606557377049189</v>
      </c>
      <c r="Q151">
        <f t="shared" si="86"/>
        <v>8.8524590163934427</v>
      </c>
      <c r="R151">
        <f t="shared" si="86"/>
        <v>9.8360655737704921</v>
      </c>
      <c r="S151">
        <f t="shared" si="86"/>
        <v>9.8360655737704921</v>
      </c>
      <c r="T151">
        <f t="shared" si="86"/>
        <v>9.8360655737704921</v>
      </c>
      <c r="U151">
        <f t="shared" si="86"/>
        <v>9.8360655737704921</v>
      </c>
      <c r="V151">
        <f t="shared" si="86"/>
        <v>8.8524590163934427</v>
      </c>
      <c r="W151">
        <f t="shared" si="86"/>
        <v>9.8360655737704921</v>
      </c>
      <c r="X151">
        <f t="shared" si="86"/>
        <v>9.8360655737704921</v>
      </c>
      <c r="Y151">
        <f t="shared" si="86"/>
        <v>9.8360655737704921</v>
      </c>
      <c r="Z151">
        <f t="shared" si="86"/>
        <v>9.8360655737704921</v>
      </c>
      <c r="AA151">
        <f t="shared" si="86"/>
        <v>9.8360655737704921</v>
      </c>
      <c r="AB151">
        <f t="shared" si="86"/>
        <v>9.8360655737704921</v>
      </c>
      <c r="AC151">
        <f t="shared" si="86"/>
        <v>9.8360655737704921</v>
      </c>
      <c r="AD151">
        <f t="shared" si="86"/>
        <v>9.8360655737704921</v>
      </c>
      <c r="AE151">
        <f t="shared" si="86"/>
        <v>9.8360655737704921</v>
      </c>
      <c r="AF151">
        <f t="shared" si="86"/>
        <v>9.8360655737704921</v>
      </c>
      <c r="AG151">
        <f t="shared" si="86"/>
        <v>9.8360655737704921</v>
      </c>
      <c r="AH151">
        <f t="shared" si="86"/>
        <v>9.8360655737704921</v>
      </c>
      <c r="AI151">
        <f t="shared" si="86"/>
        <v>9.8360655737704921</v>
      </c>
      <c r="AJ151">
        <f t="shared" si="86"/>
        <v>9.8360655737704921</v>
      </c>
      <c r="AK151">
        <f t="shared" si="86"/>
        <v>9.8360655737704921</v>
      </c>
      <c r="AL151">
        <f t="shared" si="86"/>
        <v>9.8360655737704921</v>
      </c>
      <c r="AM151">
        <f t="shared" si="86"/>
        <v>9.8360655737704921</v>
      </c>
      <c r="AN151">
        <f t="shared" si="86"/>
        <v>9.8360655737704921</v>
      </c>
      <c r="AO151">
        <f t="shared" si="86"/>
        <v>9.8360655737704921</v>
      </c>
      <c r="AP151">
        <f t="shared" si="86"/>
        <v>9.8360655737704921</v>
      </c>
      <c r="AQ151">
        <f t="shared" si="86"/>
        <v>9.8360655737704921</v>
      </c>
      <c r="AR151">
        <f t="shared" si="80"/>
        <v>9.8360655737704921</v>
      </c>
    </row>
    <row r="152" spans="1:44">
      <c r="A152" t="str">
        <f>A68</f>
        <v>ANNUAL</v>
      </c>
      <c r="B152" t="s">
        <v>352</v>
      </c>
      <c r="D152" t="s">
        <v>154</v>
      </c>
      <c r="E152">
        <f>E68</f>
        <v>2045</v>
      </c>
      <c r="F152" s="28" t="s">
        <v>315</v>
      </c>
      <c r="G152" t="str">
        <f t="shared" ref="G152:AQ152" si="87">G68</f>
        <v>GASNAT</v>
      </c>
      <c r="H152">
        <f t="shared" si="87"/>
        <v>10.008196721311476</v>
      </c>
      <c r="I152">
        <f t="shared" si="87"/>
        <v>10.008196721311476</v>
      </c>
      <c r="J152">
        <f t="shared" si="87"/>
        <v>10.008196721311476</v>
      </c>
      <c r="K152">
        <f t="shared" si="87"/>
        <v>10.008196721311476</v>
      </c>
      <c r="L152">
        <f t="shared" si="87"/>
        <v>10.008196721311476</v>
      </c>
      <c r="M152">
        <f t="shared" si="87"/>
        <v>10.008196721311476</v>
      </c>
      <c r="N152">
        <f t="shared" si="87"/>
        <v>10.008196721311476</v>
      </c>
      <c r="O152">
        <f t="shared" si="87"/>
        <v>10.008196721311476</v>
      </c>
      <c r="P152">
        <f t="shared" si="87"/>
        <v>8.5069672131147538</v>
      </c>
      <c r="Q152">
        <f t="shared" si="87"/>
        <v>9.0073770491803291</v>
      </c>
      <c r="R152">
        <f t="shared" si="87"/>
        <v>10.008196721311476</v>
      </c>
      <c r="S152">
        <f t="shared" si="87"/>
        <v>10.008196721311476</v>
      </c>
      <c r="T152">
        <f t="shared" si="87"/>
        <v>10.008196721311476</v>
      </c>
      <c r="U152">
        <f t="shared" si="87"/>
        <v>10.008196721311476</v>
      </c>
      <c r="V152">
        <f t="shared" si="87"/>
        <v>9.0073770491803291</v>
      </c>
      <c r="W152">
        <f t="shared" si="87"/>
        <v>10.008196721311476</v>
      </c>
      <c r="X152">
        <f t="shared" si="87"/>
        <v>10.008196721311476</v>
      </c>
      <c r="Y152">
        <f t="shared" si="87"/>
        <v>10.008196721311476</v>
      </c>
      <c r="Z152">
        <f t="shared" si="87"/>
        <v>10.008196721311476</v>
      </c>
      <c r="AA152">
        <f t="shared" si="87"/>
        <v>10.008196721311476</v>
      </c>
      <c r="AB152">
        <f t="shared" si="87"/>
        <v>10.008196721311476</v>
      </c>
      <c r="AC152">
        <f t="shared" si="87"/>
        <v>10.008196721311476</v>
      </c>
      <c r="AD152">
        <f t="shared" si="87"/>
        <v>10.008196721311476</v>
      </c>
      <c r="AE152">
        <f t="shared" si="87"/>
        <v>10.008196721311476</v>
      </c>
      <c r="AF152">
        <f t="shared" si="87"/>
        <v>10.008196721311476</v>
      </c>
      <c r="AG152">
        <f t="shared" si="87"/>
        <v>10.008196721311476</v>
      </c>
      <c r="AH152">
        <f t="shared" si="87"/>
        <v>10.008196721311476</v>
      </c>
      <c r="AI152">
        <f t="shared" si="87"/>
        <v>10.008196721311476</v>
      </c>
      <c r="AJ152">
        <f t="shared" si="87"/>
        <v>10.008196721311476</v>
      </c>
      <c r="AK152">
        <f t="shared" si="87"/>
        <v>10.008196721311476</v>
      </c>
      <c r="AL152">
        <f t="shared" si="87"/>
        <v>10.008196721311476</v>
      </c>
      <c r="AM152">
        <f t="shared" si="87"/>
        <v>10.008196721311476</v>
      </c>
      <c r="AN152">
        <f t="shared" si="87"/>
        <v>10.008196721311476</v>
      </c>
      <c r="AO152">
        <f t="shared" si="87"/>
        <v>10.008196721311476</v>
      </c>
      <c r="AP152">
        <f t="shared" si="87"/>
        <v>10.008196721311476</v>
      </c>
      <c r="AQ152">
        <f t="shared" si="87"/>
        <v>10.008196721311476</v>
      </c>
      <c r="AR152">
        <f t="shared" si="80"/>
        <v>10.008196721311476</v>
      </c>
    </row>
    <row r="153" spans="1:44">
      <c r="A153" t="str">
        <f>A75</f>
        <v>ANNUAL</v>
      </c>
      <c r="B153" t="s">
        <v>352</v>
      </c>
      <c r="D153" t="s">
        <v>154</v>
      </c>
      <c r="E153">
        <f>E75</f>
        <v>2050</v>
      </c>
      <c r="F153" s="28" t="s">
        <v>315</v>
      </c>
      <c r="G153" t="str">
        <f t="shared" ref="G153:AQ153" si="88">G75</f>
        <v>GASNAT</v>
      </c>
      <c r="H153">
        <f t="shared" si="88"/>
        <v>10.18032786885246</v>
      </c>
      <c r="I153">
        <f t="shared" si="88"/>
        <v>10.18032786885246</v>
      </c>
      <c r="J153">
        <f t="shared" si="88"/>
        <v>10.18032786885246</v>
      </c>
      <c r="K153">
        <f t="shared" si="88"/>
        <v>10.18032786885246</v>
      </c>
      <c r="L153">
        <f t="shared" si="88"/>
        <v>10.18032786885246</v>
      </c>
      <c r="M153">
        <f t="shared" si="88"/>
        <v>10.18032786885246</v>
      </c>
      <c r="N153">
        <f t="shared" si="88"/>
        <v>10.18032786885246</v>
      </c>
      <c r="O153">
        <f t="shared" si="88"/>
        <v>10.18032786885246</v>
      </c>
      <c r="P153">
        <f t="shared" si="88"/>
        <v>8.6532786885245905</v>
      </c>
      <c r="Q153">
        <f t="shared" si="88"/>
        <v>9.1622950819672138</v>
      </c>
      <c r="R153">
        <f t="shared" si="88"/>
        <v>10.18032786885246</v>
      </c>
      <c r="S153">
        <f t="shared" si="88"/>
        <v>10.18032786885246</v>
      </c>
      <c r="T153">
        <f t="shared" si="88"/>
        <v>10.18032786885246</v>
      </c>
      <c r="U153">
        <f t="shared" si="88"/>
        <v>10.18032786885246</v>
      </c>
      <c r="V153">
        <f t="shared" si="88"/>
        <v>9.1622950819672138</v>
      </c>
      <c r="W153">
        <f t="shared" si="88"/>
        <v>10.18032786885246</v>
      </c>
      <c r="X153">
        <f t="shared" si="88"/>
        <v>10.18032786885246</v>
      </c>
      <c r="Y153">
        <f t="shared" si="88"/>
        <v>10.18032786885246</v>
      </c>
      <c r="Z153">
        <f t="shared" si="88"/>
        <v>10.18032786885246</v>
      </c>
      <c r="AA153">
        <f t="shared" si="88"/>
        <v>10.18032786885246</v>
      </c>
      <c r="AB153">
        <f t="shared" si="88"/>
        <v>10.18032786885246</v>
      </c>
      <c r="AC153">
        <f t="shared" si="88"/>
        <v>10.18032786885246</v>
      </c>
      <c r="AD153">
        <f t="shared" si="88"/>
        <v>10.18032786885246</v>
      </c>
      <c r="AE153">
        <f t="shared" si="88"/>
        <v>10.18032786885246</v>
      </c>
      <c r="AF153">
        <f t="shared" si="88"/>
        <v>10.18032786885246</v>
      </c>
      <c r="AG153">
        <f t="shared" si="88"/>
        <v>10.18032786885246</v>
      </c>
      <c r="AH153">
        <f t="shared" si="88"/>
        <v>10.18032786885246</v>
      </c>
      <c r="AI153">
        <f t="shared" si="88"/>
        <v>10.18032786885246</v>
      </c>
      <c r="AJ153">
        <f t="shared" si="88"/>
        <v>10.18032786885246</v>
      </c>
      <c r="AK153">
        <f t="shared" si="88"/>
        <v>10.18032786885246</v>
      </c>
      <c r="AL153">
        <f t="shared" si="88"/>
        <v>10.18032786885246</v>
      </c>
      <c r="AM153">
        <f t="shared" si="88"/>
        <v>10.18032786885246</v>
      </c>
      <c r="AN153">
        <f t="shared" si="88"/>
        <v>10.18032786885246</v>
      </c>
      <c r="AO153">
        <f t="shared" si="88"/>
        <v>10.18032786885246</v>
      </c>
      <c r="AP153">
        <f t="shared" si="88"/>
        <v>10.18032786885246</v>
      </c>
      <c r="AQ153">
        <f t="shared" si="88"/>
        <v>10.18032786885246</v>
      </c>
      <c r="AR153">
        <f t="shared" si="80"/>
        <v>10.18032786885246</v>
      </c>
    </row>
    <row r="154" spans="1:44">
      <c r="A154" t="str">
        <f t="shared" ref="A154:A162" si="89">A145</f>
        <v>ANNUAL</v>
      </c>
      <c r="B154" t="s">
        <v>352</v>
      </c>
      <c r="D154" t="str">
        <f t="shared" ref="D154:E162" si="90">D145</f>
        <v>COST</v>
      </c>
      <c r="E154">
        <f t="shared" si="90"/>
        <v>2010</v>
      </c>
      <c r="F154" s="28" t="s">
        <v>313</v>
      </c>
      <c r="G154" s="28" t="s">
        <v>314</v>
      </c>
      <c r="H154">
        <f t="shared" ref="H154:AQ154" si="91">H145*1.1</f>
        <v>6.8163934426229513</v>
      </c>
      <c r="I154">
        <f t="shared" si="91"/>
        <v>6.8163934426229513</v>
      </c>
      <c r="J154">
        <f t="shared" si="91"/>
        <v>6.8163934426229513</v>
      </c>
      <c r="K154">
        <f t="shared" si="91"/>
        <v>6.8163934426229513</v>
      </c>
      <c r="L154">
        <f t="shared" si="91"/>
        <v>6.8163934426229513</v>
      </c>
      <c r="M154">
        <f t="shared" si="91"/>
        <v>6.8163934426229513</v>
      </c>
      <c r="N154">
        <f t="shared" si="91"/>
        <v>6.8163934426229513</v>
      </c>
      <c r="O154">
        <f t="shared" si="91"/>
        <v>6.8163934426229513</v>
      </c>
      <c r="P154">
        <f t="shared" si="91"/>
        <v>5.7939344262295087</v>
      </c>
      <c r="Q154">
        <f t="shared" si="91"/>
        <v>6.1347540983606565</v>
      </c>
      <c r="R154">
        <f t="shared" si="91"/>
        <v>6.8163934426229513</v>
      </c>
      <c r="S154">
        <f t="shared" si="91"/>
        <v>6.8163934426229513</v>
      </c>
      <c r="T154">
        <f t="shared" si="91"/>
        <v>6.8163934426229513</v>
      </c>
      <c r="U154">
        <f t="shared" si="91"/>
        <v>6.8163934426229513</v>
      </c>
      <c r="V154">
        <f t="shared" si="91"/>
        <v>6.1347540983606565</v>
      </c>
      <c r="W154">
        <f t="shared" si="91"/>
        <v>6.8163934426229513</v>
      </c>
      <c r="X154">
        <f t="shared" si="91"/>
        <v>6.8163934426229513</v>
      </c>
      <c r="Y154">
        <f t="shared" si="91"/>
        <v>6.8163934426229513</v>
      </c>
      <c r="Z154">
        <f t="shared" si="91"/>
        <v>6.8163934426229513</v>
      </c>
      <c r="AA154">
        <f t="shared" si="91"/>
        <v>6.8163934426229513</v>
      </c>
      <c r="AB154">
        <f t="shared" si="91"/>
        <v>6.8163934426229513</v>
      </c>
      <c r="AC154">
        <f t="shared" si="91"/>
        <v>6.8163934426229513</v>
      </c>
      <c r="AD154">
        <f t="shared" si="91"/>
        <v>6.8163934426229513</v>
      </c>
      <c r="AE154">
        <f t="shared" si="91"/>
        <v>6.8163934426229513</v>
      </c>
      <c r="AF154">
        <f t="shared" si="91"/>
        <v>6.8163934426229513</v>
      </c>
      <c r="AG154">
        <f t="shared" si="91"/>
        <v>6.8163934426229513</v>
      </c>
      <c r="AH154">
        <f t="shared" si="91"/>
        <v>6.8163934426229513</v>
      </c>
      <c r="AI154">
        <f t="shared" si="91"/>
        <v>6.8163934426229513</v>
      </c>
      <c r="AJ154">
        <f t="shared" si="91"/>
        <v>6.8163934426229513</v>
      </c>
      <c r="AK154">
        <f t="shared" si="91"/>
        <v>6.8163934426229513</v>
      </c>
      <c r="AL154">
        <f t="shared" si="91"/>
        <v>6.8163934426229513</v>
      </c>
      <c r="AM154">
        <f t="shared" si="91"/>
        <v>6.8163934426229513</v>
      </c>
      <c r="AN154">
        <f t="shared" si="91"/>
        <v>6.8163934426229513</v>
      </c>
      <c r="AO154">
        <f t="shared" si="91"/>
        <v>6.8163934426229513</v>
      </c>
      <c r="AP154">
        <f t="shared" si="91"/>
        <v>6.8163934426229513</v>
      </c>
      <c r="AQ154">
        <f t="shared" si="91"/>
        <v>6.8163934426229513</v>
      </c>
      <c r="AR154">
        <f t="shared" si="80"/>
        <v>6.8163934426229513</v>
      </c>
    </row>
    <row r="155" spans="1:44">
      <c r="A155" t="str">
        <f t="shared" si="89"/>
        <v>ANNUAL</v>
      </c>
      <c r="B155" t="s">
        <v>352</v>
      </c>
      <c r="D155" t="str">
        <f t="shared" si="90"/>
        <v>COST</v>
      </c>
      <c r="E155">
        <f t="shared" si="90"/>
        <v>2015</v>
      </c>
      <c r="F155" s="28" t="s">
        <v>313</v>
      </c>
      <c r="G155" s="28" t="s">
        <v>314</v>
      </c>
      <c r="H155">
        <f t="shared" ref="H155:AQ155" si="92">H146*1.1</f>
        <v>7.474590163934427</v>
      </c>
      <c r="I155">
        <f t="shared" si="92"/>
        <v>7.474590163934427</v>
      </c>
      <c r="J155">
        <f t="shared" si="92"/>
        <v>7.474590163934427</v>
      </c>
      <c r="K155">
        <f t="shared" si="92"/>
        <v>7.474590163934427</v>
      </c>
      <c r="L155">
        <f t="shared" si="92"/>
        <v>7.474590163934427</v>
      </c>
      <c r="M155">
        <f t="shared" si="92"/>
        <v>7.474590163934427</v>
      </c>
      <c r="N155">
        <f t="shared" si="92"/>
        <v>7.474590163934427</v>
      </c>
      <c r="O155">
        <f t="shared" si="92"/>
        <v>7.474590163934427</v>
      </c>
      <c r="P155">
        <f t="shared" si="92"/>
        <v>6.3534016393442627</v>
      </c>
      <c r="Q155">
        <f t="shared" si="92"/>
        <v>6.7271311475409838</v>
      </c>
      <c r="R155">
        <f t="shared" si="92"/>
        <v>7.474590163934427</v>
      </c>
      <c r="S155">
        <f t="shared" si="92"/>
        <v>7.474590163934427</v>
      </c>
      <c r="T155">
        <f t="shared" si="92"/>
        <v>7.474590163934427</v>
      </c>
      <c r="U155">
        <f t="shared" si="92"/>
        <v>7.474590163934427</v>
      </c>
      <c r="V155">
        <f t="shared" si="92"/>
        <v>6.7271311475409838</v>
      </c>
      <c r="W155">
        <f t="shared" si="92"/>
        <v>7.474590163934427</v>
      </c>
      <c r="X155">
        <f t="shared" si="92"/>
        <v>7.474590163934427</v>
      </c>
      <c r="Y155">
        <f t="shared" si="92"/>
        <v>7.474590163934427</v>
      </c>
      <c r="Z155">
        <f t="shared" si="92"/>
        <v>7.474590163934427</v>
      </c>
      <c r="AA155">
        <f t="shared" si="92"/>
        <v>7.474590163934427</v>
      </c>
      <c r="AB155">
        <f t="shared" si="92"/>
        <v>7.474590163934427</v>
      </c>
      <c r="AC155">
        <f t="shared" si="92"/>
        <v>7.474590163934427</v>
      </c>
      <c r="AD155">
        <f t="shared" si="92"/>
        <v>7.474590163934427</v>
      </c>
      <c r="AE155">
        <f t="shared" si="92"/>
        <v>7.474590163934427</v>
      </c>
      <c r="AF155">
        <f t="shared" si="92"/>
        <v>7.474590163934427</v>
      </c>
      <c r="AG155">
        <f t="shared" si="92"/>
        <v>7.474590163934427</v>
      </c>
      <c r="AH155">
        <f t="shared" si="92"/>
        <v>7.474590163934427</v>
      </c>
      <c r="AI155">
        <f t="shared" si="92"/>
        <v>7.474590163934427</v>
      </c>
      <c r="AJ155">
        <f t="shared" si="92"/>
        <v>7.474590163934427</v>
      </c>
      <c r="AK155">
        <f t="shared" si="92"/>
        <v>7.474590163934427</v>
      </c>
      <c r="AL155">
        <f t="shared" si="92"/>
        <v>7.474590163934427</v>
      </c>
      <c r="AM155">
        <f t="shared" si="92"/>
        <v>7.474590163934427</v>
      </c>
      <c r="AN155">
        <f t="shared" si="92"/>
        <v>7.474590163934427</v>
      </c>
      <c r="AO155">
        <f t="shared" si="92"/>
        <v>7.474590163934427</v>
      </c>
      <c r="AP155">
        <f t="shared" si="92"/>
        <v>7.474590163934427</v>
      </c>
      <c r="AQ155">
        <f t="shared" si="92"/>
        <v>7.474590163934427</v>
      </c>
      <c r="AR155">
        <f t="shared" si="80"/>
        <v>7.474590163934427</v>
      </c>
    </row>
    <row r="156" spans="1:44">
      <c r="A156" t="str">
        <f t="shared" si="89"/>
        <v>ANNUAL</v>
      </c>
      <c r="B156" t="s">
        <v>352</v>
      </c>
      <c r="D156" t="str">
        <f t="shared" si="90"/>
        <v>COST</v>
      </c>
      <c r="E156">
        <f t="shared" si="90"/>
        <v>2020</v>
      </c>
      <c r="F156" s="28" t="s">
        <v>313</v>
      </c>
      <c r="G156" s="28" t="s">
        <v>314</v>
      </c>
      <c r="H156">
        <f t="shared" ref="H156:AQ156" si="93">H147*1.1</f>
        <v>8.1327868852459027</v>
      </c>
      <c r="I156">
        <f t="shared" si="93"/>
        <v>8.1327868852459027</v>
      </c>
      <c r="J156">
        <f t="shared" si="93"/>
        <v>8.1327868852459027</v>
      </c>
      <c r="K156">
        <f t="shared" si="93"/>
        <v>8.1327868852459027</v>
      </c>
      <c r="L156">
        <f t="shared" si="93"/>
        <v>8.1327868852459027</v>
      </c>
      <c r="M156">
        <f t="shared" si="93"/>
        <v>8.1327868852459027</v>
      </c>
      <c r="N156">
        <f t="shared" si="93"/>
        <v>8.1327868852459027</v>
      </c>
      <c r="O156">
        <f t="shared" si="93"/>
        <v>8.1327868852459027</v>
      </c>
      <c r="P156">
        <f t="shared" si="93"/>
        <v>6.9128688524590176</v>
      </c>
      <c r="Q156">
        <f t="shared" si="93"/>
        <v>7.3195081967213129</v>
      </c>
      <c r="R156">
        <f t="shared" si="93"/>
        <v>8.1327868852459027</v>
      </c>
      <c r="S156">
        <f t="shared" si="93"/>
        <v>8.1327868852459027</v>
      </c>
      <c r="T156">
        <f t="shared" si="93"/>
        <v>8.1327868852459027</v>
      </c>
      <c r="U156">
        <f t="shared" si="93"/>
        <v>8.1327868852459027</v>
      </c>
      <c r="V156">
        <f t="shared" si="93"/>
        <v>7.3195081967213129</v>
      </c>
      <c r="W156">
        <f t="shared" si="93"/>
        <v>8.1327868852459027</v>
      </c>
      <c r="X156">
        <f t="shared" si="93"/>
        <v>8.1327868852459027</v>
      </c>
      <c r="Y156">
        <f t="shared" si="93"/>
        <v>8.1327868852459027</v>
      </c>
      <c r="Z156">
        <f t="shared" si="93"/>
        <v>8.1327868852459027</v>
      </c>
      <c r="AA156">
        <f t="shared" si="93"/>
        <v>8.1327868852459027</v>
      </c>
      <c r="AB156">
        <f t="shared" si="93"/>
        <v>8.1327868852459027</v>
      </c>
      <c r="AC156">
        <f t="shared" si="93"/>
        <v>8.1327868852459027</v>
      </c>
      <c r="AD156">
        <f t="shared" si="93"/>
        <v>8.1327868852459027</v>
      </c>
      <c r="AE156">
        <f t="shared" si="93"/>
        <v>8.1327868852459027</v>
      </c>
      <c r="AF156">
        <f t="shared" si="93"/>
        <v>8.1327868852459027</v>
      </c>
      <c r="AG156">
        <f t="shared" si="93"/>
        <v>8.1327868852459027</v>
      </c>
      <c r="AH156">
        <f t="shared" si="93"/>
        <v>8.1327868852459027</v>
      </c>
      <c r="AI156">
        <f t="shared" si="93"/>
        <v>8.1327868852459027</v>
      </c>
      <c r="AJ156">
        <f t="shared" si="93"/>
        <v>8.1327868852459027</v>
      </c>
      <c r="AK156">
        <f t="shared" si="93"/>
        <v>8.1327868852459027</v>
      </c>
      <c r="AL156">
        <f t="shared" si="93"/>
        <v>8.1327868852459027</v>
      </c>
      <c r="AM156">
        <f t="shared" si="93"/>
        <v>8.1327868852459027</v>
      </c>
      <c r="AN156">
        <f t="shared" si="93"/>
        <v>8.1327868852459027</v>
      </c>
      <c r="AO156">
        <f t="shared" si="93"/>
        <v>8.1327868852459027</v>
      </c>
      <c r="AP156">
        <f t="shared" si="93"/>
        <v>8.1327868852459027</v>
      </c>
      <c r="AQ156">
        <f t="shared" si="93"/>
        <v>8.1327868852459027</v>
      </c>
      <c r="AR156">
        <f t="shared" si="80"/>
        <v>8.1327868852459027</v>
      </c>
    </row>
    <row r="157" spans="1:44">
      <c r="A157" t="str">
        <f t="shared" si="89"/>
        <v>ANNUAL</v>
      </c>
      <c r="B157" t="s">
        <v>352</v>
      </c>
      <c r="D157" t="str">
        <f t="shared" si="90"/>
        <v>COST</v>
      </c>
      <c r="E157">
        <f t="shared" si="90"/>
        <v>2025</v>
      </c>
      <c r="F157" s="28" t="s">
        <v>313</v>
      </c>
      <c r="G157" s="28" t="s">
        <v>314</v>
      </c>
      <c r="H157">
        <f t="shared" ref="H157:AQ157" si="94">H148*1.1</f>
        <v>8.9622950819672145</v>
      </c>
      <c r="I157">
        <f t="shared" si="94"/>
        <v>8.9622950819672145</v>
      </c>
      <c r="J157">
        <f t="shared" si="94"/>
        <v>8.9622950819672145</v>
      </c>
      <c r="K157">
        <f t="shared" si="94"/>
        <v>8.9622950819672145</v>
      </c>
      <c r="L157">
        <f t="shared" si="94"/>
        <v>8.9622950819672145</v>
      </c>
      <c r="M157">
        <f t="shared" si="94"/>
        <v>8.9622950819672145</v>
      </c>
      <c r="N157">
        <f t="shared" si="94"/>
        <v>8.9622950819672145</v>
      </c>
      <c r="O157">
        <f t="shared" si="94"/>
        <v>8.9622950819672145</v>
      </c>
      <c r="P157">
        <f t="shared" si="94"/>
        <v>7.6179508196721315</v>
      </c>
      <c r="Q157">
        <f t="shared" si="94"/>
        <v>8.0660655737704925</v>
      </c>
      <c r="R157">
        <f t="shared" si="94"/>
        <v>8.9622950819672145</v>
      </c>
      <c r="S157">
        <f t="shared" si="94"/>
        <v>8.9622950819672145</v>
      </c>
      <c r="T157">
        <f t="shared" si="94"/>
        <v>8.9622950819672145</v>
      </c>
      <c r="U157">
        <f t="shared" si="94"/>
        <v>8.9622950819672145</v>
      </c>
      <c r="V157">
        <f t="shared" si="94"/>
        <v>8.0660655737704925</v>
      </c>
      <c r="W157">
        <f t="shared" si="94"/>
        <v>8.9622950819672145</v>
      </c>
      <c r="X157">
        <f t="shared" si="94"/>
        <v>8.9622950819672145</v>
      </c>
      <c r="Y157">
        <f t="shared" si="94"/>
        <v>8.9622950819672145</v>
      </c>
      <c r="Z157">
        <f t="shared" si="94"/>
        <v>8.9622950819672145</v>
      </c>
      <c r="AA157">
        <f t="shared" si="94"/>
        <v>8.9622950819672145</v>
      </c>
      <c r="AB157">
        <f t="shared" si="94"/>
        <v>8.9622950819672145</v>
      </c>
      <c r="AC157">
        <f t="shared" si="94"/>
        <v>8.9622950819672145</v>
      </c>
      <c r="AD157">
        <f t="shared" si="94"/>
        <v>8.9622950819672145</v>
      </c>
      <c r="AE157">
        <f t="shared" si="94"/>
        <v>8.9622950819672145</v>
      </c>
      <c r="AF157">
        <f t="shared" si="94"/>
        <v>8.9622950819672145</v>
      </c>
      <c r="AG157">
        <f t="shared" si="94"/>
        <v>8.9622950819672145</v>
      </c>
      <c r="AH157">
        <f t="shared" si="94"/>
        <v>8.9622950819672145</v>
      </c>
      <c r="AI157">
        <f t="shared" si="94"/>
        <v>8.9622950819672145</v>
      </c>
      <c r="AJ157">
        <f t="shared" si="94"/>
        <v>8.9622950819672145</v>
      </c>
      <c r="AK157">
        <f t="shared" si="94"/>
        <v>8.9622950819672145</v>
      </c>
      <c r="AL157">
        <f t="shared" si="94"/>
        <v>8.9622950819672145</v>
      </c>
      <c r="AM157">
        <f t="shared" si="94"/>
        <v>8.9622950819672145</v>
      </c>
      <c r="AN157">
        <f t="shared" si="94"/>
        <v>8.9622950819672145</v>
      </c>
      <c r="AO157">
        <f t="shared" si="94"/>
        <v>8.9622950819672145</v>
      </c>
      <c r="AP157">
        <f t="shared" si="94"/>
        <v>8.9622950819672145</v>
      </c>
      <c r="AQ157">
        <f t="shared" si="94"/>
        <v>8.9622950819672145</v>
      </c>
      <c r="AR157">
        <f t="shared" si="80"/>
        <v>8.9622950819672145</v>
      </c>
    </row>
    <row r="158" spans="1:44">
      <c r="A158" t="str">
        <f t="shared" si="89"/>
        <v>ANNUAL</v>
      </c>
      <c r="B158" t="s">
        <v>352</v>
      </c>
      <c r="D158" t="str">
        <f t="shared" si="90"/>
        <v>COST</v>
      </c>
      <c r="E158">
        <f t="shared" si="90"/>
        <v>2030</v>
      </c>
      <c r="F158" s="28" t="s">
        <v>313</v>
      </c>
      <c r="G158" s="28" t="s">
        <v>314</v>
      </c>
      <c r="H158">
        <f t="shared" ref="H158:AQ158" si="95">H149*1.1</f>
        <v>9.7918032786885245</v>
      </c>
      <c r="I158">
        <f t="shared" si="95"/>
        <v>9.7918032786885245</v>
      </c>
      <c r="J158">
        <f t="shared" si="95"/>
        <v>9.7918032786885245</v>
      </c>
      <c r="K158">
        <f t="shared" si="95"/>
        <v>9.7918032786885245</v>
      </c>
      <c r="L158">
        <f t="shared" si="95"/>
        <v>9.7918032786885245</v>
      </c>
      <c r="M158">
        <f t="shared" si="95"/>
        <v>9.7918032786885245</v>
      </c>
      <c r="N158">
        <f t="shared" si="95"/>
        <v>9.7918032786885245</v>
      </c>
      <c r="O158">
        <f t="shared" si="95"/>
        <v>9.7918032786885245</v>
      </c>
      <c r="P158">
        <f t="shared" si="95"/>
        <v>8.3230327868852463</v>
      </c>
      <c r="Q158">
        <f t="shared" si="95"/>
        <v>8.8126229508196712</v>
      </c>
      <c r="R158">
        <f t="shared" si="95"/>
        <v>9.7918032786885245</v>
      </c>
      <c r="S158">
        <f t="shared" si="95"/>
        <v>9.7918032786885245</v>
      </c>
      <c r="T158">
        <f t="shared" si="95"/>
        <v>9.7918032786885245</v>
      </c>
      <c r="U158">
        <f t="shared" si="95"/>
        <v>9.7918032786885245</v>
      </c>
      <c r="V158">
        <f t="shared" si="95"/>
        <v>8.8126229508196712</v>
      </c>
      <c r="W158">
        <f t="shared" si="95"/>
        <v>9.7918032786885245</v>
      </c>
      <c r="X158">
        <f t="shared" si="95"/>
        <v>9.7918032786885245</v>
      </c>
      <c r="Y158">
        <f t="shared" si="95"/>
        <v>9.7918032786885245</v>
      </c>
      <c r="Z158">
        <f t="shared" si="95"/>
        <v>9.7918032786885245</v>
      </c>
      <c r="AA158">
        <f t="shared" si="95"/>
        <v>9.7918032786885245</v>
      </c>
      <c r="AB158">
        <f t="shared" si="95"/>
        <v>9.7918032786885245</v>
      </c>
      <c r="AC158">
        <f t="shared" si="95"/>
        <v>9.7918032786885245</v>
      </c>
      <c r="AD158">
        <f t="shared" si="95"/>
        <v>9.7918032786885245</v>
      </c>
      <c r="AE158">
        <f t="shared" si="95"/>
        <v>9.7918032786885245</v>
      </c>
      <c r="AF158">
        <f t="shared" si="95"/>
        <v>9.7918032786885245</v>
      </c>
      <c r="AG158">
        <f t="shared" si="95"/>
        <v>9.7918032786885245</v>
      </c>
      <c r="AH158">
        <f t="shared" si="95"/>
        <v>9.7918032786885245</v>
      </c>
      <c r="AI158">
        <f t="shared" si="95"/>
        <v>9.7918032786885245</v>
      </c>
      <c r="AJ158">
        <f t="shared" si="95"/>
        <v>9.7918032786885245</v>
      </c>
      <c r="AK158">
        <f t="shared" si="95"/>
        <v>9.7918032786885245</v>
      </c>
      <c r="AL158">
        <f t="shared" si="95"/>
        <v>9.7918032786885245</v>
      </c>
      <c r="AM158">
        <f t="shared" si="95"/>
        <v>9.7918032786885245</v>
      </c>
      <c r="AN158">
        <f t="shared" si="95"/>
        <v>9.7918032786885245</v>
      </c>
      <c r="AO158">
        <f t="shared" si="95"/>
        <v>9.7918032786885245</v>
      </c>
      <c r="AP158">
        <f t="shared" si="95"/>
        <v>9.7918032786885245</v>
      </c>
      <c r="AQ158">
        <f t="shared" si="95"/>
        <v>9.7918032786885245</v>
      </c>
      <c r="AR158">
        <f t="shared" si="80"/>
        <v>9.7918032786885245</v>
      </c>
    </row>
    <row r="159" spans="1:44">
      <c r="A159" t="str">
        <f t="shared" si="89"/>
        <v>ANNUAL</v>
      </c>
      <c r="B159" t="s">
        <v>352</v>
      </c>
      <c r="D159" t="str">
        <f t="shared" si="90"/>
        <v>COST</v>
      </c>
      <c r="E159">
        <f t="shared" si="90"/>
        <v>2035</v>
      </c>
      <c r="F159" s="28" t="s">
        <v>313</v>
      </c>
      <c r="G159" s="28" t="s">
        <v>314</v>
      </c>
      <c r="H159">
        <f t="shared" ref="H159:AQ159" si="96">H150*1.1</f>
        <v>10.305737704918034</v>
      </c>
      <c r="I159">
        <f t="shared" si="96"/>
        <v>10.305737704918034</v>
      </c>
      <c r="J159">
        <f t="shared" si="96"/>
        <v>10.305737704918034</v>
      </c>
      <c r="K159">
        <f t="shared" si="96"/>
        <v>10.305737704918034</v>
      </c>
      <c r="L159">
        <f t="shared" si="96"/>
        <v>10.305737704918034</v>
      </c>
      <c r="M159">
        <f t="shared" si="96"/>
        <v>10.305737704918034</v>
      </c>
      <c r="N159">
        <f t="shared" si="96"/>
        <v>10.305737704918034</v>
      </c>
      <c r="O159">
        <f t="shared" si="96"/>
        <v>10.305737704918034</v>
      </c>
      <c r="P159">
        <f t="shared" si="96"/>
        <v>8.7598770491803286</v>
      </c>
      <c r="Q159">
        <f t="shared" si="96"/>
        <v>9.2751639344262315</v>
      </c>
      <c r="R159">
        <f t="shared" si="96"/>
        <v>10.305737704918034</v>
      </c>
      <c r="S159">
        <f t="shared" si="96"/>
        <v>10.305737704918034</v>
      </c>
      <c r="T159">
        <f t="shared" si="96"/>
        <v>10.305737704918034</v>
      </c>
      <c r="U159">
        <f t="shared" si="96"/>
        <v>10.305737704918034</v>
      </c>
      <c r="V159">
        <f t="shared" si="96"/>
        <v>9.2751639344262315</v>
      </c>
      <c r="W159">
        <f t="shared" si="96"/>
        <v>10.305737704918034</v>
      </c>
      <c r="X159">
        <f t="shared" si="96"/>
        <v>10.305737704918034</v>
      </c>
      <c r="Y159">
        <f t="shared" si="96"/>
        <v>10.305737704918034</v>
      </c>
      <c r="Z159">
        <f t="shared" si="96"/>
        <v>10.305737704918034</v>
      </c>
      <c r="AA159">
        <f t="shared" si="96"/>
        <v>10.305737704918034</v>
      </c>
      <c r="AB159">
        <f t="shared" si="96"/>
        <v>10.305737704918034</v>
      </c>
      <c r="AC159">
        <f t="shared" si="96"/>
        <v>10.305737704918034</v>
      </c>
      <c r="AD159">
        <f t="shared" si="96"/>
        <v>10.305737704918034</v>
      </c>
      <c r="AE159">
        <f t="shared" si="96"/>
        <v>10.305737704918034</v>
      </c>
      <c r="AF159">
        <f t="shared" si="96"/>
        <v>10.305737704918034</v>
      </c>
      <c r="AG159">
        <f t="shared" si="96"/>
        <v>10.305737704918034</v>
      </c>
      <c r="AH159">
        <f t="shared" si="96"/>
        <v>10.305737704918034</v>
      </c>
      <c r="AI159">
        <f t="shared" si="96"/>
        <v>10.305737704918034</v>
      </c>
      <c r="AJ159">
        <f t="shared" si="96"/>
        <v>10.305737704918034</v>
      </c>
      <c r="AK159">
        <f t="shared" si="96"/>
        <v>10.305737704918034</v>
      </c>
      <c r="AL159">
        <f t="shared" si="96"/>
        <v>10.305737704918034</v>
      </c>
      <c r="AM159">
        <f t="shared" si="96"/>
        <v>10.305737704918034</v>
      </c>
      <c r="AN159">
        <f t="shared" si="96"/>
        <v>10.305737704918034</v>
      </c>
      <c r="AO159">
        <f t="shared" si="96"/>
        <v>10.305737704918034</v>
      </c>
      <c r="AP159">
        <f t="shared" si="96"/>
        <v>10.305737704918034</v>
      </c>
      <c r="AQ159">
        <f t="shared" si="96"/>
        <v>10.305737704918034</v>
      </c>
      <c r="AR159">
        <f t="shared" si="80"/>
        <v>10.305737704918034</v>
      </c>
    </row>
    <row r="160" spans="1:44">
      <c r="A160" t="str">
        <f t="shared" si="89"/>
        <v>ANNUAL</v>
      </c>
      <c r="B160" t="s">
        <v>352</v>
      </c>
      <c r="D160" t="str">
        <f t="shared" si="90"/>
        <v>COST</v>
      </c>
      <c r="E160">
        <f t="shared" si="90"/>
        <v>2040</v>
      </c>
      <c r="F160" s="28" t="s">
        <v>313</v>
      </c>
      <c r="G160" s="28" t="s">
        <v>314</v>
      </c>
      <c r="H160">
        <f t="shared" ref="H160:AQ160" si="97">H151*1.1</f>
        <v>10.819672131147541</v>
      </c>
      <c r="I160">
        <f t="shared" si="97"/>
        <v>10.819672131147541</v>
      </c>
      <c r="J160">
        <f t="shared" si="97"/>
        <v>10.819672131147541</v>
      </c>
      <c r="K160">
        <f t="shared" si="97"/>
        <v>10.819672131147541</v>
      </c>
      <c r="L160">
        <f t="shared" si="97"/>
        <v>10.819672131147541</v>
      </c>
      <c r="M160">
        <f t="shared" si="97"/>
        <v>10.819672131147541</v>
      </c>
      <c r="N160">
        <f t="shared" si="97"/>
        <v>10.819672131147541</v>
      </c>
      <c r="O160">
        <f t="shared" si="97"/>
        <v>10.819672131147541</v>
      </c>
      <c r="P160">
        <f t="shared" si="97"/>
        <v>9.1967213114754109</v>
      </c>
      <c r="Q160">
        <f t="shared" si="97"/>
        <v>9.7377049180327884</v>
      </c>
      <c r="R160">
        <f t="shared" si="97"/>
        <v>10.819672131147541</v>
      </c>
      <c r="S160">
        <f t="shared" si="97"/>
        <v>10.819672131147541</v>
      </c>
      <c r="T160">
        <f t="shared" si="97"/>
        <v>10.819672131147541</v>
      </c>
      <c r="U160">
        <f t="shared" si="97"/>
        <v>10.819672131147541</v>
      </c>
      <c r="V160">
        <f t="shared" si="97"/>
        <v>9.7377049180327884</v>
      </c>
      <c r="W160">
        <f t="shared" si="97"/>
        <v>10.819672131147541</v>
      </c>
      <c r="X160">
        <f t="shared" si="97"/>
        <v>10.819672131147541</v>
      </c>
      <c r="Y160">
        <f t="shared" si="97"/>
        <v>10.819672131147541</v>
      </c>
      <c r="Z160">
        <f t="shared" si="97"/>
        <v>10.819672131147541</v>
      </c>
      <c r="AA160">
        <f t="shared" si="97"/>
        <v>10.819672131147541</v>
      </c>
      <c r="AB160">
        <f t="shared" si="97"/>
        <v>10.819672131147541</v>
      </c>
      <c r="AC160">
        <f t="shared" si="97"/>
        <v>10.819672131147541</v>
      </c>
      <c r="AD160">
        <f t="shared" si="97"/>
        <v>10.819672131147541</v>
      </c>
      <c r="AE160">
        <f t="shared" si="97"/>
        <v>10.819672131147541</v>
      </c>
      <c r="AF160">
        <f t="shared" si="97"/>
        <v>10.819672131147541</v>
      </c>
      <c r="AG160">
        <f t="shared" si="97"/>
        <v>10.819672131147541</v>
      </c>
      <c r="AH160">
        <f t="shared" si="97"/>
        <v>10.819672131147541</v>
      </c>
      <c r="AI160">
        <f t="shared" si="97"/>
        <v>10.819672131147541</v>
      </c>
      <c r="AJ160">
        <f t="shared" si="97"/>
        <v>10.819672131147541</v>
      </c>
      <c r="AK160">
        <f t="shared" si="97"/>
        <v>10.819672131147541</v>
      </c>
      <c r="AL160">
        <f t="shared" si="97"/>
        <v>10.819672131147541</v>
      </c>
      <c r="AM160">
        <f t="shared" si="97"/>
        <v>10.819672131147541</v>
      </c>
      <c r="AN160">
        <f t="shared" si="97"/>
        <v>10.819672131147541</v>
      </c>
      <c r="AO160">
        <f t="shared" si="97"/>
        <v>10.819672131147541</v>
      </c>
      <c r="AP160">
        <f t="shared" si="97"/>
        <v>10.819672131147541</v>
      </c>
      <c r="AQ160">
        <f t="shared" si="97"/>
        <v>10.819672131147541</v>
      </c>
      <c r="AR160">
        <f t="shared" si="80"/>
        <v>10.819672131147541</v>
      </c>
    </row>
    <row r="161" spans="1:44">
      <c r="A161" t="str">
        <f t="shared" si="89"/>
        <v>ANNUAL</v>
      </c>
      <c r="B161" t="s">
        <v>352</v>
      </c>
      <c r="D161" t="str">
        <f t="shared" si="90"/>
        <v>COST</v>
      </c>
      <c r="E161">
        <f t="shared" si="90"/>
        <v>2045</v>
      </c>
      <c r="F161" s="28" t="s">
        <v>313</v>
      </c>
      <c r="G161" s="28" t="s">
        <v>314</v>
      </c>
      <c r="H161">
        <f t="shared" ref="H161:AQ161" si="98">H152*1.1</f>
        <v>11.009016393442625</v>
      </c>
      <c r="I161">
        <f t="shared" si="98"/>
        <v>11.009016393442625</v>
      </c>
      <c r="J161">
        <f t="shared" si="98"/>
        <v>11.009016393442625</v>
      </c>
      <c r="K161">
        <f t="shared" si="98"/>
        <v>11.009016393442625</v>
      </c>
      <c r="L161">
        <f t="shared" si="98"/>
        <v>11.009016393442625</v>
      </c>
      <c r="M161">
        <f t="shared" si="98"/>
        <v>11.009016393442625</v>
      </c>
      <c r="N161">
        <f t="shared" si="98"/>
        <v>11.009016393442625</v>
      </c>
      <c r="O161">
        <f t="shared" si="98"/>
        <v>11.009016393442625</v>
      </c>
      <c r="P161">
        <f t="shared" si="98"/>
        <v>9.3576639344262293</v>
      </c>
      <c r="Q161">
        <f t="shared" si="98"/>
        <v>9.9081147540983636</v>
      </c>
      <c r="R161">
        <f t="shared" si="98"/>
        <v>11.009016393442625</v>
      </c>
      <c r="S161">
        <f t="shared" si="98"/>
        <v>11.009016393442625</v>
      </c>
      <c r="T161">
        <f t="shared" si="98"/>
        <v>11.009016393442625</v>
      </c>
      <c r="U161">
        <f t="shared" si="98"/>
        <v>11.009016393442625</v>
      </c>
      <c r="V161">
        <f t="shared" si="98"/>
        <v>9.9081147540983636</v>
      </c>
      <c r="W161">
        <f t="shared" si="98"/>
        <v>11.009016393442625</v>
      </c>
      <c r="X161">
        <f t="shared" si="98"/>
        <v>11.009016393442625</v>
      </c>
      <c r="Y161">
        <f t="shared" si="98"/>
        <v>11.009016393442625</v>
      </c>
      <c r="Z161">
        <f t="shared" si="98"/>
        <v>11.009016393442625</v>
      </c>
      <c r="AA161">
        <f t="shared" si="98"/>
        <v>11.009016393442625</v>
      </c>
      <c r="AB161">
        <f t="shared" si="98"/>
        <v>11.009016393442625</v>
      </c>
      <c r="AC161">
        <f t="shared" si="98"/>
        <v>11.009016393442625</v>
      </c>
      <c r="AD161">
        <f t="shared" si="98"/>
        <v>11.009016393442625</v>
      </c>
      <c r="AE161">
        <f t="shared" si="98"/>
        <v>11.009016393442625</v>
      </c>
      <c r="AF161">
        <f t="shared" si="98"/>
        <v>11.009016393442625</v>
      </c>
      <c r="AG161">
        <f t="shared" si="98"/>
        <v>11.009016393442625</v>
      </c>
      <c r="AH161">
        <f t="shared" si="98"/>
        <v>11.009016393442625</v>
      </c>
      <c r="AI161">
        <f t="shared" si="98"/>
        <v>11.009016393442625</v>
      </c>
      <c r="AJ161">
        <f t="shared" si="98"/>
        <v>11.009016393442625</v>
      </c>
      <c r="AK161">
        <f t="shared" si="98"/>
        <v>11.009016393442625</v>
      </c>
      <c r="AL161">
        <f t="shared" si="98"/>
        <v>11.009016393442625</v>
      </c>
      <c r="AM161">
        <f t="shared" si="98"/>
        <v>11.009016393442625</v>
      </c>
      <c r="AN161">
        <f t="shared" si="98"/>
        <v>11.009016393442625</v>
      </c>
      <c r="AO161">
        <f t="shared" si="98"/>
        <v>11.009016393442625</v>
      </c>
      <c r="AP161">
        <f t="shared" si="98"/>
        <v>11.009016393442625</v>
      </c>
      <c r="AQ161">
        <f t="shared" si="98"/>
        <v>11.009016393442625</v>
      </c>
      <c r="AR161">
        <f t="shared" si="80"/>
        <v>11.009016393442625</v>
      </c>
    </row>
    <row r="162" spans="1:44">
      <c r="A162" t="str">
        <f t="shared" si="89"/>
        <v>ANNUAL</v>
      </c>
      <c r="B162" t="s">
        <v>352</v>
      </c>
      <c r="D162" t="str">
        <f t="shared" si="90"/>
        <v>COST</v>
      </c>
      <c r="E162">
        <f t="shared" si="90"/>
        <v>2050</v>
      </c>
      <c r="F162" s="28" t="s">
        <v>313</v>
      </c>
      <c r="G162" s="28" t="s">
        <v>314</v>
      </c>
      <c r="H162">
        <f t="shared" ref="H162:AQ162" si="99">H153*1.1</f>
        <v>11.198360655737707</v>
      </c>
      <c r="I162">
        <f t="shared" si="99"/>
        <v>11.198360655737707</v>
      </c>
      <c r="J162">
        <f t="shared" si="99"/>
        <v>11.198360655737707</v>
      </c>
      <c r="K162">
        <f t="shared" si="99"/>
        <v>11.198360655737707</v>
      </c>
      <c r="L162">
        <f t="shared" si="99"/>
        <v>11.198360655737707</v>
      </c>
      <c r="M162">
        <f t="shared" si="99"/>
        <v>11.198360655737707</v>
      </c>
      <c r="N162">
        <f t="shared" si="99"/>
        <v>11.198360655737707</v>
      </c>
      <c r="O162">
        <f t="shared" si="99"/>
        <v>11.198360655737707</v>
      </c>
      <c r="P162">
        <f t="shared" si="99"/>
        <v>9.5186065573770495</v>
      </c>
      <c r="Q162">
        <f t="shared" si="99"/>
        <v>10.078524590163935</v>
      </c>
      <c r="R162">
        <f t="shared" si="99"/>
        <v>11.198360655737707</v>
      </c>
      <c r="S162">
        <f t="shared" si="99"/>
        <v>11.198360655737707</v>
      </c>
      <c r="T162">
        <f t="shared" si="99"/>
        <v>11.198360655737707</v>
      </c>
      <c r="U162">
        <f t="shared" si="99"/>
        <v>11.198360655737707</v>
      </c>
      <c r="V162">
        <f t="shared" si="99"/>
        <v>10.078524590163935</v>
      </c>
      <c r="W162">
        <f t="shared" si="99"/>
        <v>11.198360655737707</v>
      </c>
      <c r="X162">
        <f t="shared" si="99"/>
        <v>11.198360655737707</v>
      </c>
      <c r="Y162">
        <f t="shared" si="99"/>
        <v>11.198360655737707</v>
      </c>
      <c r="Z162">
        <f t="shared" si="99"/>
        <v>11.198360655737707</v>
      </c>
      <c r="AA162">
        <f t="shared" si="99"/>
        <v>11.198360655737707</v>
      </c>
      <c r="AB162">
        <f t="shared" si="99"/>
        <v>11.198360655737707</v>
      </c>
      <c r="AC162">
        <f t="shared" si="99"/>
        <v>11.198360655737707</v>
      </c>
      <c r="AD162">
        <f t="shared" si="99"/>
        <v>11.198360655737707</v>
      </c>
      <c r="AE162">
        <f t="shared" si="99"/>
        <v>11.198360655737707</v>
      </c>
      <c r="AF162">
        <f t="shared" si="99"/>
        <v>11.198360655737707</v>
      </c>
      <c r="AG162">
        <f t="shared" si="99"/>
        <v>11.198360655737707</v>
      </c>
      <c r="AH162">
        <f t="shared" si="99"/>
        <v>11.198360655737707</v>
      </c>
      <c r="AI162">
        <f t="shared" si="99"/>
        <v>11.198360655737707</v>
      </c>
      <c r="AJ162">
        <f t="shared" si="99"/>
        <v>11.198360655737707</v>
      </c>
      <c r="AK162">
        <f t="shared" si="99"/>
        <v>11.198360655737707</v>
      </c>
      <c r="AL162">
        <f t="shared" si="99"/>
        <v>11.198360655737707</v>
      </c>
      <c r="AM162">
        <f t="shared" si="99"/>
        <v>11.198360655737707</v>
      </c>
      <c r="AN162">
        <f t="shared" si="99"/>
        <v>11.198360655737707</v>
      </c>
      <c r="AO162">
        <f t="shared" si="99"/>
        <v>11.198360655737707</v>
      </c>
      <c r="AP162">
        <f t="shared" si="99"/>
        <v>11.198360655737707</v>
      </c>
      <c r="AQ162">
        <f t="shared" si="99"/>
        <v>11.198360655737707</v>
      </c>
      <c r="AR162">
        <f t="shared" si="80"/>
        <v>11.198360655737707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U208"/>
  <sheetViews>
    <sheetView tabSelected="1" topLeftCell="A67" workbookViewId="0">
      <selection activeCell="A201" sqref="A200:XFD201"/>
    </sheetView>
  </sheetViews>
  <sheetFormatPr defaultRowHeight="12.75"/>
  <cols>
    <col min="6" max="6" width="11" customWidth="1"/>
    <col min="9" max="9" width="14.140625" customWidth="1"/>
  </cols>
  <sheetData>
    <row r="2" spans="2:47" ht="15">
      <c r="B2" s="79" t="s">
        <v>271</v>
      </c>
      <c r="C2" s="79"/>
      <c r="D2" s="79"/>
      <c r="E2" s="79"/>
      <c r="F2" s="79"/>
      <c r="G2" s="79"/>
      <c r="H2" s="79"/>
      <c r="I2" s="79"/>
      <c r="J2" s="79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</row>
    <row r="3" spans="2:47" ht="15.75" thickBot="1">
      <c r="B3" s="81" t="s">
        <v>272</v>
      </c>
      <c r="C3" s="81" t="s">
        <v>273</v>
      </c>
      <c r="D3" s="82" t="s">
        <v>240</v>
      </c>
      <c r="E3" s="82" t="s">
        <v>241</v>
      </c>
      <c r="F3" s="82" t="s">
        <v>242</v>
      </c>
      <c r="G3" s="82" t="s">
        <v>243</v>
      </c>
      <c r="H3" s="82" t="s">
        <v>274</v>
      </c>
      <c r="I3" s="83" t="s">
        <v>245</v>
      </c>
      <c r="J3" s="84" t="s">
        <v>239</v>
      </c>
      <c r="K3" s="83" t="s">
        <v>47</v>
      </c>
      <c r="L3" s="83" t="s">
        <v>48</v>
      </c>
      <c r="M3" s="83" t="s">
        <v>256</v>
      </c>
      <c r="N3" s="83" t="s">
        <v>144</v>
      </c>
      <c r="O3" s="83" t="s">
        <v>145</v>
      </c>
      <c r="P3" s="83" t="s">
        <v>254</v>
      </c>
      <c r="Q3" s="83" t="s">
        <v>49</v>
      </c>
      <c r="R3" s="83" t="s">
        <v>249</v>
      </c>
      <c r="S3" s="83" t="s">
        <v>146</v>
      </c>
      <c r="T3" s="83" t="s">
        <v>57</v>
      </c>
      <c r="U3" s="83" t="s">
        <v>51</v>
      </c>
      <c r="V3" s="83" t="s">
        <v>52</v>
      </c>
      <c r="W3" s="83" t="s">
        <v>355</v>
      </c>
      <c r="X3" s="83" t="s">
        <v>252</v>
      </c>
      <c r="Y3" s="83" t="s">
        <v>53</v>
      </c>
      <c r="Z3" s="83" t="s">
        <v>147</v>
      </c>
      <c r="AA3" s="83" t="s">
        <v>54</v>
      </c>
      <c r="AB3" s="83" t="s">
        <v>148</v>
      </c>
      <c r="AC3" s="83" t="s">
        <v>149</v>
      </c>
      <c r="AD3" s="83" t="s">
        <v>150</v>
      </c>
      <c r="AE3" s="83" t="s">
        <v>151</v>
      </c>
      <c r="AF3" s="83" t="s">
        <v>55</v>
      </c>
      <c r="AG3" s="83" t="s">
        <v>164</v>
      </c>
      <c r="AH3" s="83" t="s">
        <v>253</v>
      </c>
      <c r="AI3" s="83" t="s">
        <v>56</v>
      </c>
      <c r="AJ3" s="83" t="s">
        <v>152</v>
      </c>
      <c r="AK3" s="83" t="s">
        <v>250</v>
      </c>
      <c r="AL3" s="83" t="s">
        <v>153</v>
      </c>
      <c r="AM3" s="83" t="s">
        <v>255</v>
      </c>
      <c r="AN3" s="83" t="s">
        <v>251</v>
      </c>
      <c r="AO3" s="76" t="s">
        <v>307</v>
      </c>
      <c r="AP3" s="76" t="s">
        <v>347</v>
      </c>
      <c r="AQ3" s="76" t="s">
        <v>309</v>
      </c>
      <c r="AR3" s="76" t="s">
        <v>348</v>
      </c>
      <c r="AS3" s="76" t="s">
        <v>310</v>
      </c>
      <c r="AT3" s="76" t="s">
        <v>311</v>
      </c>
      <c r="AU3" s="76" t="s">
        <v>312</v>
      </c>
    </row>
    <row r="4" spans="2:47">
      <c r="B4" t="s">
        <v>275</v>
      </c>
      <c r="C4" s="1" t="s">
        <v>276</v>
      </c>
      <c r="F4" t="s">
        <v>301</v>
      </c>
      <c r="I4" s="85" t="s">
        <v>278</v>
      </c>
      <c r="K4" s="88"/>
      <c r="L4" s="88"/>
      <c r="M4" s="89">
        <v>1.85</v>
      </c>
      <c r="N4" s="88"/>
      <c r="O4" s="88"/>
      <c r="P4" s="89">
        <v>1.39775</v>
      </c>
      <c r="Q4" s="89">
        <v>1.85</v>
      </c>
      <c r="R4" s="88"/>
      <c r="S4" s="88"/>
      <c r="T4" s="89">
        <v>1.85</v>
      </c>
      <c r="U4" s="88"/>
      <c r="V4" s="89">
        <v>2.6449500000000001</v>
      </c>
      <c r="W4" s="88"/>
      <c r="X4" s="89">
        <v>2.6449500000000001</v>
      </c>
      <c r="Y4" s="88"/>
      <c r="Z4" s="89">
        <v>1.2</v>
      </c>
      <c r="AA4" s="89">
        <v>1.85</v>
      </c>
      <c r="AB4" s="88"/>
      <c r="AC4" s="88"/>
      <c r="AD4" s="88"/>
      <c r="AE4" s="88"/>
      <c r="AF4" s="88"/>
      <c r="AG4" s="88"/>
      <c r="AH4" s="89">
        <v>1.39775</v>
      </c>
      <c r="AI4" s="88"/>
      <c r="AJ4" s="89">
        <v>1.39775</v>
      </c>
      <c r="AK4" s="88"/>
      <c r="AL4" s="89">
        <v>1.85</v>
      </c>
      <c r="AM4" s="88"/>
      <c r="AN4" s="89">
        <v>1.365</v>
      </c>
      <c r="AO4" s="88"/>
      <c r="AP4" s="88"/>
      <c r="AQ4" s="88"/>
      <c r="AR4" s="88"/>
      <c r="AS4" s="88"/>
      <c r="AT4" s="88"/>
      <c r="AU4" s="89">
        <v>1.85</v>
      </c>
    </row>
    <row r="5" spans="2:47">
      <c r="B5" t="s">
        <v>275</v>
      </c>
      <c r="C5" s="1" t="s">
        <v>276</v>
      </c>
      <c r="F5" t="s">
        <v>301</v>
      </c>
      <c r="I5" s="85" t="s">
        <v>281</v>
      </c>
      <c r="K5" s="88"/>
      <c r="L5" s="88"/>
      <c r="M5" s="88"/>
      <c r="N5" s="88"/>
      <c r="O5" s="88"/>
      <c r="P5" s="89">
        <v>1.85</v>
      </c>
      <c r="Q5" s="89">
        <v>2.6449500000000001</v>
      </c>
      <c r="R5" s="88"/>
      <c r="S5" s="88"/>
      <c r="T5" s="89">
        <v>2.7749999999999999</v>
      </c>
      <c r="U5" s="88"/>
      <c r="V5" s="88"/>
      <c r="W5" s="88"/>
      <c r="X5" s="88"/>
      <c r="Y5" s="88"/>
      <c r="Z5" s="88"/>
      <c r="AA5" s="89">
        <v>2.6449500000000001</v>
      </c>
      <c r="AB5" s="88"/>
      <c r="AC5" s="88"/>
      <c r="AD5" s="88"/>
      <c r="AE5" s="88"/>
      <c r="AF5" s="88"/>
      <c r="AG5" s="89">
        <v>1.39775</v>
      </c>
      <c r="AH5" s="89">
        <v>1.85</v>
      </c>
      <c r="AI5" s="88"/>
      <c r="AJ5" s="89">
        <v>1.39775</v>
      </c>
      <c r="AK5" s="88"/>
      <c r="AL5" s="89">
        <v>2.6449500000000001</v>
      </c>
      <c r="AM5" s="88"/>
      <c r="AN5" s="89">
        <v>1.39775</v>
      </c>
      <c r="AO5" s="88"/>
      <c r="AP5" s="88"/>
      <c r="AQ5" s="88"/>
      <c r="AR5" s="88"/>
      <c r="AS5" s="88"/>
      <c r="AT5" s="88"/>
      <c r="AU5" s="88"/>
    </row>
    <row r="6" spans="2:47">
      <c r="B6" t="s">
        <v>275</v>
      </c>
      <c r="C6" s="90" t="s">
        <v>276</v>
      </c>
      <c r="F6" t="s">
        <v>301</v>
      </c>
      <c r="I6" s="85" t="s">
        <v>288</v>
      </c>
      <c r="K6" s="88"/>
      <c r="L6" s="88"/>
      <c r="M6" s="88"/>
      <c r="N6" s="88"/>
      <c r="O6" s="88"/>
      <c r="P6" s="88"/>
      <c r="Q6" s="88"/>
      <c r="R6" s="88"/>
      <c r="S6" s="88"/>
      <c r="T6" s="88">
        <v>2.6449500000000001</v>
      </c>
      <c r="U6" s="88"/>
      <c r="V6" s="88"/>
      <c r="W6" s="88"/>
      <c r="X6" s="88"/>
      <c r="Y6" s="88"/>
      <c r="Z6" s="88"/>
      <c r="AA6" s="88">
        <v>2.6449500000000001</v>
      </c>
      <c r="AB6" s="88"/>
      <c r="AC6" s="88"/>
      <c r="AD6" s="88"/>
      <c r="AE6" s="88"/>
      <c r="AF6" s="88"/>
      <c r="AG6" s="88"/>
      <c r="AH6" s="88"/>
      <c r="AI6" s="88"/>
      <c r="AJ6" s="88">
        <v>1.85</v>
      </c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</row>
    <row r="7" spans="2:47">
      <c r="B7" t="s">
        <v>275</v>
      </c>
      <c r="C7" s="1" t="s">
        <v>276</v>
      </c>
      <c r="F7" t="s">
        <v>301</v>
      </c>
      <c r="I7" s="85" t="s">
        <v>277</v>
      </c>
      <c r="K7" s="89">
        <v>1.097</v>
      </c>
      <c r="L7" s="88"/>
      <c r="M7" s="89">
        <v>1.2986500000000001</v>
      </c>
      <c r="N7" s="88"/>
      <c r="O7" s="88"/>
      <c r="P7" s="89">
        <v>1.097</v>
      </c>
      <c r="Q7" s="89">
        <v>1.22</v>
      </c>
      <c r="R7" s="88"/>
      <c r="S7" s="89">
        <v>1.097</v>
      </c>
      <c r="T7" s="89">
        <v>1.5</v>
      </c>
      <c r="U7" s="89">
        <v>0.99399999999999999</v>
      </c>
      <c r="V7" s="88"/>
      <c r="W7" s="89">
        <v>1.5</v>
      </c>
      <c r="X7" s="89">
        <v>1.2</v>
      </c>
      <c r="Y7" s="89">
        <v>1.097</v>
      </c>
      <c r="Z7" s="88"/>
      <c r="AA7" s="89">
        <v>1.22</v>
      </c>
      <c r="AB7" s="89">
        <v>1.097</v>
      </c>
      <c r="AC7" s="88"/>
      <c r="AD7" s="89">
        <v>1.097</v>
      </c>
      <c r="AE7" s="88"/>
      <c r="AF7" s="88"/>
      <c r="AG7" s="88"/>
      <c r="AH7" s="89">
        <v>1.097</v>
      </c>
      <c r="AI7" s="88"/>
      <c r="AJ7" s="89">
        <v>1.097</v>
      </c>
      <c r="AK7" s="89">
        <v>1.22</v>
      </c>
      <c r="AL7" s="89">
        <v>1.22</v>
      </c>
      <c r="AM7" s="89">
        <v>1.22</v>
      </c>
      <c r="AN7" s="88"/>
      <c r="AO7" s="89">
        <v>1.22</v>
      </c>
      <c r="AP7" s="89">
        <v>1.22</v>
      </c>
      <c r="AQ7" s="88"/>
      <c r="AR7" s="89">
        <v>1.22</v>
      </c>
      <c r="AS7" s="89">
        <v>1.22</v>
      </c>
      <c r="AT7" s="89">
        <v>1.22</v>
      </c>
      <c r="AU7" s="89">
        <v>1.22</v>
      </c>
    </row>
    <row r="8" spans="2:47">
      <c r="B8" t="s">
        <v>275</v>
      </c>
      <c r="C8" s="1" t="s">
        <v>276</v>
      </c>
      <c r="F8" t="s">
        <v>301</v>
      </c>
      <c r="I8" s="85" t="s">
        <v>284</v>
      </c>
      <c r="K8" s="88"/>
      <c r="L8" s="88"/>
      <c r="M8" s="88"/>
      <c r="N8" s="88"/>
      <c r="O8" s="88"/>
      <c r="P8" s="89">
        <v>1.22</v>
      </c>
      <c r="Q8" s="89">
        <v>1.5</v>
      </c>
      <c r="R8" s="88"/>
      <c r="S8" s="89">
        <v>1.22</v>
      </c>
      <c r="T8" s="89">
        <v>2.25</v>
      </c>
      <c r="U8" s="89">
        <v>0.99399999999999999</v>
      </c>
      <c r="V8" s="88"/>
      <c r="W8" s="89">
        <v>1.5</v>
      </c>
      <c r="X8" s="88"/>
      <c r="Y8" s="89">
        <v>1.097</v>
      </c>
      <c r="Z8" s="88"/>
      <c r="AA8" s="89">
        <v>1.5</v>
      </c>
      <c r="AB8" s="88"/>
      <c r="AC8" s="88"/>
      <c r="AD8" s="88"/>
      <c r="AE8" s="88"/>
      <c r="AF8" s="88"/>
      <c r="AG8" s="88"/>
      <c r="AH8" s="89">
        <v>1.22</v>
      </c>
      <c r="AI8" s="88"/>
      <c r="AJ8" s="89">
        <v>1.22</v>
      </c>
      <c r="AK8" s="88"/>
      <c r="AL8" s="89">
        <v>1.4973000000000001</v>
      </c>
      <c r="AM8" s="88"/>
      <c r="AN8" s="88"/>
      <c r="AO8" s="88"/>
      <c r="AP8" s="89">
        <v>1.5</v>
      </c>
      <c r="AQ8" s="88"/>
      <c r="AR8" s="88"/>
      <c r="AS8" s="88"/>
      <c r="AT8" s="88"/>
      <c r="AU8" s="88"/>
    </row>
    <row r="9" spans="2:47">
      <c r="B9" t="s">
        <v>275</v>
      </c>
      <c r="C9" s="1" t="s">
        <v>276</v>
      </c>
      <c r="F9" t="s">
        <v>301</v>
      </c>
      <c r="I9" s="85" t="s">
        <v>285</v>
      </c>
      <c r="K9" s="88"/>
      <c r="L9" s="88"/>
      <c r="M9" s="88"/>
      <c r="N9" s="88"/>
      <c r="O9" s="88"/>
      <c r="P9" s="88"/>
      <c r="Q9" s="88"/>
      <c r="R9" s="88"/>
      <c r="S9" s="89">
        <v>1.22</v>
      </c>
      <c r="T9" s="89">
        <v>1.5</v>
      </c>
      <c r="U9" s="89">
        <v>1.22</v>
      </c>
      <c r="V9" s="88"/>
      <c r="W9" s="88"/>
      <c r="X9" s="88"/>
      <c r="Y9" s="88"/>
      <c r="Z9" s="88"/>
      <c r="AA9" s="89">
        <v>1.5</v>
      </c>
      <c r="AB9" s="88"/>
      <c r="AC9" s="88"/>
      <c r="AD9" s="88"/>
      <c r="AE9" s="88"/>
      <c r="AF9" s="88"/>
      <c r="AG9" s="88"/>
      <c r="AH9" s="88"/>
      <c r="AI9" s="88"/>
      <c r="AJ9" s="89">
        <v>1.22</v>
      </c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</row>
    <row r="10" spans="2:47">
      <c r="B10" t="s">
        <v>275</v>
      </c>
      <c r="C10" s="99" t="s">
        <v>276</v>
      </c>
      <c r="F10" t="s">
        <v>301</v>
      </c>
      <c r="I10" s="85" t="s">
        <v>279</v>
      </c>
      <c r="K10" s="89">
        <v>1.825</v>
      </c>
      <c r="L10" s="88"/>
      <c r="M10" s="89">
        <v>1.825</v>
      </c>
      <c r="N10" s="88"/>
      <c r="O10" s="88"/>
      <c r="P10" s="89">
        <v>1.825</v>
      </c>
      <c r="Q10" s="89">
        <v>1.825</v>
      </c>
      <c r="R10" s="89">
        <v>1.05041660586576</v>
      </c>
      <c r="S10" s="88"/>
      <c r="T10" s="89">
        <v>1.825</v>
      </c>
      <c r="U10" s="88"/>
      <c r="V10" s="89">
        <v>1.825</v>
      </c>
      <c r="W10" s="89">
        <v>2.6</v>
      </c>
      <c r="X10" s="89">
        <v>1.825</v>
      </c>
      <c r="Y10" s="89">
        <v>1.05041660586576</v>
      </c>
      <c r="Z10" s="88"/>
      <c r="AA10" s="88"/>
      <c r="AB10" s="88"/>
      <c r="AC10" s="88"/>
      <c r="AD10" s="88"/>
      <c r="AE10" s="88"/>
      <c r="AF10" s="89">
        <v>1.05041660586576</v>
      </c>
      <c r="AG10" s="89">
        <v>1.05041660586576</v>
      </c>
      <c r="AH10" s="89">
        <v>1.825</v>
      </c>
      <c r="AI10" s="89">
        <v>1.825</v>
      </c>
      <c r="AJ10" s="89">
        <v>1.825</v>
      </c>
      <c r="AK10" s="89">
        <v>1.825</v>
      </c>
      <c r="AL10" s="88"/>
      <c r="AM10" s="89">
        <v>1.825</v>
      </c>
      <c r="AN10" s="89">
        <v>1.05041660586576</v>
      </c>
      <c r="AO10" s="89">
        <v>1.825</v>
      </c>
      <c r="AP10" s="88"/>
      <c r="AQ10" s="89">
        <v>1.825</v>
      </c>
      <c r="AR10" s="88"/>
      <c r="AS10" s="88"/>
      <c r="AT10" s="88"/>
      <c r="AU10" s="89">
        <v>1.825</v>
      </c>
    </row>
    <row r="11" spans="2:47">
      <c r="B11" t="s">
        <v>275</v>
      </c>
      <c r="C11" s="90" t="s">
        <v>276</v>
      </c>
      <c r="F11" t="s">
        <v>301</v>
      </c>
      <c r="I11" s="85" t="s">
        <v>289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</row>
    <row r="12" spans="2:47">
      <c r="B12" t="s">
        <v>275</v>
      </c>
      <c r="C12" s="90" t="s">
        <v>276</v>
      </c>
      <c r="F12" t="s">
        <v>301</v>
      </c>
      <c r="I12" s="85" t="s">
        <v>282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</row>
    <row r="13" spans="2:47">
      <c r="B13" t="s">
        <v>275</v>
      </c>
      <c r="C13" s="99" t="s">
        <v>276</v>
      </c>
      <c r="F13" t="s">
        <v>301</v>
      </c>
      <c r="I13" s="85" t="s">
        <v>290</v>
      </c>
      <c r="K13" s="89">
        <v>2.6</v>
      </c>
      <c r="L13" s="88"/>
      <c r="M13" s="89">
        <v>2.6</v>
      </c>
      <c r="N13" s="88"/>
      <c r="O13" s="88"/>
      <c r="P13" s="89">
        <v>2.6</v>
      </c>
      <c r="Q13" s="89">
        <v>2.6</v>
      </c>
      <c r="R13" s="89">
        <v>1.825</v>
      </c>
      <c r="S13" s="88"/>
      <c r="T13" s="89">
        <v>2.6</v>
      </c>
      <c r="U13" s="88"/>
      <c r="V13" s="89">
        <v>2.6</v>
      </c>
      <c r="W13" s="89">
        <v>2.6</v>
      </c>
      <c r="X13" s="89">
        <v>2.6</v>
      </c>
      <c r="Y13" s="89">
        <v>1.87174962305797</v>
      </c>
      <c r="Z13" s="88"/>
      <c r="AA13" s="88"/>
      <c r="AB13" s="88"/>
      <c r="AC13" s="88"/>
      <c r="AD13" s="88"/>
      <c r="AE13" s="88"/>
      <c r="AF13" s="89">
        <v>1.05041660586576</v>
      </c>
      <c r="AG13" s="89">
        <v>1.05041660586576</v>
      </c>
      <c r="AH13" s="89">
        <v>2.6</v>
      </c>
      <c r="AI13" s="89">
        <v>1.825</v>
      </c>
      <c r="AJ13" s="89">
        <v>2.6</v>
      </c>
      <c r="AK13" s="89">
        <v>1.825</v>
      </c>
      <c r="AL13" s="88"/>
      <c r="AM13" s="89">
        <v>2.6</v>
      </c>
      <c r="AN13" s="89">
        <v>1.825</v>
      </c>
      <c r="AO13" s="88"/>
      <c r="AP13" s="88"/>
      <c r="AQ13" s="88"/>
      <c r="AR13" s="88"/>
      <c r="AS13" s="88"/>
      <c r="AT13" s="88"/>
      <c r="AU13" s="88"/>
    </row>
    <row r="14" spans="2:47">
      <c r="B14" t="s">
        <v>275</v>
      </c>
      <c r="C14" s="90" t="s">
        <v>276</v>
      </c>
      <c r="F14" t="s">
        <v>301</v>
      </c>
      <c r="I14" s="85" t="s">
        <v>291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</row>
    <row r="15" spans="2:47">
      <c r="B15" t="s">
        <v>275</v>
      </c>
      <c r="C15" s="90" t="s">
        <v>276</v>
      </c>
      <c r="F15" t="s">
        <v>301</v>
      </c>
      <c r="I15" s="85" t="s">
        <v>292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</row>
    <row r="16" spans="2:47">
      <c r="B16" t="s">
        <v>275</v>
      </c>
      <c r="C16" s="99" t="s">
        <v>276</v>
      </c>
      <c r="F16" t="s">
        <v>301</v>
      </c>
      <c r="I16" s="85" t="s">
        <v>293</v>
      </c>
      <c r="K16" s="89">
        <v>2.6</v>
      </c>
      <c r="L16" s="88"/>
      <c r="M16" s="88"/>
      <c r="N16" s="88"/>
      <c r="O16" s="88"/>
      <c r="P16" s="89">
        <v>2.6</v>
      </c>
      <c r="Q16" s="89">
        <v>2.6</v>
      </c>
      <c r="R16" s="89">
        <v>1.825</v>
      </c>
      <c r="S16" s="88"/>
      <c r="T16" s="89">
        <v>2.6</v>
      </c>
      <c r="U16" s="88"/>
      <c r="V16" s="89">
        <v>2.6</v>
      </c>
      <c r="W16" s="88"/>
      <c r="X16" s="89">
        <v>2.6</v>
      </c>
      <c r="Y16" s="88"/>
      <c r="Z16" s="88"/>
      <c r="AA16" s="88"/>
      <c r="AB16" s="88"/>
      <c r="AC16" s="88"/>
      <c r="AD16" s="88"/>
      <c r="AE16" s="88"/>
      <c r="AF16" s="89">
        <v>1.825</v>
      </c>
      <c r="AG16" s="89">
        <v>1.05041660586576</v>
      </c>
      <c r="AH16" s="89">
        <v>2.6</v>
      </c>
      <c r="AI16" s="88"/>
      <c r="AJ16" s="89">
        <v>2.6</v>
      </c>
      <c r="AK16" s="88"/>
      <c r="AL16" s="89">
        <v>1.825</v>
      </c>
      <c r="AM16" s="88"/>
      <c r="AN16" s="89">
        <v>1.825</v>
      </c>
      <c r="AO16" s="88"/>
      <c r="AP16" s="88"/>
      <c r="AQ16" s="88"/>
      <c r="AR16" s="88"/>
      <c r="AS16" s="88"/>
      <c r="AT16" s="88"/>
      <c r="AU16" s="88"/>
    </row>
    <row r="17" spans="1:47">
      <c r="B17" t="s">
        <v>275</v>
      </c>
      <c r="C17" s="90" t="s">
        <v>276</v>
      </c>
      <c r="F17" t="s">
        <v>301</v>
      </c>
      <c r="I17" s="85" t="s">
        <v>294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</row>
    <row r="18" spans="1:47">
      <c r="B18" t="s">
        <v>275</v>
      </c>
      <c r="C18" s="90" t="s">
        <v>276</v>
      </c>
      <c r="F18" t="s">
        <v>301</v>
      </c>
      <c r="I18" s="85" t="s">
        <v>295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47">
      <c r="B19" t="s">
        <v>275</v>
      </c>
      <c r="C19" s="99" t="s">
        <v>276</v>
      </c>
      <c r="F19" t="s">
        <v>301</v>
      </c>
      <c r="I19" s="85" t="s">
        <v>280</v>
      </c>
      <c r="K19" s="89">
        <v>3</v>
      </c>
      <c r="L19" s="88"/>
      <c r="M19" s="89">
        <v>1.80467787139338</v>
      </c>
      <c r="N19" s="88"/>
      <c r="O19" s="88"/>
      <c r="P19" s="89">
        <v>3</v>
      </c>
      <c r="Q19" s="89">
        <v>3</v>
      </c>
      <c r="R19" s="89">
        <v>1.80467787139338</v>
      </c>
      <c r="S19" s="88"/>
      <c r="T19" s="89">
        <v>3</v>
      </c>
      <c r="U19" s="88"/>
      <c r="V19" s="89">
        <v>3</v>
      </c>
      <c r="W19" s="89">
        <v>3</v>
      </c>
      <c r="X19" s="89">
        <v>3</v>
      </c>
      <c r="Y19" s="88"/>
      <c r="Z19" s="88"/>
      <c r="AA19" s="88"/>
      <c r="AB19" s="89">
        <v>3</v>
      </c>
      <c r="AC19" s="88"/>
      <c r="AD19" s="88"/>
      <c r="AE19" s="88"/>
      <c r="AF19" s="89">
        <v>1.80467787139338</v>
      </c>
      <c r="AG19" s="89">
        <v>1.80467787139338</v>
      </c>
      <c r="AH19" s="89">
        <v>3</v>
      </c>
      <c r="AI19" s="88"/>
      <c r="AJ19" s="89">
        <v>3</v>
      </c>
      <c r="AK19" s="88"/>
      <c r="AL19" s="88"/>
      <c r="AM19" s="89">
        <v>3</v>
      </c>
      <c r="AN19" s="89">
        <v>1.80467787139338</v>
      </c>
      <c r="AO19" s="89">
        <v>3</v>
      </c>
      <c r="AP19" s="88"/>
      <c r="AQ19" s="89">
        <v>3</v>
      </c>
      <c r="AR19" s="88"/>
      <c r="AS19" s="88"/>
      <c r="AT19" s="88"/>
      <c r="AU19" s="89">
        <v>3</v>
      </c>
    </row>
    <row r="20" spans="1:47">
      <c r="B20" t="s">
        <v>275</v>
      </c>
      <c r="C20" s="99" t="s">
        <v>276</v>
      </c>
      <c r="F20" t="s">
        <v>301</v>
      </c>
      <c r="I20" s="85" t="s">
        <v>296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>
        <v>3</v>
      </c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</row>
    <row r="21" spans="1:47">
      <c r="B21" t="s">
        <v>275</v>
      </c>
      <c r="C21" s="90" t="s">
        <v>276</v>
      </c>
      <c r="F21" t="s">
        <v>301</v>
      </c>
      <c r="I21" s="85" t="s">
        <v>283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</row>
    <row r="22" spans="1:47">
      <c r="B22" t="s">
        <v>275</v>
      </c>
      <c r="C22" s="99" t="s">
        <v>276</v>
      </c>
      <c r="F22" t="s">
        <v>301</v>
      </c>
      <c r="I22" s="85" t="s">
        <v>286</v>
      </c>
      <c r="K22" s="89">
        <v>3</v>
      </c>
      <c r="L22" s="88"/>
      <c r="M22" s="89">
        <v>3</v>
      </c>
      <c r="N22" s="88"/>
      <c r="O22" s="88"/>
      <c r="P22" s="89">
        <v>3</v>
      </c>
      <c r="Q22" s="89">
        <v>3</v>
      </c>
      <c r="R22" s="89">
        <v>3</v>
      </c>
      <c r="S22" s="88"/>
      <c r="T22" s="89">
        <v>4.5</v>
      </c>
      <c r="U22" s="88"/>
      <c r="V22" s="89">
        <v>3.3</v>
      </c>
      <c r="W22" s="89">
        <v>3.3</v>
      </c>
      <c r="X22" s="89">
        <v>3.3</v>
      </c>
      <c r="Y22" s="88"/>
      <c r="Z22" s="88"/>
      <c r="AA22" s="88"/>
      <c r="AB22" s="88"/>
      <c r="AC22" s="88"/>
      <c r="AD22" s="88"/>
      <c r="AE22" s="88"/>
      <c r="AF22" s="89">
        <v>2.70701680709008</v>
      </c>
      <c r="AG22" s="89">
        <v>2.70701680709008</v>
      </c>
      <c r="AH22" s="89">
        <v>3</v>
      </c>
      <c r="AI22" s="88"/>
      <c r="AJ22" s="89">
        <v>4.5</v>
      </c>
      <c r="AK22" s="88"/>
      <c r="AL22" s="88"/>
      <c r="AM22" s="89">
        <v>3</v>
      </c>
      <c r="AN22" s="89">
        <v>2.70701680709008</v>
      </c>
      <c r="AO22" s="88"/>
      <c r="AP22" s="88"/>
      <c r="AQ22" s="88"/>
      <c r="AR22" s="88"/>
      <c r="AS22" s="88"/>
      <c r="AT22" s="88"/>
      <c r="AU22" s="88"/>
    </row>
    <row r="23" spans="1:47">
      <c r="B23" t="s">
        <v>275</v>
      </c>
      <c r="C23" s="90" t="s">
        <v>276</v>
      </c>
      <c r="F23" t="s">
        <v>301</v>
      </c>
      <c r="I23" s="85" t="s">
        <v>297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</row>
    <row r="24" spans="1:47">
      <c r="B24" t="s">
        <v>275</v>
      </c>
      <c r="C24" s="90" t="s">
        <v>276</v>
      </c>
      <c r="F24" t="s">
        <v>301</v>
      </c>
      <c r="I24" s="85" t="s">
        <v>298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</row>
    <row r="25" spans="1:47">
      <c r="B25" t="s">
        <v>275</v>
      </c>
      <c r="C25" s="99" t="s">
        <v>276</v>
      </c>
      <c r="F25" t="s">
        <v>301</v>
      </c>
      <c r="I25" s="85" t="s">
        <v>287</v>
      </c>
      <c r="K25" s="88"/>
      <c r="L25" s="88"/>
      <c r="M25" s="89">
        <v>3.3</v>
      </c>
      <c r="N25" s="88"/>
      <c r="O25" s="88"/>
      <c r="P25" s="89">
        <v>3.3</v>
      </c>
      <c r="Q25" s="89">
        <v>3.3</v>
      </c>
      <c r="R25" s="89">
        <v>3</v>
      </c>
      <c r="S25" s="88"/>
      <c r="T25" s="89">
        <v>5.25</v>
      </c>
      <c r="U25" s="88"/>
      <c r="V25" s="89">
        <v>3.3</v>
      </c>
      <c r="W25" s="88"/>
      <c r="X25" s="89">
        <v>3.3</v>
      </c>
      <c r="Y25" s="88"/>
      <c r="Z25" s="88"/>
      <c r="AA25" s="88"/>
      <c r="AB25" s="88"/>
      <c r="AC25" s="88"/>
      <c r="AD25" s="88"/>
      <c r="AE25" s="88"/>
      <c r="AF25" s="89">
        <v>3.1581862749384202</v>
      </c>
      <c r="AG25" s="89">
        <v>3.1581862749384202</v>
      </c>
      <c r="AH25" s="89">
        <v>3</v>
      </c>
      <c r="AI25" s="88"/>
      <c r="AJ25" s="89">
        <v>5.25</v>
      </c>
      <c r="AK25" s="88"/>
      <c r="AL25" s="88"/>
      <c r="AM25" s="89">
        <v>3.3</v>
      </c>
      <c r="AN25" s="89">
        <v>3.1581862749384202</v>
      </c>
      <c r="AO25" s="88"/>
      <c r="AP25" s="88"/>
      <c r="AQ25" s="88"/>
      <c r="AR25" s="88"/>
      <c r="AS25" s="88"/>
      <c r="AT25" s="88"/>
      <c r="AU25" s="88"/>
    </row>
    <row r="26" spans="1:47">
      <c r="B26" t="s">
        <v>275</v>
      </c>
      <c r="C26" s="90" t="s">
        <v>276</v>
      </c>
      <c r="F26" t="s">
        <v>301</v>
      </c>
      <c r="I26" s="85" t="s">
        <v>299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</row>
    <row r="27" spans="1:47">
      <c r="B27" t="s">
        <v>275</v>
      </c>
      <c r="C27" s="90" t="s">
        <v>276</v>
      </c>
      <c r="F27" t="s">
        <v>301</v>
      </c>
      <c r="I27" s="85" t="s">
        <v>300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</row>
    <row r="31" spans="1:47">
      <c r="A31" t="s">
        <v>303</v>
      </c>
    </row>
    <row r="32" spans="1:47">
      <c r="B32" t="s">
        <v>111</v>
      </c>
      <c r="C32" t="s">
        <v>304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1.1019955654101994</v>
      </c>
      <c r="C38">
        <f>Worldprices!G70/Worldprices!G69</f>
        <v>1.142550143266476</v>
      </c>
    </row>
    <row r="39" spans="1:47">
      <c r="A39">
        <f>Worldprices!B71</f>
        <v>2030</v>
      </c>
      <c r="B39">
        <f>Worldprices!Q71/Worldprices!Q70</f>
        <v>1.0925553319919517</v>
      </c>
      <c r="C39">
        <f>Worldprices!G71/Worldprices!G70</f>
        <v>1.1247648902821317</v>
      </c>
    </row>
    <row r="40" spans="1:47">
      <c r="A40">
        <f>Worldprices!B72</f>
        <v>2035</v>
      </c>
      <c r="B40">
        <f>Worldprices!Q72/Worldprices!Q71</f>
        <v>1.052486187845304</v>
      </c>
      <c r="C40">
        <f>Worldprices!G72/Worldprices!G71</f>
        <v>1.0523968784838349</v>
      </c>
    </row>
    <row r="41" spans="1:47">
      <c r="A41">
        <f>Worldprices!B73</f>
        <v>2040</v>
      </c>
      <c r="B41">
        <f>Worldprices!Q73/Worldprices!Q72</f>
        <v>1.0498687664041995</v>
      </c>
      <c r="C41">
        <f>Worldprices!G73/Worldprices!G72</f>
        <v>1.0497881355932202</v>
      </c>
    </row>
    <row r="42" spans="1:47">
      <c r="A42">
        <f>Worldprices!B74</f>
        <v>2045</v>
      </c>
      <c r="B42">
        <f>Worldprices!Q74/Worldprices!Q73</f>
        <v>1.0175000000000001</v>
      </c>
      <c r="C42">
        <f>Worldprices!G74/Worldprices!G73</f>
        <v>1.0232088799192736</v>
      </c>
    </row>
    <row r="43" spans="1:47">
      <c r="A43">
        <f>Worldprices!B75</f>
        <v>2050</v>
      </c>
      <c r="B43">
        <f>Worldprices!Q75/Worldprices!Q74</f>
        <v>1.0171990171990173</v>
      </c>
      <c r="C43">
        <f>Worldprices!G75/Worldprices!G74</f>
        <v>1.0226824457593688</v>
      </c>
    </row>
    <row r="45" spans="1:47">
      <c r="E45" s="45" t="s">
        <v>143</v>
      </c>
      <c r="I45" s="45"/>
      <c r="AN45" s="45"/>
    </row>
    <row r="46" spans="1:47" ht="15.75" thickBot="1">
      <c r="E46" s="46" t="s">
        <v>240</v>
      </c>
      <c r="F46" s="46" t="s">
        <v>241</v>
      </c>
      <c r="G46" s="46" t="s">
        <v>242</v>
      </c>
      <c r="H46" s="46" t="s">
        <v>243</v>
      </c>
      <c r="I46" s="6" t="s">
        <v>245</v>
      </c>
      <c r="J46" s="49" t="s">
        <v>246</v>
      </c>
      <c r="K46" s="83" t="s">
        <v>47</v>
      </c>
      <c r="L46" s="83" t="s">
        <v>48</v>
      </c>
      <c r="M46" s="83" t="s">
        <v>256</v>
      </c>
      <c r="N46" s="83" t="s">
        <v>144</v>
      </c>
      <c r="O46" s="83" t="s">
        <v>145</v>
      </c>
      <c r="P46" s="83" t="s">
        <v>254</v>
      </c>
      <c r="Q46" s="83" t="s">
        <v>49</v>
      </c>
      <c r="R46" s="83" t="s">
        <v>249</v>
      </c>
      <c r="S46" s="83" t="s">
        <v>146</v>
      </c>
      <c r="T46" s="83" t="s">
        <v>57</v>
      </c>
      <c r="U46" s="83" t="s">
        <v>51</v>
      </c>
      <c r="V46" s="83" t="s">
        <v>52</v>
      </c>
      <c r="W46" s="83" t="s">
        <v>355</v>
      </c>
      <c r="X46" s="83" t="s">
        <v>252</v>
      </c>
      <c r="Y46" s="83" t="s">
        <v>53</v>
      </c>
      <c r="Z46" s="83" t="s">
        <v>147</v>
      </c>
      <c r="AA46" s="83" t="s">
        <v>54</v>
      </c>
      <c r="AB46" s="83" t="s">
        <v>148</v>
      </c>
      <c r="AC46" s="83" t="s">
        <v>149</v>
      </c>
      <c r="AD46" s="83" t="s">
        <v>150</v>
      </c>
      <c r="AE46" s="83" t="s">
        <v>151</v>
      </c>
      <c r="AF46" s="83" t="s">
        <v>55</v>
      </c>
      <c r="AG46" s="83" t="s">
        <v>164</v>
      </c>
      <c r="AH46" s="83" t="s">
        <v>253</v>
      </c>
      <c r="AI46" s="83" t="s">
        <v>56</v>
      </c>
      <c r="AJ46" s="83" t="s">
        <v>152</v>
      </c>
      <c r="AK46" s="83" t="s">
        <v>250</v>
      </c>
      <c r="AL46" s="83" t="s">
        <v>153</v>
      </c>
      <c r="AM46" s="83" t="s">
        <v>255</v>
      </c>
      <c r="AN46" s="83" t="s">
        <v>251</v>
      </c>
      <c r="AO46" s="76" t="s">
        <v>307</v>
      </c>
      <c r="AP46" s="76" t="s">
        <v>347</v>
      </c>
      <c r="AQ46" s="76" t="s">
        <v>309</v>
      </c>
      <c r="AR46" s="76" t="s">
        <v>348</v>
      </c>
      <c r="AS46" s="76" t="s">
        <v>310</v>
      </c>
      <c r="AT46" s="76" t="s">
        <v>311</v>
      </c>
      <c r="AU46" s="76" t="s">
        <v>312</v>
      </c>
    </row>
    <row r="47" spans="1:47">
      <c r="E47" t="s">
        <v>248</v>
      </c>
      <c r="G47" t="s">
        <v>154</v>
      </c>
      <c r="H47">
        <f>A$35</f>
        <v>2010</v>
      </c>
      <c r="I47" t="str">
        <f t="shared" ref="I47:I55" si="0">I$10</f>
        <v>MINGASRSV1</v>
      </c>
      <c r="J47" t="s">
        <v>269</v>
      </c>
      <c r="K47">
        <f>IF(K$10=0,"",K10*$B35)</f>
        <v>2.3883516139687644</v>
      </c>
      <c r="L47" t="str">
        <f t="shared" ref="L47:AU47" si="1">IF(L$10=0,"",L10*$B35)</f>
        <v/>
      </c>
      <c r="M47">
        <f t="shared" si="1"/>
        <v>2.3883516139687644</v>
      </c>
      <c r="N47" t="str">
        <f t="shared" si="1"/>
        <v/>
      </c>
      <c r="O47" t="str">
        <f t="shared" si="1"/>
        <v/>
      </c>
      <c r="P47">
        <f t="shared" si="1"/>
        <v>2.3883516139687644</v>
      </c>
      <c r="Q47">
        <f t="shared" si="1"/>
        <v>2.3883516139687644</v>
      </c>
      <c r="R47">
        <f t="shared" si="1"/>
        <v>1.3746653128542903</v>
      </c>
      <c r="S47" t="str">
        <f t="shared" si="1"/>
        <v/>
      </c>
      <c r="T47">
        <f t="shared" si="1"/>
        <v>2.3883516139687644</v>
      </c>
      <c r="U47" t="str">
        <f t="shared" si="1"/>
        <v/>
      </c>
      <c r="V47">
        <f t="shared" si="1"/>
        <v>2.3883516139687644</v>
      </c>
      <c r="W47">
        <f t="shared" si="1"/>
        <v>3.4025831212705691</v>
      </c>
      <c r="X47">
        <f t="shared" si="1"/>
        <v>2.3883516139687644</v>
      </c>
      <c r="Y47">
        <f t="shared" si="1"/>
        <v>1.3746653128542903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1.3746653128542903</v>
      </c>
      <c r="AG47">
        <f t="shared" si="1"/>
        <v>1.3746653128542903</v>
      </c>
      <c r="AH47">
        <f t="shared" si="1"/>
        <v>2.3883516139687644</v>
      </c>
      <c r="AI47">
        <f t="shared" si="1"/>
        <v>2.3883516139687644</v>
      </c>
      <c r="AJ47">
        <f t="shared" si="1"/>
        <v>2.3883516139687644</v>
      </c>
      <c r="AK47">
        <f t="shared" si="1"/>
        <v>2.3883516139687644</v>
      </c>
      <c r="AL47" t="str">
        <f t="shared" si="1"/>
        <v/>
      </c>
      <c r="AM47">
        <f t="shared" si="1"/>
        <v>2.3883516139687644</v>
      </c>
      <c r="AN47">
        <f t="shared" si="1"/>
        <v>1.3746653128542903</v>
      </c>
      <c r="AO47">
        <f t="shared" si="1"/>
        <v>2.3883516139687644</v>
      </c>
      <c r="AP47" t="str">
        <f t="shared" si="1"/>
        <v/>
      </c>
      <c r="AQ47">
        <f t="shared" si="1"/>
        <v>2.3883516139687644</v>
      </c>
      <c r="AR47" t="str">
        <f t="shared" si="1"/>
        <v/>
      </c>
      <c r="AS47" t="str">
        <f t="shared" si="1"/>
        <v/>
      </c>
      <c r="AT47" t="str">
        <f t="shared" si="1"/>
        <v/>
      </c>
      <c r="AU47">
        <f t="shared" si="1"/>
        <v>2.3883516139687644</v>
      </c>
    </row>
    <row r="48" spans="1:47">
      <c r="E48" t="s">
        <v>248</v>
      </c>
      <c r="G48" t="s">
        <v>154</v>
      </c>
      <c r="H48">
        <f>A$36</f>
        <v>2015</v>
      </c>
      <c r="I48" t="str">
        <f t="shared" si="0"/>
        <v>MINGASRSV1</v>
      </c>
      <c r="J48" t="s">
        <v>269</v>
      </c>
      <c r="K48">
        <f t="shared" ref="K48:T55" si="2">IF(K$10=0,"",K47*$B36)</f>
        <v>2.6189728676985524</v>
      </c>
      <c r="L48" t="str">
        <f t="shared" si="2"/>
        <v/>
      </c>
      <c r="M48">
        <f t="shared" si="2"/>
        <v>2.6189728676985524</v>
      </c>
      <c r="N48" t="str">
        <f t="shared" si="2"/>
        <v/>
      </c>
      <c r="O48" t="str">
        <f t="shared" si="2"/>
        <v/>
      </c>
      <c r="P48">
        <f t="shared" si="2"/>
        <v>2.6189728676985524</v>
      </c>
      <c r="Q48">
        <f t="shared" si="2"/>
        <v>2.6189728676985524</v>
      </c>
      <c r="R48">
        <f t="shared" si="2"/>
        <v>1.5074041592013314</v>
      </c>
      <c r="S48" t="str">
        <f t="shared" si="2"/>
        <v/>
      </c>
      <c r="T48">
        <f t="shared" si="2"/>
        <v>2.6189728676985524</v>
      </c>
      <c r="U48" t="str">
        <f t="shared" ref="U48:AD55" si="3">IF(U$10=0,"",U47*$B36)</f>
        <v/>
      </c>
      <c r="V48">
        <f t="shared" si="3"/>
        <v>2.6189728676985524</v>
      </c>
      <c r="W48">
        <f t="shared" si="3"/>
        <v>3.7311394279541026</v>
      </c>
      <c r="X48">
        <f t="shared" si="3"/>
        <v>2.6189728676985524</v>
      </c>
      <c r="Y48">
        <f t="shared" si="3"/>
        <v>1.5074041592013314</v>
      </c>
      <c r="Z48" t="str">
        <f t="shared" si="3"/>
        <v/>
      </c>
      <c r="AA48" t="str">
        <f t="shared" si="3"/>
        <v/>
      </c>
      <c r="AB48" t="str">
        <f t="shared" si="3"/>
        <v/>
      </c>
      <c r="AC48" t="str">
        <f t="shared" si="3"/>
        <v/>
      </c>
      <c r="AD48" t="str">
        <f t="shared" si="3"/>
        <v/>
      </c>
      <c r="AE48" t="str">
        <f t="shared" ref="AE48:AN55" si="4">IF(AE$10=0,"",AE47*$B36)</f>
        <v/>
      </c>
      <c r="AF48">
        <f t="shared" si="4"/>
        <v>1.5074041592013314</v>
      </c>
      <c r="AG48">
        <f t="shared" si="4"/>
        <v>1.5074041592013314</v>
      </c>
      <c r="AH48">
        <f t="shared" si="4"/>
        <v>2.6189728676985524</v>
      </c>
      <c r="AI48">
        <f t="shared" si="4"/>
        <v>2.6189728676985524</v>
      </c>
      <c r="AJ48">
        <f t="shared" si="4"/>
        <v>2.6189728676985524</v>
      </c>
      <c r="AK48">
        <f t="shared" si="4"/>
        <v>2.6189728676985524</v>
      </c>
      <c r="AL48" t="str">
        <f t="shared" si="4"/>
        <v/>
      </c>
      <c r="AM48">
        <f t="shared" si="4"/>
        <v>2.6189728676985524</v>
      </c>
      <c r="AN48">
        <f t="shared" si="4"/>
        <v>1.5074041592013314</v>
      </c>
      <c r="AO48">
        <f t="shared" ref="AO48:AU55" si="5">IF(AO$10=0,"",AO47*$B36)</f>
        <v>2.6189728676985524</v>
      </c>
      <c r="AP48" t="str">
        <f t="shared" si="5"/>
        <v/>
      </c>
      <c r="AQ48">
        <f t="shared" si="5"/>
        <v>2.6189728676985524</v>
      </c>
      <c r="AR48" t="str">
        <f t="shared" si="5"/>
        <v/>
      </c>
      <c r="AS48" t="str">
        <f t="shared" si="5"/>
        <v/>
      </c>
      <c r="AT48" t="str">
        <f t="shared" si="5"/>
        <v/>
      </c>
      <c r="AU48">
        <f t="shared" si="5"/>
        <v>2.6189728676985524</v>
      </c>
    </row>
    <row r="49" spans="5:47">
      <c r="E49" t="s">
        <v>248</v>
      </c>
      <c r="G49" t="s">
        <v>154</v>
      </c>
      <c r="H49">
        <f>A$37</f>
        <v>2020</v>
      </c>
      <c r="I49" t="str">
        <f t="shared" si="0"/>
        <v>MINGASRSV1</v>
      </c>
      <c r="J49" t="s">
        <v>269</v>
      </c>
      <c r="K49">
        <f t="shared" si="2"/>
        <v>2.8495941214283409</v>
      </c>
      <c r="L49" t="str">
        <f t="shared" si="2"/>
        <v/>
      </c>
      <c r="M49">
        <f t="shared" si="2"/>
        <v>2.8495941214283409</v>
      </c>
      <c r="N49" t="str">
        <f t="shared" si="2"/>
        <v/>
      </c>
      <c r="O49" t="str">
        <f t="shared" si="2"/>
        <v/>
      </c>
      <c r="P49">
        <f t="shared" si="2"/>
        <v>2.8495941214283409</v>
      </c>
      <c r="Q49">
        <f t="shared" si="2"/>
        <v>2.8495941214283409</v>
      </c>
      <c r="R49">
        <f t="shared" si="2"/>
        <v>1.6401430055483728</v>
      </c>
      <c r="S49" t="str">
        <f t="shared" si="2"/>
        <v/>
      </c>
      <c r="T49">
        <f t="shared" si="2"/>
        <v>2.8495941214283409</v>
      </c>
      <c r="U49" t="str">
        <f t="shared" si="3"/>
        <v/>
      </c>
      <c r="V49">
        <f t="shared" si="3"/>
        <v>2.8495941214283409</v>
      </c>
      <c r="W49">
        <f t="shared" si="3"/>
        <v>4.0596957346376366</v>
      </c>
      <c r="X49">
        <f t="shared" si="3"/>
        <v>2.8495941214283409</v>
      </c>
      <c r="Y49">
        <f t="shared" si="3"/>
        <v>1.6401430055483728</v>
      </c>
      <c r="Z49" t="str">
        <f t="shared" si="3"/>
        <v/>
      </c>
      <c r="AA49" t="str">
        <f t="shared" si="3"/>
        <v/>
      </c>
      <c r="AB49" t="str">
        <f t="shared" si="3"/>
        <v/>
      </c>
      <c r="AC49" t="str">
        <f t="shared" si="3"/>
        <v/>
      </c>
      <c r="AD49" t="str">
        <f t="shared" si="3"/>
        <v/>
      </c>
      <c r="AE49" t="str">
        <f t="shared" si="4"/>
        <v/>
      </c>
      <c r="AF49">
        <f t="shared" si="4"/>
        <v>1.6401430055483728</v>
      </c>
      <c r="AG49">
        <f t="shared" si="4"/>
        <v>1.6401430055483728</v>
      </c>
      <c r="AH49">
        <f t="shared" si="4"/>
        <v>2.8495941214283409</v>
      </c>
      <c r="AI49">
        <f t="shared" si="4"/>
        <v>2.8495941214283409</v>
      </c>
      <c r="AJ49">
        <f t="shared" si="4"/>
        <v>2.8495941214283409</v>
      </c>
      <c r="AK49">
        <f t="shared" si="4"/>
        <v>2.8495941214283409</v>
      </c>
      <c r="AL49" t="str">
        <f t="shared" si="4"/>
        <v/>
      </c>
      <c r="AM49">
        <f t="shared" si="4"/>
        <v>2.8495941214283409</v>
      </c>
      <c r="AN49">
        <f t="shared" si="4"/>
        <v>1.6401430055483728</v>
      </c>
      <c r="AO49">
        <f t="shared" si="5"/>
        <v>2.8495941214283409</v>
      </c>
      <c r="AP49" t="str">
        <f t="shared" si="5"/>
        <v/>
      </c>
      <c r="AQ49">
        <f t="shared" si="5"/>
        <v>2.8495941214283409</v>
      </c>
      <c r="AR49" t="str">
        <f t="shared" si="5"/>
        <v/>
      </c>
      <c r="AS49" t="str">
        <f t="shared" si="5"/>
        <v/>
      </c>
      <c r="AT49" t="str">
        <f t="shared" si="5"/>
        <v/>
      </c>
      <c r="AU49">
        <f t="shared" si="5"/>
        <v>2.8495941214283409</v>
      </c>
    </row>
    <row r="50" spans="5:47">
      <c r="E50" t="s">
        <v>248</v>
      </c>
      <c r="G50" t="s">
        <v>154</v>
      </c>
      <c r="H50">
        <f>A$38</f>
        <v>2025</v>
      </c>
      <c r="I50" t="str">
        <f t="shared" si="0"/>
        <v>MINGASRSV1</v>
      </c>
      <c r="J50" t="s">
        <v>269</v>
      </c>
      <c r="K50">
        <f t="shared" si="2"/>
        <v>3.140240085033005</v>
      </c>
      <c r="L50" t="str">
        <f t="shared" si="2"/>
        <v/>
      </c>
      <c r="M50">
        <f t="shared" si="2"/>
        <v>3.140240085033005</v>
      </c>
      <c r="N50" t="str">
        <f t="shared" si="2"/>
        <v/>
      </c>
      <c r="O50" t="str">
        <f t="shared" si="2"/>
        <v/>
      </c>
      <c r="P50">
        <f t="shared" si="2"/>
        <v>3.140240085033005</v>
      </c>
      <c r="Q50">
        <f t="shared" si="2"/>
        <v>3.140240085033005</v>
      </c>
      <c r="R50">
        <f t="shared" si="2"/>
        <v>1.8074303187528629</v>
      </c>
      <c r="S50" t="str">
        <f t="shared" si="2"/>
        <v/>
      </c>
      <c r="T50">
        <f t="shared" si="2"/>
        <v>3.140240085033005</v>
      </c>
      <c r="U50" t="str">
        <f t="shared" si="3"/>
        <v/>
      </c>
      <c r="V50">
        <f t="shared" si="3"/>
        <v>3.140240085033005</v>
      </c>
      <c r="W50">
        <f t="shared" si="3"/>
        <v>4.4737666964853773</v>
      </c>
      <c r="X50">
        <f t="shared" si="3"/>
        <v>3.140240085033005</v>
      </c>
      <c r="Y50">
        <f t="shared" si="3"/>
        <v>1.8074303187528629</v>
      </c>
      <c r="Z50" t="str">
        <f t="shared" si="3"/>
        <v/>
      </c>
      <c r="AA50" t="str">
        <f t="shared" si="3"/>
        <v/>
      </c>
      <c r="AB50" t="str">
        <f t="shared" si="3"/>
        <v/>
      </c>
      <c r="AC50" t="str">
        <f t="shared" si="3"/>
        <v/>
      </c>
      <c r="AD50" t="str">
        <f t="shared" si="3"/>
        <v/>
      </c>
      <c r="AE50" t="str">
        <f t="shared" si="4"/>
        <v/>
      </c>
      <c r="AF50">
        <f t="shared" si="4"/>
        <v>1.8074303187528629</v>
      </c>
      <c r="AG50">
        <f t="shared" si="4"/>
        <v>1.8074303187528629</v>
      </c>
      <c r="AH50">
        <f t="shared" si="4"/>
        <v>3.140240085033005</v>
      </c>
      <c r="AI50">
        <f t="shared" si="4"/>
        <v>3.140240085033005</v>
      </c>
      <c r="AJ50">
        <f t="shared" si="4"/>
        <v>3.140240085033005</v>
      </c>
      <c r="AK50">
        <f t="shared" si="4"/>
        <v>3.140240085033005</v>
      </c>
      <c r="AL50" t="str">
        <f t="shared" si="4"/>
        <v/>
      </c>
      <c r="AM50">
        <f t="shared" si="4"/>
        <v>3.140240085033005</v>
      </c>
      <c r="AN50">
        <f t="shared" si="4"/>
        <v>1.8074303187528629</v>
      </c>
      <c r="AO50">
        <f t="shared" si="5"/>
        <v>3.140240085033005</v>
      </c>
      <c r="AP50" t="str">
        <f t="shared" si="5"/>
        <v/>
      </c>
      <c r="AQ50">
        <f t="shared" si="5"/>
        <v>3.140240085033005</v>
      </c>
      <c r="AR50" t="str">
        <f t="shared" si="5"/>
        <v/>
      </c>
      <c r="AS50" t="str">
        <f t="shared" si="5"/>
        <v/>
      </c>
      <c r="AT50" t="str">
        <f t="shared" si="5"/>
        <v/>
      </c>
      <c r="AU50">
        <f t="shared" si="5"/>
        <v>3.140240085033005</v>
      </c>
    </row>
    <row r="51" spans="5:47">
      <c r="E51" t="s">
        <v>248</v>
      </c>
      <c r="G51" t="s">
        <v>154</v>
      </c>
      <c r="H51">
        <f>A$39</f>
        <v>2030</v>
      </c>
      <c r="I51" t="str">
        <f t="shared" si="0"/>
        <v>MINGASRSV1</v>
      </c>
      <c r="J51" t="s">
        <v>269</v>
      </c>
      <c r="K51">
        <f t="shared" si="2"/>
        <v>3.4308860486376691</v>
      </c>
      <c r="L51" t="str">
        <f t="shared" si="2"/>
        <v/>
      </c>
      <c r="M51">
        <f t="shared" si="2"/>
        <v>3.4308860486376691</v>
      </c>
      <c r="N51" t="str">
        <f t="shared" si="2"/>
        <v/>
      </c>
      <c r="O51" t="str">
        <f t="shared" si="2"/>
        <v/>
      </c>
      <c r="P51">
        <f t="shared" si="2"/>
        <v>3.4308860486376691</v>
      </c>
      <c r="Q51">
        <f t="shared" si="2"/>
        <v>3.4308860486376691</v>
      </c>
      <c r="R51">
        <f t="shared" si="2"/>
        <v>1.9747176319573532</v>
      </c>
      <c r="S51" t="str">
        <f t="shared" si="2"/>
        <v/>
      </c>
      <c r="T51">
        <f t="shared" si="2"/>
        <v>3.4308860486376691</v>
      </c>
      <c r="U51" t="str">
        <f t="shared" si="3"/>
        <v/>
      </c>
      <c r="V51">
        <f t="shared" si="3"/>
        <v>3.4308860486376691</v>
      </c>
      <c r="W51">
        <f t="shared" si="3"/>
        <v>4.887837658333118</v>
      </c>
      <c r="X51">
        <f t="shared" si="3"/>
        <v>3.4308860486376691</v>
      </c>
      <c r="Y51">
        <f t="shared" si="3"/>
        <v>1.9747176319573532</v>
      </c>
      <c r="Z51" t="str">
        <f t="shared" si="3"/>
        <v/>
      </c>
      <c r="AA51" t="str">
        <f t="shared" si="3"/>
        <v/>
      </c>
      <c r="AB51" t="str">
        <f t="shared" si="3"/>
        <v/>
      </c>
      <c r="AC51" t="str">
        <f t="shared" si="3"/>
        <v/>
      </c>
      <c r="AD51" t="str">
        <f t="shared" si="3"/>
        <v/>
      </c>
      <c r="AE51" t="str">
        <f t="shared" si="4"/>
        <v/>
      </c>
      <c r="AF51">
        <f t="shared" si="4"/>
        <v>1.9747176319573532</v>
      </c>
      <c r="AG51">
        <f t="shared" si="4"/>
        <v>1.9747176319573532</v>
      </c>
      <c r="AH51">
        <f t="shared" si="4"/>
        <v>3.4308860486376691</v>
      </c>
      <c r="AI51">
        <f t="shared" si="4"/>
        <v>3.4308860486376691</v>
      </c>
      <c r="AJ51">
        <f t="shared" si="4"/>
        <v>3.4308860486376691</v>
      </c>
      <c r="AK51">
        <f t="shared" si="4"/>
        <v>3.4308860486376691</v>
      </c>
      <c r="AL51" t="str">
        <f t="shared" si="4"/>
        <v/>
      </c>
      <c r="AM51">
        <f t="shared" si="4"/>
        <v>3.4308860486376691</v>
      </c>
      <c r="AN51">
        <f t="shared" si="4"/>
        <v>1.9747176319573532</v>
      </c>
      <c r="AO51">
        <f t="shared" si="5"/>
        <v>3.4308860486376691</v>
      </c>
      <c r="AP51" t="str">
        <f t="shared" si="5"/>
        <v/>
      </c>
      <c r="AQ51">
        <f t="shared" si="5"/>
        <v>3.4308860486376691</v>
      </c>
      <c r="AR51" t="str">
        <f t="shared" si="5"/>
        <v/>
      </c>
      <c r="AS51" t="str">
        <f t="shared" si="5"/>
        <v/>
      </c>
      <c r="AT51" t="str">
        <f t="shared" si="5"/>
        <v/>
      </c>
      <c r="AU51">
        <f t="shared" si="5"/>
        <v>3.4308860486376691</v>
      </c>
    </row>
    <row r="52" spans="5:47">
      <c r="E52" t="s">
        <v>248</v>
      </c>
      <c r="G52" t="s">
        <v>154</v>
      </c>
      <c r="H52">
        <f>A$40</f>
        <v>2035</v>
      </c>
      <c r="I52" t="str">
        <f t="shared" si="0"/>
        <v>MINGASRSV1</v>
      </c>
      <c r="J52" t="s">
        <v>269</v>
      </c>
      <c r="K52">
        <f t="shared" si="2"/>
        <v>3.6109601782622986</v>
      </c>
      <c r="L52" t="str">
        <f t="shared" si="2"/>
        <v/>
      </c>
      <c r="M52">
        <f t="shared" si="2"/>
        <v>3.6109601782622986</v>
      </c>
      <c r="N52" t="str">
        <f t="shared" si="2"/>
        <v/>
      </c>
      <c r="O52" t="str">
        <f t="shared" si="2"/>
        <v/>
      </c>
      <c r="P52">
        <f t="shared" si="2"/>
        <v>3.6109601782622986</v>
      </c>
      <c r="Q52">
        <f t="shared" si="2"/>
        <v>3.6109601782622986</v>
      </c>
      <c r="R52">
        <f t="shared" si="2"/>
        <v>2.0783630325297007</v>
      </c>
      <c r="S52" t="str">
        <f t="shared" si="2"/>
        <v/>
      </c>
      <c r="T52">
        <f t="shared" si="2"/>
        <v>3.6109601782622986</v>
      </c>
      <c r="U52" t="str">
        <f t="shared" si="3"/>
        <v/>
      </c>
      <c r="V52">
        <f t="shared" si="3"/>
        <v>3.6109601782622986</v>
      </c>
      <c r="W52">
        <f t="shared" si="3"/>
        <v>5.1443816238257405</v>
      </c>
      <c r="X52">
        <f t="shared" si="3"/>
        <v>3.6109601782622986</v>
      </c>
      <c r="Y52">
        <f t="shared" si="3"/>
        <v>2.0783630325297007</v>
      </c>
      <c r="Z52" t="str">
        <f t="shared" si="3"/>
        <v/>
      </c>
      <c r="AA52" t="str">
        <f t="shared" si="3"/>
        <v/>
      </c>
      <c r="AB52" t="str">
        <f t="shared" si="3"/>
        <v/>
      </c>
      <c r="AC52" t="str">
        <f t="shared" si="3"/>
        <v/>
      </c>
      <c r="AD52" t="str">
        <f t="shared" si="3"/>
        <v/>
      </c>
      <c r="AE52" t="str">
        <f t="shared" si="4"/>
        <v/>
      </c>
      <c r="AF52">
        <f t="shared" si="4"/>
        <v>2.0783630325297007</v>
      </c>
      <c r="AG52">
        <f t="shared" si="4"/>
        <v>2.0783630325297007</v>
      </c>
      <c r="AH52">
        <f t="shared" si="4"/>
        <v>3.6109601782622986</v>
      </c>
      <c r="AI52">
        <f t="shared" si="4"/>
        <v>3.6109601782622986</v>
      </c>
      <c r="AJ52">
        <f t="shared" si="4"/>
        <v>3.6109601782622986</v>
      </c>
      <c r="AK52">
        <f t="shared" si="4"/>
        <v>3.6109601782622986</v>
      </c>
      <c r="AL52" t="str">
        <f t="shared" si="4"/>
        <v/>
      </c>
      <c r="AM52">
        <f t="shared" si="4"/>
        <v>3.6109601782622986</v>
      </c>
      <c r="AN52">
        <f t="shared" si="4"/>
        <v>2.0783630325297007</v>
      </c>
      <c r="AO52">
        <f t="shared" si="5"/>
        <v>3.6109601782622986</v>
      </c>
      <c r="AP52" t="str">
        <f t="shared" si="5"/>
        <v/>
      </c>
      <c r="AQ52">
        <f t="shared" si="5"/>
        <v>3.6109601782622986</v>
      </c>
      <c r="AR52" t="str">
        <f t="shared" si="5"/>
        <v/>
      </c>
      <c r="AS52" t="str">
        <f t="shared" si="5"/>
        <v/>
      </c>
      <c r="AT52" t="str">
        <f t="shared" si="5"/>
        <v/>
      </c>
      <c r="AU52">
        <f t="shared" si="5"/>
        <v>3.6109601782622986</v>
      </c>
    </row>
    <row r="53" spans="5:47">
      <c r="E53" t="s">
        <v>248</v>
      </c>
      <c r="G53" t="s">
        <v>154</v>
      </c>
      <c r="H53">
        <f>A$41</f>
        <v>2040</v>
      </c>
      <c r="I53" t="str">
        <f t="shared" si="0"/>
        <v>MINGASRSV1</v>
      </c>
      <c r="J53" t="s">
        <v>269</v>
      </c>
      <c r="K53">
        <f t="shared" si="2"/>
        <v>3.7910343078869277</v>
      </c>
      <c r="L53" t="str">
        <f t="shared" si="2"/>
        <v/>
      </c>
      <c r="M53">
        <f t="shared" si="2"/>
        <v>3.7910343078869277</v>
      </c>
      <c r="N53" t="str">
        <f t="shared" si="2"/>
        <v/>
      </c>
      <c r="O53" t="str">
        <f t="shared" si="2"/>
        <v/>
      </c>
      <c r="P53">
        <f t="shared" si="2"/>
        <v>3.7910343078869277</v>
      </c>
      <c r="Q53">
        <f t="shared" si="2"/>
        <v>3.7910343078869277</v>
      </c>
      <c r="R53">
        <f t="shared" si="2"/>
        <v>2.1820084331020477</v>
      </c>
      <c r="S53" t="str">
        <f t="shared" si="2"/>
        <v/>
      </c>
      <c r="T53">
        <f t="shared" si="2"/>
        <v>3.7910343078869277</v>
      </c>
      <c r="U53" t="str">
        <f t="shared" si="3"/>
        <v/>
      </c>
      <c r="V53">
        <f t="shared" si="3"/>
        <v>3.7910343078869277</v>
      </c>
      <c r="W53">
        <f t="shared" si="3"/>
        <v>5.400925589318363</v>
      </c>
      <c r="X53">
        <f t="shared" si="3"/>
        <v>3.7910343078869277</v>
      </c>
      <c r="Y53">
        <f t="shared" si="3"/>
        <v>2.1820084331020477</v>
      </c>
      <c r="Z53" t="str">
        <f t="shared" si="3"/>
        <v/>
      </c>
      <c r="AA53" t="str">
        <f t="shared" si="3"/>
        <v/>
      </c>
      <c r="AB53" t="str">
        <f t="shared" si="3"/>
        <v/>
      </c>
      <c r="AC53" t="str">
        <f t="shared" si="3"/>
        <v/>
      </c>
      <c r="AD53" t="str">
        <f t="shared" si="3"/>
        <v/>
      </c>
      <c r="AE53" t="str">
        <f t="shared" si="4"/>
        <v/>
      </c>
      <c r="AF53">
        <f t="shared" si="4"/>
        <v>2.1820084331020477</v>
      </c>
      <c r="AG53">
        <f t="shared" si="4"/>
        <v>2.1820084331020477</v>
      </c>
      <c r="AH53">
        <f t="shared" si="4"/>
        <v>3.7910343078869277</v>
      </c>
      <c r="AI53">
        <f t="shared" si="4"/>
        <v>3.7910343078869277</v>
      </c>
      <c r="AJ53">
        <f t="shared" si="4"/>
        <v>3.7910343078869277</v>
      </c>
      <c r="AK53">
        <f t="shared" si="4"/>
        <v>3.7910343078869277</v>
      </c>
      <c r="AL53" t="str">
        <f t="shared" si="4"/>
        <v/>
      </c>
      <c r="AM53">
        <f t="shared" si="4"/>
        <v>3.7910343078869277</v>
      </c>
      <c r="AN53">
        <f t="shared" si="4"/>
        <v>2.1820084331020477</v>
      </c>
      <c r="AO53">
        <f t="shared" si="5"/>
        <v>3.7910343078869277</v>
      </c>
      <c r="AP53" t="str">
        <f t="shared" si="5"/>
        <v/>
      </c>
      <c r="AQ53">
        <f t="shared" si="5"/>
        <v>3.7910343078869277</v>
      </c>
      <c r="AR53" t="str">
        <f t="shared" si="5"/>
        <v/>
      </c>
      <c r="AS53" t="str">
        <f t="shared" si="5"/>
        <v/>
      </c>
      <c r="AT53" t="str">
        <f t="shared" si="5"/>
        <v/>
      </c>
      <c r="AU53">
        <f t="shared" si="5"/>
        <v>3.7910343078869277</v>
      </c>
    </row>
    <row r="54" spans="5:47">
      <c r="E54" t="s">
        <v>248</v>
      </c>
      <c r="G54" t="s">
        <v>154</v>
      </c>
      <c r="H54">
        <f>A$42</f>
        <v>2045</v>
      </c>
      <c r="I54" t="str">
        <f t="shared" si="0"/>
        <v>MINGASRSV1</v>
      </c>
      <c r="J54" t="s">
        <v>269</v>
      </c>
      <c r="K54">
        <f t="shared" si="2"/>
        <v>3.8573774082749495</v>
      </c>
      <c r="L54" t="str">
        <f t="shared" si="2"/>
        <v/>
      </c>
      <c r="M54">
        <f t="shared" si="2"/>
        <v>3.8573774082749495</v>
      </c>
      <c r="N54" t="str">
        <f t="shared" si="2"/>
        <v/>
      </c>
      <c r="O54" t="str">
        <f t="shared" si="2"/>
        <v/>
      </c>
      <c r="P54">
        <f t="shared" si="2"/>
        <v>3.8573774082749495</v>
      </c>
      <c r="Q54">
        <f t="shared" si="2"/>
        <v>3.8573774082749495</v>
      </c>
      <c r="R54">
        <f t="shared" si="2"/>
        <v>2.2201935806813338</v>
      </c>
      <c r="S54" t="str">
        <f t="shared" si="2"/>
        <v/>
      </c>
      <c r="T54">
        <f t="shared" si="2"/>
        <v>3.8573774082749495</v>
      </c>
      <c r="U54" t="str">
        <f t="shared" si="3"/>
        <v/>
      </c>
      <c r="V54">
        <f t="shared" si="3"/>
        <v>3.8573774082749495</v>
      </c>
      <c r="W54">
        <f t="shared" si="3"/>
        <v>5.4954417871314343</v>
      </c>
      <c r="X54">
        <f t="shared" si="3"/>
        <v>3.8573774082749495</v>
      </c>
      <c r="Y54">
        <f t="shared" si="3"/>
        <v>2.2201935806813338</v>
      </c>
      <c r="Z54" t="str">
        <f t="shared" si="3"/>
        <v/>
      </c>
      <c r="AA54" t="str">
        <f t="shared" si="3"/>
        <v/>
      </c>
      <c r="AB54" t="str">
        <f t="shared" si="3"/>
        <v/>
      </c>
      <c r="AC54" t="str">
        <f t="shared" si="3"/>
        <v/>
      </c>
      <c r="AD54" t="str">
        <f t="shared" si="3"/>
        <v/>
      </c>
      <c r="AE54" t="str">
        <f t="shared" si="4"/>
        <v/>
      </c>
      <c r="AF54">
        <f t="shared" si="4"/>
        <v>2.2201935806813338</v>
      </c>
      <c r="AG54">
        <f t="shared" si="4"/>
        <v>2.2201935806813338</v>
      </c>
      <c r="AH54">
        <f t="shared" si="4"/>
        <v>3.8573774082749495</v>
      </c>
      <c r="AI54">
        <f t="shared" si="4"/>
        <v>3.8573774082749495</v>
      </c>
      <c r="AJ54">
        <f t="shared" si="4"/>
        <v>3.8573774082749495</v>
      </c>
      <c r="AK54">
        <f t="shared" si="4"/>
        <v>3.8573774082749495</v>
      </c>
      <c r="AL54" t="str">
        <f t="shared" si="4"/>
        <v/>
      </c>
      <c r="AM54">
        <f t="shared" si="4"/>
        <v>3.8573774082749495</v>
      </c>
      <c r="AN54">
        <f t="shared" si="4"/>
        <v>2.2201935806813338</v>
      </c>
      <c r="AO54">
        <f t="shared" si="5"/>
        <v>3.8573774082749495</v>
      </c>
      <c r="AP54" t="str">
        <f t="shared" si="5"/>
        <v/>
      </c>
      <c r="AQ54">
        <f t="shared" si="5"/>
        <v>3.8573774082749495</v>
      </c>
      <c r="AR54" t="str">
        <f t="shared" si="5"/>
        <v/>
      </c>
      <c r="AS54" t="str">
        <f t="shared" si="5"/>
        <v/>
      </c>
      <c r="AT54" t="str">
        <f t="shared" si="5"/>
        <v/>
      </c>
      <c r="AU54">
        <f t="shared" si="5"/>
        <v>3.8573774082749495</v>
      </c>
    </row>
    <row r="55" spans="5:47">
      <c r="E55" t="s">
        <v>248</v>
      </c>
      <c r="G55" t="s">
        <v>154</v>
      </c>
      <c r="H55">
        <f>A$43</f>
        <v>2050</v>
      </c>
      <c r="I55" t="str">
        <f t="shared" si="0"/>
        <v>MINGASRSV1</v>
      </c>
      <c r="J55" t="s">
        <v>269</v>
      </c>
      <c r="K55">
        <f t="shared" si="2"/>
        <v>3.9237205086629712</v>
      </c>
      <c r="L55" t="str">
        <f t="shared" si="2"/>
        <v/>
      </c>
      <c r="M55">
        <f t="shared" si="2"/>
        <v>3.9237205086629712</v>
      </c>
      <c r="N55" t="str">
        <f t="shared" si="2"/>
        <v/>
      </c>
      <c r="O55" t="str">
        <f t="shared" si="2"/>
        <v/>
      </c>
      <c r="P55">
        <f t="shared" si="2"/>
        <v>3.9237205086629712</v>
      </c>
      <c r="Q55">
        <f t="shared" si="2"/>
        <v>3.9237205086629712</v>
      </c>
      <c r="R55">
        <f t="shared" si="2"/>
        <v>2.2583787282606198</v>
      </c>
      <c r="S55" t="str">
        <f t="shared" si="2"/>
        <v/>
      </c>
      <c r="T55">
        <f t="shared" si="2"/>
        <v>3.9237205086629712</v>
      </c>
      <c r="U55" t="str">
        <f t="shared" si="3"/>
        <v/>
      </c>
      <c r="V55">
        <f t="shared" si="3"/>
        <v>3.9237205086629712</v>
      </c>
      <c r="W55">
        <f t="shared" si="3"/>
        <v>5.5899579849445065</v>
      </c>
      <c r="X55">
        <f t="shared" si="3"/>
        <v>3.9237205086629712</v>
      </c>
      <c r="Y55">
        <f t="shared" si="3"/>
        <v>2.2583787282606198</v>
      </c>
      <c r="Z55" t="str">
        <f t="shared" si="3"/>
        <v/>
      </c>
      <c r="AA55" t="str">
        <f t="shared" si="3"/>
        <v/>
      </c>
      <c r="AB55" t="str">
        <f t="shared" si="3"/>
        <v/>
      </c>
      <c r="AC55" t="str">
        <f t="shared" si="3"/>
        <v/>
      </c>
      <c r="AD55" t="str">
        <f t="shared" si="3"/>
        <v/>
      </c>
      <c r="AE55" t="str">
        <f t="shared" si="4"/>
        <v/>
      </c>
      <c r="AF55">
        <f t="shared" si="4"/>
        <v>2.2583787282606198</v>
      </c>
      <c r="AG55">
        <f t="shared" si="4"/>
        <v>2.2583787282606198</v>
      </c>
      <c r="AH55">
        <f t="shared" si="4"/>
        <v>3.9237205086629712</v>
      </c>
      <c r="AI55">
        <f t="shared" si="4"/>
        <v>3.9237205086629712</v>
      </c>
      <c r="AJ55">
        <f t="shared" si="4"/>
        <v>3.9237205086629712</v>
      </c>
      <c r="AK55">
        <f t="shared" si="4"/>
        <v>3.9237205086629712</v>
      </c>
      <c r="AL55" t="str">
        <f t="shared" si="4"/>
        <v/>
      </c>
      <c r="AM55">
        <f t="shared" si="4"/>
        <v>3.9237205086629712</v>
      </c>
      <c r="AN55">
        <f t="shared" si="4"/>
        <v>2.2583787282606198</v>
      </c>
      <c r="AO55">
        <f t="shared" si="5"/>
        <v>3.9237205086629712</v>
      </c>
      <c r="AP55" t="str">
        <f t="shared" si="5"/>
        <v/>
      </c>
      <c r="AQ55">
        <f t="shared" si="5"/>
        <v>3.9237205086629712</v>
      </c>
      <c r="AR55" t="str">
        <f t="shared" si="5"/>
        <v/>
      </c>
      <c r="AS55" t="str">
        <f t="shared" si="5"/>
        <v/>
      </c>
      <c r="AT55" t="str">
        <f t="shared" si="5"/>
        <v/>
      </c>
      <c r="AU55">
        <f t="shared" si="5"/>
        <v>3.9237205086629712</v>
      </c>
    </row>
    <row r="56" spans="5:47">
      <c r="E56" t="s">
        <v>248</v>
      </c>
      <c r="G56" t="s">
        <v>154</v>
      </c>
      <c r="H56">
        <f>A$35</f>
        <v>2010</v>
      </c>
      <c r="I56" t="str">
        <f t="shared" ref="I56:I64" si="6">I$11</f>
        <v>MINGASRSV2</v>
      </c>
      <c r="J56" t="s">
        <v>269</v>
      </c>
      <c r="K56" t="str">
        <f>IF(K$11=0,"",K11*$B$35)</f>
        <v/>
      </c>
      <c r="L56" t="str">
        <f t="shared" ref="L56:AU56" si="7">IF(L$11=0,"",L11*$B$35)</f>
        <v/>
      </c>
      <c r="M56" t="str">
        <f t="shared" si="7"/>
        <v/>
      </c>
      <c r="N56" t="str">
        <f t="shared" si="7"/>
        <v/>
      </c>
      <c r="O56" t="str">
        <f t="shared" si="7"/>
        <v/>
      </c>
      <c r="P56" t="str">
        <f t="shared" si="7"/>
        <v/>
      </c>
      <c r="Q56" t="str">
        <f t="shared" si="7"/>
        <v/>
      </c>
      <c r="R56" t="str">
        <f t="shared" si="7"/>
        <v/>
      </c>
      <c r="S56" t="str">
        <f t="shared" si="7"/>
        <v/>
      </c>
      <c r="T56" t="str">
        <f t="shared" si="7"/>
        <v/>
      </c>
      <c r="U56" t="str">
        <f t="shared" si="7"/>
        <v/>
      </c>
      <c r="V56" t="str">
        <f t="shared" si="7"/>
        <v/>
      </c>
      <c r="W56" t="str">
        <f t="shared" si="7"/>
        <v/>
      </c>
      <c r="X56" t="str">
        <f t="shared" si="7"/>
        <v/>
      </c>
      <c r="Y56" t="str">
        <f t="shared" si="7"/>
        <v/>
      </c>
      <c r="Z56" t="str">
        <f t="shared" si="7"/>
        <v/>
      </c>
      <c r="AA56" t="str">
        <f t="shared" si="7"/>
        <v/>
      </c>
      <c r="AB56" t="str">
        <f t="shared" si="7"/>
        <v/>
      </c>
      <c r="AC56" t="str">
        <f t="shared" si="7"/>
        <v/>
      </c>
      <c r="AD56" t="str">
        <f t="shared" si="7"/>
        <v/>
      </c>
      <c r="AE56" t="str">
        <f t="shared" si="7"/>
        <v/>
      </c>
      <c r="AF56" t="str">
        <f t="shared" si="7"/>
        <v/>
      </c>
      <c r="AG56" t="str">
        <f t="shared" si="7"/>
        <v/>
      </c>
      <c r="AH56" t="str">
        <f t="shared" si="7"/>
        <v/>
      </c>
      <c r="AI56" t="str">
        <f t="shared" si="7"/>
        <v/>
      </c>
      <c r="AJ56" t="str">
        <f t="shared" si="7"/>
        <v/>
      </c>
      <c r="AK56" t="str">
        <f t="shared" si="7"/>
        <v/>
      </c>
      <c r="AL56" t="str">
        <f t="shared" si="7"/>
        <v/>
      </c>
      <c r="AM56" t="str">
        <f t="shared" si="7"/>
        <v/>
      </c>
      <c r="AN56" t="str">
        <f t="shared" si="7"/>
        <v/>
      </c>
      <c r="AO56" t="str">
        <f t="shared" si="7"/>
        <v/>
      </c>
      <c r="AP56" t="str">
        <f t="shared" si="7"/>
        <v/>
      </c>
      <c r="AQ56" t="str">
        <f t="shared" si="7"/>
        <v/>
      </c>
      <c r="AR56" t="str">
        <f t="shared" si="7"/>
        <v/>
      </c>
      <c r="AS56" t="str">
        <f t="shared" si="7"/>
        <v/>
      </c>
      <c r="AT56" t="str">
        <f t="shared" si="7"/>
        <v/>
      </c>
      <c r="AU56" t="str">
        <f t="shared" si="7"/>
        <v/>
      </c>
    </row>
    <row r="57" spans="5:47">
      <c r="E57" t="s">
        <v>248</v>
      </c>
      <c r="G57" t="s">
        <v>154</v>
      </c>
      <c r="H57">
        <f>A$36</f>
        <v>2015</v>
      </c>
      <c r="I57" t="str">
        <f t="shared" si="6"/>
        <v>MINGASRSV2</v>
      </c>
      <c r="J57" t="s">
        <v>269</v>
      </c>
      <c r="K57" t="str">
        <f t="shared" ref="K57:AN57" si="8">IF(K$11=0,"",K56*$B$36)</f>
        <v/>
      </c>
      <c r="L57" t="str">
        <f t="shared" si="8"/>
        <v/>
      </c>
      <c r="M57" t="str">
        <f t="shared" si="8"/>
        <v/>
      </c>
      <c r="N57" t="str">
        <f t="shared" si="8"/>
        <v/>
      </c>
      <c r="O57" t="str">
        <f t="shared" si="8"/>
        <v/>
      </c>
      <c r="P57" t="str">
        <f t="shared" si="8"/>
        <v/>
      </c>
      <c r="Q57" t="str">
        <f t="shared" si="8"/>
        <v/>
      </c>
      <c r="R57" t="str">
        <f t="shared" si="8"/>
        <v/>
      </c>
      <c r="S57" t="str">
        <f t="shared" si="8"/>
        <v/>
      </c>
      <c r="T57" t="str">
        <f t="shared" si="8"/>
        <v/>
      </c>
      <c r="U57" t="str">
        <f t="shared" si="8"/>
        <v/>
      </c>
      <c r="V57" t="str">
        <f t="shared" si="8"/>
        <v/>
      </c>
      <c r="W57" t="str">
        <f t="shared" si="8"/>
        <v/>
      </c>
      <c r="X57" t="str">
        <f t="shared" si="8"/>
        <v/>
      </c>
      <c r="Y57" t="str">
        <f t="shared" si="8"/>
        <v/>
      </c>
      <c r="Z57" t="str">
        <f t="shared" si="8"/>
        <v/>
      </c>
      <c r="AA57" t="str">
        <f t="shared" si="8"/>
        <v/>
      </c>
      <c r="AB57" t="str">
        <f t="shared" si="8"/>
        <v/>
      </c>
      <c r="AC57" t="str">
        <f t="shared" si="8"/>
        <v/>
      </c>
      <c r="AD57" t="str">
        <f t="shared" si="8"/>
        <v/>
      </c>
      <c r="AE57" t="str">
        <f t="shared" si="8"/>
        <v/>
      </c>
      <c r="AF57" t="str">
        <f t="shared" si="8"/>
        <v/>
      </c>
      <c r="AG57" t="str">
        <f t="shared" si="8"/>
        <v/>
      </c>
      <c r="AH57" t="str">
        <f t="shared" si="8"/>
        <v/>
      </c>
      <c r="AI57" t="str">
        <f t="shared" si="8"/>
        <v/>
      </c>
      <c r="AJ57" t="str">
        <f t="shared" si="8"/>
        <v/>
      </c>
      <c r="AK57" t="str">
        <f t="shared" si="8"/>
        <v/>
      </c>
      <c r="AL57" t="str">
        <f t="shared" si="8"/>
        <v/>
      </c>
      <c r="AM57" t="str">
        <f t="shared" si="8"/>
        <v/>
      </c>
      <c r="AN57" t="str">
        <f t="shared" si="8"/>
        <v/>
      </c>
      <c r="AO57" t="str">
        <f t="shared" ref="AO57:AU57" si="9">IF(AO$11=0,"",AO56*$B$36)</f>
        <v/>
      </c>
      <c r="AP57" t="str">
        <f t="shared" si="9"/>
        <v/>
      </c>
      <c r="AQ57" t="str">
        <f t="shared" si="9"/>
        <v/>
      </c>
      <c r="AR57" t="str">
        <f t="shared" si="9"/>
        <v/>
      </c>
      <c r="AS57" t="str">
        <f t="shared" si="9"/>
        <v/>
      </c>
      <c r="AT57" t="str">
        <f t="shared" si="9"/>
        <v/>
      </c>
      <c r="AU57" t="str">
        <f t="shared" si="9"/>
        <v/>
      </c>
    </row>
    <row r="58" spans="5:47">
      <c r="E58" t="s">
        <v>248</v>
      </c>
      <c r="G58" t="s">
        <v>154</v>
      </c>
      <c r="H58">
        <f>A$37</f>
        <v>2020</v>
      </c>
      <c r="I58" t="str">
        <f t="shared" si="6"/>
        <v>MINGASRSV2</v>
      </c>
      <c r="J58" t="s">
        <v>269</v>
      </c>
      <c r="K58" t="str">
        <f t="shared" ref="K58:AN58" si="10">IF(K$11=0,"",K57*$B$37)</f>
        <v/>
      </c>
      <c r="L58" t="str">
        <f t="shared" si="10"/>
        <v/>
      </c>
      <c r="M58" t="str">
        <f t="shared" si="10"/>
        <v/>
      </c>
      <c r="N58" t="str">
        <f t="shared" si="10"/>
        <v/>
      </c>
      <c r="O58" t="str">
        <f t="shared" si="10"/>
        <v/>
      </c>
      <c r="P58" t="str">
        <f t="shared" si="10"/>
        <v/>
      </c>
      <c r="Q58" t="str">
        <f t="shared" si="10"/>
        <v/>
      </c>
      <c r="R58" t="str">
        <f t="shared" si="10"/>
        <v/>
      </c>
      <c r="S58" t="str">
        <f t="shared" si="10"/>
        <v/>
      </c>
      <c r="T58" t="str">
        <f t="shared" si="10"/>
        <v/>
      </c>
      <c r="U58" t="str">
        <f t="shared" si="10"/>
        <v/>
      </c>
      <c r="V58" t="str">
        <f t="shared" si="10"/>
        <v/>
      </c>
      <c r="W58" t="str">
        <f t="shared" si="10"/>
        <v/>
      </c>
      <c r="X58" t="str">
        <f t="shared" si="10"/>
        <v/>
      </c>
      <c r="Y58" t="str">
        <f t="shared" si="10"/>
        <v/>
      </c>
      <c r="Z58" t="str">
        <f t="shared" si="10"/>
        <v/>
      </c>
      <c r="AA58" t="str">
        <f t="shared" si="10"/>
        <v/>
      </c>
      <c r="AB58" t="str">
        <f t="shared" si="10"/>
        <v/>
      </c>
      <c r="AC58" t="str">
        <f t="shared" si="10"/>
        <v/>
      </c>
      <c r="AD58" t="str">
        <f t="shared" si="10"/>
        <v/>
      </c>
      <c r="AE58" t="str">
        <f t="shared" si="10"/>
        <v/>
      </c>
      <c r="AF58" t="str">
        <f t="shared" si="10"/>
        <v/>
      </c>
      <c r="AG58" t="str">
        <f t="shared" si="10"/>
        <v/>
      </c>
      <c r="AH58" t="str">
        <f t="shared" si="10"/>
        <v/>
      </c>
      <c r="AI58" t="str">
        <f t="shared" si="10"/>
        <v/>
      </c>
      <c r="AJ58" t="str">
        <f t="shared" si="10"/>
        <v/>
      </c>
      <c r="AK58" t="str">
        <f t="shared" si="10"/>
        <v/>
      </c>
      <c r="AL58" t="str">
        <f t="shared" si="10"/>
        <v/>
      </c>
      <c r="AM58" t="str">
        <f t="shared" si="10"/>
        <v/>
      </c>
      <c r="AN58" t="str">
        <f t="shared" si="10"/>
        <v/>
      </c>
      <c r="AO58" t="str">
        <f t="shared" ref="AO58:AU58" si="11">IF(AO$11=0,"",AO57*$B$37)</f>
        <v/>
      </c>
      <c r="AP58" t="str">
        <f t="shared" si="11"/>
        <v/>
      </c>
      <c r="AQ58" t="str">
        <f t="shared" si="11"/>
        <v/>
      </c>
      <c r="AR58" t="str">
        <f t="shared" si="11"/>
        <v/>
      </c>
      <c r="AS58" t="str">
        <f t="shared" si="11"/>
        <v/>
      </c>
      <c r="AT58" t="str">
        <f t="shared" si="11"/>
        <v/>
      </c>
      <c r="AU58" t="str">
        <f t="shared" si="11"/>
        <v/>
      </c>
    </row>
    <row r="59" spans="5:47">
      <c r="E59" t="s">
        <v>248</v>
      </c>
      <c r="G59" t="s">
        <v>154</v>
      </c>
      <c r="H59">
        <f>A$38</f>
        <v>2025</v>
      </c>
      <c r="I59" t="str">
        <f t="shared" si="6"/>
        <v>MINGASRSV2</v>
      </c>
      <c r="J59" t="s">
        <v>269</v>
      </c>
      <c r="K59" t="str">
        <f t="shared" ref="K59:AN59" si="12">IF(K$11=0,"",K58*$B$38)</f>
        <v/>
      </c>
      <c r="L59" t="str">
        <f t="shared" si="12"/>
        <v/>
      </c>
      <c r="M59" t="str">
        <f t="shared" si="12"/>
        <v/>
      </c>
      <c r="N59" t="str">
        <f t="shared" si="12"/>
        <v/>
      </c>
      <c r="O59" t="str">
        <f t="shared" si="12"/>
        <v/>
      </c>
      <c r="P59" t="str">
        <f t="shared" si="12"/>
        <v/>
      </c>
      <c r="Q59" t="str">
        <f t="shared" si="12"/>
        <v/>
      </c>
      <c r="R59" t="str">
        <f t="shared" si="12"/>
        <v/>
      </c>
      <c r="S59" t="str">
        <f t="shared" si="12"/>
        <v/>
      </c>
      <c r="T59" t="str">
        <f t="shared" si="12"/>
        <v/>
      </c>
      <c r="U59" t="str">
        <f t="shared" si="12"/>
        <v/>
      </c>
      <c r="V59" t="str">
        <f t="shared" si="12"/>
        <v/>
      </c>
      <c r="W59" t="str">
        <f t="shared" si="12"/>
        <v/>
      </c>
      <c r="X59" t="str">
        <f t="shared" si="12"/>
        <v/>
      </c>
      <c r="Y59" t="str">
        <f t="shared" si="12"/>
        <v/>
      </c>
      <c r="Z59" t="str">
        <f t="shared" si="12"/>
        <v/>
      </c>
      <c r="AA59" t="str">
        <f t="shared" si="12"/>
        <v/>
      </c>
      <c r="AB59" t="str">
        <f t="shared" si="12"/>
        <v/>
      </c>
      <c r="AC59" t="str">
        <f t="shared" si="12"/>
        <v/>
      </c>
      <c r="AD59" t="str">
        <f t="shared" si="12"/>
        <v/>
      </c>
      <c r="AE59" t="str">
        <f t="shared" si="12"/>
        <v/>
      </c>
      <c r="AF59" t="str">
        <f t="shared" si="12"/>
        <v/>
      </c>
      <c r="AG59" t="str">
        <f t="shared" si="12"/>
        <v/>
      </c>
      <c r="AH59" t="str">
        <f t="shared" si="12"/>
        <v/>
      </c>
      <c r="AI59" t="str">
        <f t="shared" si="12"/>
        <v/>
      </c>
      <c r="AJ59" t="str">
        <f t="shared" si="12"/>
        <v/>
      </c>
      <c r="AK59" t="str">
        <f t="shared" si="12"/>
        <v/>
      </c>
      <c r="AL59" t="str">
        <f t="shared" si="12"/>
        <v/>
      </c>
      <c r="AM59" t="str">
        <f t="shared" si="12"/>
        <v/>
      </c>
      <c r="AN59" t="str">
        <f t="shared" si="12"/>
        <v/>
      </c>
      <c r="AO59" t="str">
        <f t="shared" ref="AO59:AU59" si="13">IF(AO$11=0,"",AO58*$B$38)</f>
        <v/>
      </c>
      <c r="AP59" t="str">
        <f t="shared" si="13"/>
        <v/>
      </c>
      <c r="AQ59" t="str">
        <f t="shared" si="13"/>
        <v/>
      </c>
      <c r="AR59" t="str">
        <f t="shared" si="13"/>
        <v/>
      </c>
      <c r="AS59" t="str">
        <f t="shared" si="13"/>
        <v/>
      </c>
      <c r="AT59" t="str">
        <f t="shared" si="13"/>
        <v/>
      </c>
      <c r="AU59" t="str">
        <f t="shared" si="13"/>
        <v/>
      </c>
    </row>
    <row r="60" spans="5:47">
      <c r="E60" t="s">
        <v>248</v>
      </c>
      <c r="G60" t="s">
        <v>154</v>
      </c>
      <c r="H60">
        <f>A$39</f>
        <v>2030</v>
      </c>
      <c r="I60" t="str">
        <f t="shared" si="6"/>
        <v>MINGASRSV2</v>
      </c>
      <c r="J60" t="s">
        <v>269</v>
      </c>
      <c r="K60" t="str">
        <f t="shared" ref="K60:AN60" si="14">IF(K$11=0,"",K59*$B$39)</f>
        <v/>
      </c>
      <c r="L60" t="str">
        <f t="shared" si="14"/>
        <v/>
      </c>
      <c r="M60" t="str">
        <f t="shared" si="14"/>
        <v/>
      </c>
      <c r="N60" t="str">
        <f t="shared" si="14"/>
        <v/>
      </c>
      <c r="O60" t="str">
        <f t="shared" si="14"/>
        <v/>
      </c>
      <c r="P60" t="str">
        <f t="shared" si="14"/>
        <v/>
      </c>
      <c r="Q60" t="str">
        <f t="shared" si="14"/>
        <v/>
      </c>
      <c r="R60" t="str">
        <f t="shared" si="14"/>
        <v/>
      </c>
      <c r="S60" t="str">
        <f t="shared" si="14"/>
        <v/>
      </c>
      <c r="T60" t="str">
        <f t="shared" si="14"/>
        <v/>
      </c>
      <c r="U60" t="str">
        <f t="shared" si="14"/>
        <v/>
      </c>
      <c r="V60" t="str">
        <f t="shared" si="14"/>
        <v/>
      </c>
      <c r="W60" t="str">
        <f t="shared" si="14"/>
        <v/>
      </c>
      <c r="X60" t="str">
        <f t="shared" si="14"/>
        <v/>
      </c>
      <c r="Y60" t="str">
        <f t="shared" si="14"/>
        <v/>
      </c>
      <c r="Z60" t="str">
        <f t="shared" si="14"/>
        <v/>
      </c>
      <c r="AA60" t="str">
        <f t="shared" si="14"/>
        <v/>
      </c>
      <c r="AB60" t="str">
        <f t="shared" si="14"/>
        <v/>
      </c>
      <c r="AC60" t="str">
        <f t="shared" si="14"/>
        <v/>
      </c>
      <c r="AD60" t="str">
        <f t="shared" si="14"/>
        <v/>
      </c>
      <c r="AE60" t="str">
        <f t="shared" si="14"/>
        <v/>
      </c>
      <c r="AF60" t="str">
        <f t="shared" si="14"/>
        <v/>
      </c>
      <c r="AG60" t="str">
        <f t="shared" si="14"/>
        <v/>
      </c>
      <c r="AH60" t="str">
        <f t="shared" si="14"/>
        <v/>
      </c>
      <c r="AI60" t="str">
        <f t="shared" si="14"/>
        <v/>
      </c>
      <c r="AJ60" t="str">
        <f t="shared" si="14"/>
        <v/>
      </c>
      <c r="AK60" t="str">
        <f t="shared" si="14"/>
        <v/>
      </c>
      <c r="AL60" t="str">
        <f t="shared" si="14"/>
        <v/>
      </c>
      <c r="AM60" t="str">
        <f t="shared" si="14"/>
        <v/>
      </c>
      <c r="AN60" t="str">
        <f t="shared" si="14"/>
        <v/>
      </c>
      <c r="AO60" t="str">
        <f t="shared" ref="AO60:AU60" si="15">IF(AO$11=0,"",AO59*$B$39)</f>
        <v/>
      </c>
      <c r="AP60" t="str">
        <f t="shared" si="15"/>
        <v/>
      </c>
      <c r="AQ60" t="str">
        <f t="shared" si="15"/>
        <v/>
      </c>
      <c r="AR60" t="str">
        <f t="shared" si="15"/>
        <v/>
      </c>
      <c r="AS60" t="str">
        <f t="shared" si="15"/>
        <v/>
      </c>
      <c r="AT60" t="str">
        <f t="shared" si="15"/>
        <v/>
      </c>
      <c r="AU60" t="str">
        <f t="shared" si="15"/>
        <v/>
      </c>
    </row>
    <row r="61" spans="5:47">
      <c r="E61" t="s">
        <v>248</v>
      </c>
      <c r="G61" t="s">
        <v>154</v>
      </c>
      <c r="H61">
        <f>A$40</f>
        <v>2035</v>
      </c>
      <c r="I61" t="str">
        <f t="shared" si="6"/>
        <v>MINGASRSV2</v>
      </c>
      <c r="J61" t="s">
        <v>269</v>
      </c>
      <c r="K61" t="str">
        <f t="shared" ref="K61:AN61" si="16">IF(K$11=0,"",K60*$B$40)</f>
        <v/>
      </c>
      <c r="L61" t="str">
        <f t="shared" si="16"/>
        <v/>
      </c>
      <c r="M61" t="str">
        <f t="shared" si="16"/>
        <v/>
      </c>
      <c r="N61" t="str">
        <f t="shared" si="16"/>
        <v/>
      </c>
      <c r="O61" t="str">
        <f t="shared" si="16"/>
        <v/>
      </c>
      <c r="P61" t="str">
        <f t="shared" si="16"/>
        <v/>
      </c>
      <c r="Q61" t="str">
        <f t="shared" si="16"/>
        <v/>
      </c>
      <c r="R61" t="str">
        <f t="shared" si="16"/>
        <v/>
      </c>
      <c r="S61" t="str">
        <f t="shared" si="16"/>
        <v/>
      </c>
      <c r="T61" t="str">
        <f t="shared" si="16"/>
        <v/>
      </c>
      <c r="U61" t="str">
        <f t="shared" si="16"/>
        <v/>
      </c>
      <c r="V61" t="str">
        <f t="shared" si="16"/>
        <v/>
      </c>
      <c r="W61" t="str">
        <f t="shared" si="16"/>
        <v/>
      </c>
      <c r="X61" t="str">
        <f t="shared" si="16"/>
        <v/>
      </c>
      <c r="Y61" t="str">
        <f t="shared" si="16"/>
        <v/>
      </c>
      <c r="Z61" t="str">
        <f t="shared" si="16"/>
        <v/>
      </c>
      <c r="AA61" t="str">
        <f t="shared" si="16"/>
        <v/>
      </c>
      <c r="AB61" t="str">
        <f t="shared" si="16"/>
        <v/>
      </c>
      <c r="AC61" t="str">
        <f t="shared" si="16"/>
        <v/>
      </c>
      <c r="AD61" t="str">
        <f t="shared" si="16"/>
        <v/>
      </c>
      <c r="AE61" t="str">
        <f t="shared" si="16"/>
        <v/>
      </c>
      <c r="AF61" t="str">
        <f t="shared" si="16"/>
        <v/>
      </c>
      <c r="AG61" t="str">
        <f t="shared" si="16"/>
        <v/>
      </c>
      <c r="AH61" t="str">
        <f t="shared" si="16"/>
        <v/>
      </c>
      <c r="AI61" t="str">
        <f t="shared" si="16"/>
        <v/>
      </c>
      <c r="AJ61" t="str">
        <f t="shared" si="16"/>
        <v/>
      </c>
      <c r="AK61" t="str">
        <f t="shared" si="16"/>
        <v/>
      </c>
      <c r="AL61" t="str">
        <f t="shared" si="16"/>
        <v/>
      </c>
      <c r="AM61" t="str">
        <f t="shared" si="16"/>
        <v/>
      </c>
      <c r="AN61" t="str">
        <f t="shared" si="16"/>
        <v/>
      </c>
      <c r="AO61" t="str">
        <f t="shared" ref="AO61:AU61" si="17">IF(AO$11=0,"",AO60*$B$40)</f>
        <v/>
      </c>
      <c r="AP61" t="str">
        <f t="shared" si="17"/>
        <v/>
      </c>
      <c r="AQ61" t="str">
        <f t="shared" si="17"/>
        <v/>
      </c>
      <c r="AR61" t="str">
        <f t="shared" si="17"/>
        <v/>
      </c>
      <c r="AS61" t="str">
        <f t="shared" si="17"/>
        <v/>
      </c>
      <c r="AT61" t="str">
        <f t="shared" si="17"/>
        <v/>
      </c>
      <c r="AU61" t="str">
        <f t="shared" si="17"/>
        <v/>
      </c>
    </row>
    <row r="62" spans="5:47">
      <c r="E62" t="s">
        <v>248</v>
      </c>
      <c r="G62" t="s">
        <v>154</v>
      </c>
      <c r="H62">
        <f>A$41</f>
        <v>2040</v>
      </c>
      <c r="I62" t="str">
        <f t="shared" si="6"/>
        <v>MINGASRSV2</v>
      </c>
      <c r="J62" t="s">
        <v>269</v>
      </c>
      <c r="K62" t="str">
        <f t="shared" ref="K62:AN62" si="18">IF(K$11=0,"",K61*$B$41)</f>
        <v/>
      </c>
      <c r="L62" t="str">
        <f t="shared" si="18"/>
        <v/>
      </c>
      <c r="M62" t="str">
        <f t="shared" si="18"/>
        <v/>
      </c>
      <c r="N62" t="str">
        <f t="shared" si="18"/>
        <v/>
      </c>
      <c r="O62" t="str">
        <f t="shared" si="18"/>
        <v/>
      </c>
      <c r="P62" t="str">
        <f t="shared" si="18"/>
        <v/>
      </c>
      <c r="Q62" t="str">
        <f t="shared" si="18"/>
        <v/>
      </c>
      <c r="R62" t="str">
        <f t="shared" si="18"/>
        <v/>
      </c>
      <c r="S62" t="str">
        <f t="shared" si="18"/>
        <v/>
      </c>
      <c r="T62" t="str">
        <f t="shared" si="18"/>
        <v/>
      </c>
      <c r="U62" t="str">
        <f t="shared" si="18"/>
        <v/>
      </c>
      <c r="V62" t="str">
        <f t="shared" si="18"/>
        <v/>
      </c>
      <c r="W62" t="str">
        <f t="shared" si="18"/>
        <v/>
      </c>
      <c r="X62" t="str">
        <f t="shared" si="18"/>
        <v/>
      </c>
      <c r="Y62" t="str">
        <f t="shared" si="18"/>
        <v/>
      </c>
      <c r="Z62" t="str">
        <f t="shared" si="18"/>
        <v/>
      </c>
      <c r="AA62" t="str">
        <f t="shared" si="18"/>
        <v/>
      </c>
      <c r="AB62" t="str">
        <f t="shared" si="18"/>
        <v/>
      </c>
      <c r="AC62" t="str">
        <f t="shared" si="18"/>
        <v/>
      </c>
      <c r="AD62" t="str">
        <f t="shared" si="18"/>
        <v/>
      </c>
      <c r="AE62" t="str">
        <f t="shared" si="18"/>
        <v/>
      </c>
      <c r="AF62" t="str">
        <f t="shared" si="18"/>
        <v/>
      </c>
      <c r="AG62" t="str">
        <f t="shared" si="18"/>
        <v/>
      </c>
      <c r="AH62" t="str">
        <f t="shared" si="18"/>
        <v/>
      </c>
      <c r="AI62" t="str">
        <f t="shared" si="18"/>
        <v/>
      </c>
      <c r="AJ62" t="str">
        <f t="shared" si="18"/>
        <v/>
      </c>
      <c r="AK62" t="str">
        <f t="shared" si="18"/>
        <v/>
      </c>
      <c r="AL62" t="str">
        <f t="shared" si="18"/>
        <v/>
      </c>
      <c r="AM62" t="str">
        <f t="shared" si="18"/>
        <v/>
      </c>
      <c r="AN62" t="str">
        <f t="shared" si="18"/>
        <v/>
      </c>
      <c r="AO62" t="str">
        <f t="shared" ref="AO62:AU62" si="19">IF(AO$11=0,"",AO61*$B$41)</f>
        <v/>
      </c>
      <c r="AP62" t="str">
        <f t="shared" si="19"/>
        <v/>
      </c>
      <c r="AQ62" t="str">
        <f t="shared" si="19"/>
        <v/>
      </c>
      <c r="AR62" t="str">
        <f t="shared" si="19"/>
        <v/>
      </c>
      <c r="AS62" t="str">
        <f t="shared" si="19"/>
        <v/>
      </c>
      <c r="AT62" t="str">
        <f t="shared" si="19"/>
        <v/>
      </c>
      <c r="AU62" t="str">
        <f t="shared" si="19"/>
        <v/>
      </c>
    </row>
    <row r="63" spans="5:47">
      <c r="E63" t="s">
        <v>248</v>
      </c>
      <c r="G63" t="s">
        <v>154</v>
      </c>
      <c r="H63">
        <f>A$42</f>
        <v>2045</v>
      </c>
      <c r="I63" t="str">
        <f t="shared" si="6"/>
        <v>MINGASRSV2</v>
      </c>
      <c r="J63" t="s">
        <v>269</v>
      </c>
      <c r="K63" t="str">
        <f t="shared" ref="K63:AN63" si="20">IF(K$11=0,"",K62*$B$42)</f>
        <v/>
      </c>
      <c r="L63" t="str">
        <f t="shared" si="20"/>
        <v/>
      </c>
      <c r="M63" t="str">
        <f t="shared" si="20"/>
        <v/>
      </c>
      <c r="N63" t="str">
        <f t="shared" si="20"/>
        <v/>
      </c>
      <c r="O63" t="str">
        <f t="shared" si="20"/>
        <v/>
      </c>
      <c r="P63" t="str">
        <f t="shared" si="20"/>
        <v/>
      </c>
      <c r="Q63" t="str">
        <f t="shared" si="20"/>
        <v/>
      </c>
      <c r="R63" t="str">
        <f t="shared" si="20"/>
        <v/>
      </c>
      <c r="S63" t="str">
        <f t="shared" si="20"/>
        <v/>
      </c>
      <c r="T63" t="str">
        <f t="shared" si="20"/>
        <v/>
      </c>
      <c r="U63" t="str">
        <f t="shared" si="20"/>
        <v/>
      </c>
      <c r="V63" t="str">
        <f t="shared" si="20"/>
        <v/>
      </c>
      <c r="W63" t="str">
        <f t="shared" si="20"/>
        <v/>
      </c>
      <c r="X63" t="str">
        <f t="shared" si="20"/>
        <v/>
      </c>
      <c r="Y63" t="str">
        <f t="shared" si="20"/>
        <v/>
      </c>
      <c r="Z63" t="str">
        <f t="shared" si="20"/>
        <v/>
      </c>
      <c r="AA63" t="str">
        <f t="shared" si="20"/>
        <v/>
      </c>
      <c r="AB63" t="str">
        <f t="shared" si="20"/>
        <v/>
      </c>
      <c r="AC63" t="str">
        <f t="shared" si="20"/>
        <v/>
      </c>
      <c r="AD63" t="str">
        <f t="shared" si="20"/>
        <v/>
      </c>
      <c r="AE63" t="str">
        <f t="shared" si="20"/>
        <v/>
      </c>
      <c r="AF63" t="str">
        <f t="shared" si="20"/>
        <v/>
      </c>
      <c r="AG63" t="str">
        <f t="shared" si="20"/>
        <v/>
      </c>
      <c r="AH63" t="str">
        <f t="shared" si="20"/>
        <v/>
      </c>
      <c r="AI63" t="str">
        <f t="shared" si="20"/>
        <v/>
      </c>
      <c r="AJ63" t="str">
        <f t="shared" si="20"/>
        <v/>
      </c>
      <c r="AK63" t="str">
        <f t="shared" si="20"/>
        <v/>
      </c>
      <c r="AL63" t="str">
        <f t="shared" si="20"/>
        <v/>
      </c>
      <c r="AM63" t="str">
        <f t="shared" si="20"/>
        <v/>
      </c>
      <c r="AN63" t="str">
        <f t="shared" si="20"/>
        <v/>
      </c>
      <c r="AO63" t="str">
        <f t="shared" ref="AO63:AU63" si="21">IF(AO$11=0,"",AO62*$B$42)</f>
        <v/>
      </c>
      <c r="AP63" t="str">
        <f t="shared" si="21"/>
        <v/>
      </c>
      <c r="AQ63" t="str">
        <f t="shared" si="21"/>
        <v/>
      </c>
      <c r="AR63" t="str">
        <f t="shared" si="21"/>
        <v/>
      </c>
      <c r="AS63" t="str">
        <f t="shared" si="21"/>
        <v/>
      </c>
      <c r="AT63" t="str">
        <f t="shared" si="21"/>
        <v/>
      </c>
      <c r="AU63" t="str">
        <f t="shared" si="21"/>
        <v/>
      </c>
    </row>
    <row r="64" spans="5:47">
      <c r="E64" t="s">
        <v>248</v>
      </c>
      <c r="G64" t="s">
        <v>154</v>
      </c>
      <c r="H64">
        <f>A$43</f>
        <v>2050</v>
      </c>
      <c r="I64" t="str">
        <f t="shared" si="6"/>
        <v>MINGASRSV2</v>
      </c>
      <c r="J64" t="s">
        <v>269</v>
      </c>
      <c r="K64" t="str">
        <f t="shared" ref="K64:AN64" si="22">IF(K$11=0,"",K63*$B$43)</f>
        <v/>
      </c>
      <c r="L64" t="str">
        <f t="shared" si="22"/>
        <v/>
      </c>
      <c r="M64" t="str">
        <f t="shared" si="22"/>
        <v/>
      </c>
      <c r="N64" t="str">
        <f t="shared" si="22"/>
        <v/>
      </c>
      <c r="O64" t="str">
        <f t="shared" si="22"/>
        <v/>
      </c>
      <c r="P64" t="str">
        <f t="shared" si="22"/>
        <v/>
      </c>
      <c r="Q64" t="str">
        <f t="shared" si="22"/>
        <v/>
      </c>
      <c r="R64" t="str">
        <f t="shared" si="22"/>
        <v/>
      </c>
      <c r="S64" t="str">
        <f t="shared" si="22"/>
        <v/>
      </c>
      <c r="T64" t="str">
        <f t="shared" si="22"/>
        <v/>
      </c>
      <c r="U64" t="str">
        <f t="shared" si="22"/>
        <v/>
      </c>
      <c r="V64" t="str">
        <f t="shared" si="22"/>
        <v/>
      </c>
      <c r="W64" t="str">
        <f t="shared" si="22"/>
        <v/>
      </c>
      <c r="X64" t="str">
        <f t="shared" si="22"/>
        <v/>
      </c>
      <c r="Y64" t="str">
        <f t="shared" si="22"/>
        <v/>
      </c>
      <c r="Z64" t="str">
        <f t="shared" si="22"/>
        <v/>
      </c>
      <c r="AA64" t="str">
        <f t="shared" si="22"/>
        <v/>
      </c>
      <c r="AB64" t="str">
        <f t="shared" si="22"/>
        <v/>
      </c>
      <c r="AC64" t="str">
        <f t="shared" si="22"/>
        <v/>
      </c>
      <c r="AD64" t="str">
        <f t="shared" si="22"/>
        <v/>
      </c>
      <c r="AE64" t="str">
        <f t="shared" si="22"/>
        <v/>
      </c>
      <c r="AF64" t="str">
        <f t="shared" si="22"/>
        <v/>
      </c>
      <c r="AG64" t="str">
        <f t="shared" si="22"/>
        <v/>
      </c>
      <c r="AH64" t="str">
        <f t="shared" si="22"/>
        <v/>
      </c>
      <c r="AI64" t="str">
        <f t="shared" si="22"/>
        <v/>
      </c>
      <c r="AJ64" t="str">
        <f t="shared" si="22"/>
        <v/>
      </c>
      <c r="AK64" t="str">
        <f t="shared" si="22"/>
        <v/>
      </c>
      <c r="AL64" t="str">
        <f t="shared" si="22"/>
        <v/>
      </c>
      <c r="AM64" t="str">
        <f t="shared" si="22"/>
        <v/>
      </c>
      <c r="AN64" t="str">
        <f t="shared" si="22"/>
        <v/>
      </c>
      <c r="AO64" t="str">
        <f t="shared" ref="AO64:AU64" si="23">IF(AO$11=0,"",AO63*$B$43)</f>
        <v/>
      </c>
      <c r="AP64" t="str">
        <f t="shared" si="23"/>
        <v/>
      </c>
      <c r="AQ64" t="str">
        <f t="shared" si="23"/>
        <v/>
      </c>
      <c r="AR64" t="str">
        <f t="shared" si="23"/>
        <v/>
      </c>
      <c r="AS64" t="str">
        <f t="shared" si="23"/>
        <v/>
      </c>
      <c r="AT64" t="str">
        <f t="shared" si="23"/>
        <v/>
      </c>
      <c r="AU64" t="str">
        <f t="shared" si="23"/>
        <v/>
      </c>
    </row>
    <row r="65" spans="5:47">
      <c r="E65" t="s">
        <v>248</v>
      </c>
      <c r="G65" t="s">
        <v>154</v>
      </c>
      <c r="H65">
        <f>A$35</f>
        <v>2010</v>
      </c>
      <c r="I65" t="str">
        <f t="shared" ref="I65:I73" si="24">I$12</f>
        <v>MINGASRSV3</v>
      </c>
      <c r="J65" t="s">
        <v>269</v>
      </c>
      <c r="K65" t="str">
        <f>IF(K$12=0,"",K12*$B$35)</f>
        <v/>
      </c>
      <c r="L65" t="str">
        <f t="shared" ref="L65:AU65" si="25">IF(L$12=0,"",L12*$B$35)</f>
        <v/>
      </c>
      <c r="M65" t="str">
        <f t="shared" si="25"/>
        <v/>
      </c>
      <c r="N65" t="str">
        <f t="shared" si="25"/>
        <v/>
      </c>
      <c r="O65" t="str">
        <f t="shared" si="25"/>
        <v/>
      </c>
      <c r="P65" t="str">
        <f t="shared" si="25"/>
        <v/>
      </c>
      <c r="Q65" t="str">
        <f t="shared" si="25"/>
        <v/>
      </c>
      <c r="R65" t="str">
        <f t="shared" si="25"/>
        <v/>
      </c>
      <c r="S65" t="str">
        <f t="shared" si="25"/>
        <v/>
      </c>
      <c r="T65" t="str">
        <f t="shared" si="25"/>
        <v/>
      </c>
      <c r="U65" t="str">
        <f t="shared" si="25"/>
        <v/>
      </c>
      <c r="V65" t="str">
        <f t="shared" si="25"/>
        <v/>
      </c>
      <c r="W65" t="str">
        <f t="shared" si="25"/>
        <v/>
      </c>
      <c r="X65" t="str">
        <f t="shared" si="25"/>
        <v/>
      </c>
      <c r="Y65" t="str">
        <f t="shared" si="25"/>
        <v/>
      </c>
      <c r="Z65" t="str">
        <f t="shared" si="25"/>
        <v/>
      </c>
      <c r="AA65" t="str">
        <f t="shared" si="25"/>
        <v/>
      </c>
      <c r="AB65" t="str">
        <f t="shared" si="25"/>
        <v/>
      </c>
      <c r="AC65" t="str">
        <f t="shared" si="25"/>
        <v/>
      </c>
      <c r="AD65" t="str">
        <f t="shared" si="25"/>
        <v/>
      </c>
      <c r="AE65" t="str">
        <f t="shared" si="25"/>
        <v/>
      </c>
      <c r="AF65" t="str">
        <f t="shared" si="25"/>
        <v/>
      </c>
      <c r="AG65" t="str">
        <f t="shared" si="25"/>
        <v/>
      </c>
      <c r="AH65" t="str">
        <f t="shared" si="25"/>
        <v/>
      </c>
      <c r="AI65" t="str">
        <f t="shared" si="25"/>
        <v/>
      </c>
      <c r="AJ65" t="str">
        <f t="shared" si="25"/>
        <v/>
      </c>
      <c r="AK65" t="str">
        <f t="shared" si="25"/>
        <v/>
      </c>
      <c r="AL65" t="str">
        <f t="shared" si="25"/>
        <v/>
      </c>
      <c r="AM65" t="str">
        <f t="shared" si="25"/>
        <v/>
      </c>
      <c r="AN65" t="str">
        <f t="shared" si="25"/>
        <v/>
      </c>
      <c r="AO65" t="str">
        <f t="shared" si="25"/>
        <v/>
      </c>
      <c r="AP65" t="str">
        <f t="shared" si="25"/>
        <v/>
      </c>
      <c r="AQ65" t="str">
        <f t="shared" si="25"/>
        <v/>
      </c>
      <c r="AR65" t="str">
        <f t="shared" si="25"/>
        <v/>
      </c>
      <c r="AS65" t="str">
        <f t="shared" si="25"/>
        <v/>
      </c>
      <c r="AT65" t="str">
        <f t="shared" si="25"/>
        <v/>
      </c>
      <c r="AU65" t="str">
        <f t="shared" si="25"/>
        <v/>
      </c>
    </row>
    <row r="66" spans="5:47">
      <c r="E66" t="s">
        <v>248</v>
      </c>
      <c r="G66" t="s">
        <v>154</v>
      </c>
      <c r="H66">
        <f>A$36</f>
        <v>2015</v>
      </c>
      <c r="I66" t="str">
        <f t="shared" si="24"/>
        <v>MINGASRSV3</v>
      </c>
      <c r="J66" t="s">
        <v>269</v>
      </c>
      <c r="K66" t="str">
        <f>IF(K$12=0,"",K65*$B$36)</f>
        <v/>
      </c>
      <c r="L66" t="str">
        <f>IF(L$12=0,"",L65*$B$36)</f>
        <v/>
      </c>
      <c r="M66" t="str">
        <f>IF(M$12=0,"",M65*$B$36)</f>
        <v/>
      </c>
      <c r="N66" t="str">
        <f t="shared" ref="N66:AN66" si="26">IF(N$12=0,"",N65*$B$36)</f>
        <v/>
      </c>
      <c r="O66" t="str">
        <f t="shared" si="26"/>
        <v/>
      </c>
      <c r="P66" t="str">
        <f t="shared" si="26"/>
        <v/>
      </c>
      <c r="Q66" t="str">
        <f t="shared" si="26"/>
        <v/>
      </c>
      <c r="R66" t="str">
        <f t="shared" si="26"/>
        <v/>
      </c>
      <c r="S66" t="str">
        <f t="shared" si="26"/>
        <v/>
      </c>
      <c r="T66" t="str">
        <f t="shared" si="26"/>
        <v/>
      </c>
      <c r="U66" t="str">
        <f t="shared" si="26"/>
        <v/>
      </c>
      <c r="V66" t="str">
        <f t="shared" si="26"/>
        <v/>
      </c>
      <c r="W66" t="str">
        <f t="shared" si="26"/>
        <v/>
      </c>
      <c r="X66" t="str">
        <f t="shared" si="26"/>
        <v/>
      </c>
      <c r="Y66" t="str">
        <f t="shared" si="26"/>
        <v/>
      </c>
      <c r="Z66" t="str">
        <f t="shared" si="26"/>
        <v/>
      </c>
      <c r="AA66" t="str">
        <f t="shared" si="26"/>
        <v/>
      </c>
      <c r="AB66" t="str">
        <f t="shared" si="26"/>
        <v/>
      </c>
      <c r="AC66" t="str">
        <f t="shared" si="26"/>
        <v/>
      </c>
      <c r="AD66" t="str">
        <f t="shared" si="26"/>
        <v/>
      </c>
      <c r="AE66" t="str">
        <f t="shared" si="26"/>
        <v/>
      </c>
      <c r="AF66" t="str">
        <f t="shared" si="26"/>
        <v/>
      </c>
      <c r="AG66" t="str">
        <f t="shared" si="26"/>
        <v/>
      </c>
      <c r="AH66" t="str">
        <f t="shared" si="26"/>
        <v/>
      </c>
      <c r="AI66" t="str">
        <f t="shared" si="26"/>
        <v/>
      </c>
      <c r="AJ66" t="str">
        <f t="shared" si="26"/>
        <v/>
      </c>
      <c r="AK66" t="str">
        <f t="shared" si="26"/>
        <v/>
      </c>
      <c r="AL66" t="str">
        <f t="shared" si="26"/>
        <v/>
      </c>
      <c r="AM66" t="str">
        <f t="shared" si="26"/>
        <v/>
      </c>
      <c r="AN66" t="str">
        <f t="shared" si="26"/>
        <v/>
      </c>
      <c r="AO66" t="str">
        <f t="shared" ref="AO66:AU66" si="27">IF(AO$12=0,"",AO65*$B$36)</f>
        <v/>
      </c>
      <c r="AP66" t="str">
        <f t="shared" si="27"/>
        <v/>
      </c>
      <c r="AQ66" t="str">
        <f t="shared" si="27"/>
        <v/>
      </c>
      <c r="AR66" t="str">
        <f t="shared" si="27"/>
        <v/>
      </c>
      <c r="AS66" t="str">
        <f t="shared" si="27"/>
        <v/>
      </c>
      <c r="AT66" t="str">
        <f t="shared" si="27"/>
        <v/>
      </c>
      <c r="AU66" t="str">
        <f t="shared" si="27"/>
        <v/>
      </c>
    </row>
    <row r="67" spans="5:47">
      <c r="E67" t="s">
        <v>248</v>
      </c>
      <c r="G67" t="s">
        <v>154</v>
      </c>
      <c r="H67">
        <f>A$37</f>
        <v>2020</v>
      </c>
      <c r="I67" t="str">
        <f t="shared" si="24"/>
        <v>MINGASRSV3</v>
      </c>
      <c r="J67" t="s">
        <v>269</v>
      </c>
      <c r="K67" t="str">
        <f>IF(K$12=0,"",K66*$B$37)</f>
        <v/>
      </c>
      <c r="L67" t="str">
        <f>IF(L$12=0,"",L66*$B$37)</f>
        <v/>
      </c>
      <c r="M67" t="str">
        <f>IF(M$12=0,"",M66*$B$37)</f>
        <v/>
      </c>
      <c r="N67" t="str">
        <f t="shared" ref="N67:AN67" si="28">IF(N$12=0,"",N66*$B$37)</f>
        <v/>
      </c>
      <c r="O67" t="str">
        <f t="shared" si="28"/>
        <v/>
      </c>
      <c r="P67" t="str">
        <f t="shared" si="28"/>
        <v/>
      </c>
      <c r="Q67" t="str">
        <f t="shared" si="28"/>
        <v/>
      </c>
      <c r="R67" t="str">
        <f t="shared" si="28"/>
        <v/>
      </c>
      <c r="S67" t="str">
        <f t="shared" si="28"/>
        <v/>
      </c>
      <c r="T67" t="str">
        <f t="shared" si="28"/>
        <v/>
      </c>
      <c r="U67" t="str">
        <f t="shared" si="28"/>
        <v/>
      </c>
      <c r="V67" t="str">
        <f t="shared" si="28"/>
        <v/>
      </c>
      <c r="W67" t="str">
        <f t="shared" si="28"/>
        <v/>
      </c>
      <c r="X67" t="str">
        <f t="shared" si="28"/>
        <v/>
      </c>
      <c r="Y67" t="str">
        <f t="shared" si="28"/>
        <v/>
      </c>
      <c r="Z67" t="str">
        <f t="shared" si="28"/>
        <v/>
      </c>
      <c r="AA67" t="str">
        <f t="shared" si="28"/>
        <v/>
      </c>
      <c r="AB67" t="str">
        <f t="shared" si="28"/>
        <v/>
      </c>
      <c r="AC67" t="str">
        <f t="shared" si="28"/>
        <v/>
      </c>
      <c r="AD67" t="str">
        <f t="shared" si="28"/>
        <v/>
      </c>
      <c r="AE67" t="str">
        <f t="shared" si="28"/>
        <v/>
      </c>
      <c r="AF67" t="str">
        <f t="shared" si="28"/>
        <v/>
      </c>
      <c r="AG67" t="str">
        <f t="shared" si="28"/>
        <v/>
      </c>
      <c r="AH67" t="str">
        <f t="shared" si="28"/>
        <v/>
      </c>
      <c r="AI67" t="str">
        <f t="shared" si="28"/>
        <v/>
      </c>
      <c r="AJ67" t="str">
        <f t="shared" si="28"/>
        <v/>
      </c>
      <c r="AK67" t="str">
        <f t="shared" si="28"/>
        <v/>
      </c>
      <c r="AL67" t="str">
        <f t="shared" si="28"/>
        <v/>
      </c>
      <c r="AM67" t="str">
        <f t="shared" si="28"/>
        <v/>
      </c>
      <c r="AN67" t="str">
        <f t="shared" si="28"/>
        <v/>
      </c>
      <c r="AO67" t="str">
        <f t="shared" ref="AO67:AU67" si="29">IF(AO$12=0,"",AO66*$B$37)</f>
        <v/>
      </c>
      <c r="AP67" t="str">
        <f t="shared" si="29"/>
        <v/>
      </c>
      <c r="AQ67" t="str">
        <f t="shared" si="29"/>
        <v/>
      </c>
      <c r="AR67" t="str">
        <f t="shared" si="29"/>
        <v/>
      </c>
      <c r="AS67" t="str">
        <f t="shared" si="29"/>
        <v/>
      </c>
      <c r="AT67" t="str">
        <f t="shared" si="29"/>
        <v/>
      </c>
      <c r="AU67" t="str">
        <f t="shared" si="29"/>
        <v/>
      </c>
    </row>
    <row r="68" spans="5:47">
      <c r="E68" t="s">
        <v>248</v>
      </c>
      <c r="G68" t="s">
        <v>154</v>
      </c>
      <c r="H68">
        <f>A$38</f>
        <v>2025</v>
      </c>
      <c r="I68" t="str">
        <f t="shared" si="24"/>
        <v>MINGASRSV3</v>
      </c>
      <c r="J68" t="s">
        <v>269</v>
      </c>
      <c r="K68" t="str">
        <f>IF(K$12=0,"",K67*$B$38)</f>
        <v/>
      </c>
      <c r="L68" t="str">
        <f>IF(L$12=0,"",L67*$B$38)</f>
        <v/>
      </c>
      <c r="M68" t="str">
        <f>IF(M$12=0,"",M67*$B$38)</f>
        <v/>
      </c>
      <c r="N68" t="str">
        <f t="shared" ref="N68:AN68" si="30">IF(N$12=0,"",N67*$B$38)</f>
        <v/>
      </c>
      <c r="O68" t="str">
        <f t="shared" si="30"/>
        <v/>
      </c>
      <c r="P68" t="str">
        <f t="shared" si="30"/>
        <v/>
      </c>
      <c r="Q68" t="str">
        <f t="shared" si="30"/>
        <v/>
      </c>
      <c r="R68" t="str">
        <f t="shared" si="30"/>
        <v/>
      </c>
      <c r="S68" t="str">
        <f t="shared" si="30"/>
        <v/>
      </c>
      <c r="T68" t="str">
        <f t="shared" si="30"/>
        <v/>
      </c>
      <c r="U68" t="str">
        <f t="shared" si="30"/>
        <v/>
      </c>
      <c r="V68" t="str">
        <f t="shared" si="30"/>
        <v/>
      </c>
      <c r="W68" t="str">
        <f t="shared" si="30"/>
        <v/>
      </c>
      <c r="X68" t="str">
        <f t="shared" si="30"/>
        <v/>
      </c>
      <c r="Y68" t="str">
        <f t="shared" si="30"/>
        <v/>
      </c>
      <c r="Z68" t="str">
        <f t="shared" si="30"/>
        <v/>
      </c>
      <c r="AA68" t="str">
        <f t="shared" si="30"/>
        <v/>
      </c>
      <c r="AB68" t="str">
        <f t="shared" si="30"/>
        <v/>
      </c>
      <c r="AC68" t="str">
        <f t="shared" si="30"/>
        <v/>
      </c>
      <c r="AD68" t="str">
        <f t="shared" si="30"/>
        <v/>
      </c>
      <c r="AE68" t="str">
        <f t="shared" si="30"/>
        <v/>
      </c>
      <c r="AF68" t="str">
        <f t="shared" si="30"/>
        <v/>
      </c>
      <c r="AG68" t="str">
        <f t="shared" si="30"/>
        <v/>
      </c>
      <c r="AH68" t="str">
        <f t="shared" si="30"/>
        <v/>
      </c>
      <c r="AI68" t="str">
        <f t="shared" si="30"/>
        <v/>
      </c>
      <c r="AJ68" t="str">
        <f t="shared" si="30"/>
        <v/>
      </c>
      <c r="AK68" t="str">
        <f t="shared" si="30"/>
        <v/>
      </c>
      <c r="AL68" t="str">
        <f t="shared" si="30"/>
        <v/>
      </c>
      <c r="AM68" t="str">
        <f t="shared" si="30"/>
        <v/>
      </c>
      <c r="AN68" t="str">
        <f t="shared" si="30"/>
        <v/>
      </c>
      <c r="AO68" t="str">
        <f t="shared" ref="AO68:AU68" si="31">IF(AO$12=0,"",AO67*$B$38)</f>
        <v/>
      </c>
      <c r="AP68" t="str">
        <f t="shared" si="31"/>
        <v/>
      </c>
      <c r="AQ68" t="str">
        <f t="shared" si="31"/>
        <v/>
      </c>
      <c r="AR68" t="str">
        <f t="shared" si="31"/>
        <v/>
      </c>
      <c r="AS68" t="str">
        <f t="shared" si="31"/>
        <v/>
      </c>
      <c r="AT68" t="str">
        <f t="shared" si="31"/>
        <v/>
      </c>
      <c r="AU68" t="str">
        <f t="shared" si="31"/>
        <v/>
      </c>
    </row>
    <row r="69" spans="5:47">
      <c r="E69" t="s">
        <v>248</v>
      </c>
      <c r="G69" t="s">
        <v>154</v>
      </c>
      <c r="H69">
        <f>A$39</f>
        <v>2030</v>
      </c>
      <c r="I69" t="str">
        <f t="shared" si="24"/>
        <v>MINGASRSV3</v>
      </c>
      <c r="J69" t="s">
        <v>269</v>
      </c>
      <c r="K69" t="str">
        <f>IF(K$12=0,"",K68*$B$39)</f>
        <v/>
      </c>
      <c r="L69" t="str">
        <f>IF(L$12=0,"",L68*$B$39)</f>
        <v/>
      </c>
      <c r="M69" t="str">
        <f>IF(M$12=0,"",M68*$B$39)</f>
        <v/>
      </c>
      <c r="N69" t="str">
        <f t="shared" ref="N69:AN69" si="32">IF(N$12=0,"",N68*$B$39)</f>
        <v/>
      </c>
      <c r="O69" t="str">
        <f t="shared" si="32"/>
        <v/>
      </c>
      <c r="P69" t="str">
        <f t="shared" si="32"/>
        <v/>
      </c>
      <c r="Q69" t="str">
        <f t="shared" si="32"/>
        <v/>
      </c>
      <c r="R69" t="str">
        <f t="shared" si="32"/>
        <v/>
      </c>
      <c r="S69" t="str">
        <f t="shared" si="32"/>
        <v/>
      </c>
      <c r="T69" t="str">
        <f t="shared" si="32"/>
        <v/>
      </c>
      <c r="U69" t="str">
        <f t="shared" si="32"/>
        <v/>
      </c>
      <c r="V69" t="str">
        <f t="shared" si="32"/>
        <v/>
      </c>
      <c r="W69" t="str">
        <f t="shared" si="32"/>
        <v/>
      </c>
      <c r="X69" t="str">
        <f t="shared" si="32"/>
        <v/>
      </c>
      <c r="Y69" t="str">
        <f t="shared" si="32"/>
        <v/>
      </c>
      <c r="Z69" t="str">
        <f t="shared" si="32"/>
        <v/>
      </c>
      <c r="AA69" t="str">
        <f t="shared" si="32"/>
        <v/>
      </c>
      <c r="AB69" t="str">
        <f t="shared" si="32"/>
        <v/>
      </c>
      <c r="AC69" t="str">
        <f t="shared" si="32"/>
        <v/>
      </c>
      <c r="AD69" t="str">
        <f t="shared" si="32"/>
        <v/>
      </c>
      <c r="AE69" t="str">
        <f t="shared" si="32"/>
        <v/>
      </c>
      <c r="AF69" t="str">
        <f t="shared" si="32"/>
        <v/>
      </c>
      <c r="AG69" t="str">
        <f t="shared" si="32"/>
        <v/>
      </c>
      <c r="AH69" t="str">
        <f t="shared" si="32"/>
        <v/>
      </c>
      <c r="AI69" t="str">
        <f t="shared" si="32"/>
        <v/>
      </c>
      <c r="AJ69" t="str">
        <f t="shared" si="32"/>
        <v/>
      </c>
      <c r="AK69" t="str">
        <f t="shared" si="32"/>
        <v/>
      </c>
      <c r="AL69" t="str">
        <f t="shared" si="32"/>
        <v/>
      </c>
      <c r="AM69" t="str">
        <f t="shared" si="32"/>
        <v/>
      </c>
      <c r="AN69" t="str">
        <f t="shared" si="32"/>
        <v/>
      </c>
      <c r="AO69" t="str">
        <f t="shared" ref="AO69:AU69" si="33">IF(AO$12=0,"",AO68*$B$39)</f>
        <v/>
      </c>
      <c r="AP69" t="str">
        <f t="shared" si="33"/>
        <v/>
      </c>
      <c r="AQ69" t="str">
        <f t="shared" si="33"/>
        <v/>
      </c>
      <c r="AR69" t="str">
        <f t="shared" si="33"/>
        <v/>
      </c>
      <c r="AS69" t="str">
        <f t="shared" si="33"/>
        <v/>
      </c>
      <c r="AT69" t="str">
        <f t="shared" si="33"/>
        <v/>
      </c>
      <c r="AU69" t="str">
        <f t="shared" si="33"/>
        <v/>
      </c>
    </row>
    <row r="70" spans="5:47">
      <c r="E70" t="s">
        <v>248</v>
      </c>
      <c r="G70" t="s">
        <v>154</v>
      </c>
      <c r="H70">
        <f>A$40</f>
        <v>2035</v>
      </c>
      <c r="I70" t="str">
        <f t="shared" si="24"/>
        <v>MINGASRSV3</v>
      </c>
      <c r="J70" t="s">
        <v>269</v>
      </c>
      <c r="K70" t="str">
        <f>IF(K$12=0,"",K69*$B$40)</f>
        <v/>
      </c>
      <c r="L70" t="str">
        <f>IF(L$12=0,"",L69*$B$40)</f>
        <v/>
      </c>
      <c r="M70" t="str">
        <f>IF(M$12=0,"",M69*$B$40)</f>
        <v/>
      </c>
      <c r="N70" t="str">
        <f t="shared" ref="N70:AN70" si="34">IF(N$12=0,"",N69*$B$40)</f>
        <v/>
      </c>
      <c r="O70" t="str">
        <f t="shared" si="34"/>
        <v/>
      </c>
      <c r="P70" t="str">
        <f t="shared" si="34"/>
        <v/>
      </c>
      <c r="Q70" t="str">
        <f t="shared" si="34"/>
        <v/>
      </c>
      <c r="R70" t="str">
        <f t="shared" si="34"/>
        <v/>
      </c>
      <c r="S70" t="str">
        <f t="shared" si="34"/>
        <v/>
      </c>
      <c r="T70" t="str">
        <f t="shared" si="34"/>
        <v/>
      </c>
      <c r="U70" t="str">
        <f t="shared" si="34"/>
        <v/>
      </c>
      <c r="V70" t="str">
        <f t="shared" si="34"/>
        <v/>
      </c>
      <c r="W70" t="str">
        <f t="shared" si="34"/>
        <v/>
      </c>
      <c r="X70" t="str">
        <f t="shared" si="34"/>
        <v/>
      </c>
      <c r="Y70" t="str">
        <f t="shared" si="34"/>
        <v/>
      </c>
      <c r="Z70" t="str">
        <f t="shared" si="34"/>
        <v/>
      </c>
      <c r="AA70" t="str">
        <f t="shared" si="34"/>
        <v/>
      </c>
      <c r="AB70" t="str">
        <f t="shared" si="34"/>
        <v/>
      </c>
      <c r="AC70" t="str">
        <f t="shared" si="34"/>
        <v/>
      </c>
      <c r="AD70" t="str">
        <f t="shared" si="34"/>
        <v/>
      </c>
      <c r="AE70" t="str">
        <f t="shared" si="34"/>
        <v/>
      </c>
      <c r="AF70" t="str">
        <f t="shared" si="34"/>
        <v/>
      </c>
      <c r="AG70" t="str">
        <f t="shared" si="34"/>
        <v/>
      </c>
      <c r="AH70" t="str">
        <f t="shared" si="34"/>
        <v/>
      </c>
      <c r="AI70" t="str">
        <f t="shared" si="34"/>
        <v/>
      </c>
      <c r="AJ70" t="str">
        <f t="shared" si="34"/>
        <v/>
      </c>
      <c r="AK70" t="str">
        <f t="shared" si="34"/>
        <v/>
      </c>
      <c r="AL70" t="str">
        <f t="shared" si="34"/>
        <v/>
      </c>
      <c r="AM70" t="str">
        <f t="shared" si="34"/>
        <v/>
      </c>
      <c r="AN70" t="str">
        <f t="shared" si="34"/>
        <v/>
      </c>
      <c r="AO70" t="str">
        <f t="shared" ref="AO70:AU70" si="35">IF(AO$12=0,"",AO69*$B$40)</f>
        <v/>
      </c>
      <c r="AP70" t="str">
        <f t="shared" si="35"/>
        <v/>
      </c>
      <c r="AQ70" t="str">
        <f t="shared" si="35"/>
        <v/>
      </c>
      <c r="AR70" t="str">
        <f t="shared" si="35"/>
        <v/>
      </c>
      <c r="AS70" t="str">
        <f t="shared" si="35"/>
        <v/>
      </c>
      <c r="AT70" t="str">
        <f t="shared" si="35"/>
        <v/>
      </c>
      <c r="AU70" t="str">
        <f t="shared" si="35"/>
        <v/>
      </c>
    </row>
    <row r="71" spans="5:47">
      <c r="E71" t="s">
        <v>248</v>
      </c>
      <c r="G71" t="s">
        <v>154</v>
      </c>
      <c r="H71">
        <f>A$41</f>
        <v>2040</v>
      </c>
      <c r="I71" t="str">
        <f t="shared" si="24"/>
        <v>MINGASRSV3</v>
      </c>
      <c r="J71" t="s">
        <v>269</v>
      </c>
      <c r="K71" t="str">
        <f>IF(K$12=0,"",K70*$B$41)</f>
        <v/>
      </c>
      <c r="L71" t="str">
        <f>IF(L$12=0,"",L70*$B$41)</f>
        <v/>
      </c>
      <c r="M71" t="str">
        <f>IF(M$12=0,"",M70*$B$41)</f>
        <v/>
      </c>
      <c r="N71" t="str">
        <f t="shared" ref="N71:AN71" si="36">IF(N$12=0,"",N70*$B$41)</f>
        <v/>
      </c>
      <c r="O71" t="str">
        <f t="shared" si="36"/>
        <v/>
      </c>
      <c r="P71" t="str">
        <f t="shared" si="36"/>
        <v/>
      </c>
      <c r="Q71" t="str">
        <f t="shared" si="36"/>
        <v/>
      </c>
      <c r="R71" t="str">
        <f t="shared" si="36"/>
        <v/>
      </c>
      <c r="S71" t="str">
        <f t="shared" si="36"/>
        <v/>
      </c>
      <c r="T71" t="str">
        <f t="shared" si="36"/>
        <v/>
      </c>
      <c r="U71" t="str">
        <f t="shared" si="36"/>
        <v/>
      </c>
      <c r="V71" t="str">
        <f t="shared" si="36"/>
        <v/>
      </c>
      <c r="W71" t="str">
        <f t="shared" si="36"/>
        <v/>
      </c>
      <c r="X71" t="str">
        <f t="shared" si="36"/>
        <v/>
      </c>
      <c r="Y71" t="str">
        <f t="shared" si="36"/>
        <v/>
      </c>
      <c r="Z71" t="str">
        <f t="shared" si="36"/>
        <v/>
      </c>
      <c r="AA71" t="str">
        <f t="shared" si="36"/>
        <v/>
      </c>
      <c r="AB71" t="str">
        <f t="shared" si="36"/>
        <v/>
      </c>
      <c r="AC71" t="str">
        <f t="shared" si="36"/>
        <v/>
      </c>
      <c r="AD71" t="str">
        <f t="shared" si="36"/>
        <v/>
      </c>
      <c r="AE71" t="str">
        <f t="shared" si="36"/>
        <v/>
      </c>
      <c r="AF71" t="str">
        <f t="shared" si="36"/>
        <v/>
      </c>
      <c r="AG71" t="str">
        <f t="shared" si="36"/>
        <v/>
      </c>
      <c r="AH71" t="str">
        <f t="shared" si="36"/>
        <v/>
      </c>
      <c r="AI71" t="str">
        <f t="shared" si="36"/>
        <v/>
      </c>
      <c r="AJ71" t="str">
        <f t="shared" si="36"/>
        <v/>
      </c>
      <c r="AK71" t="str">
        <f t="shared" si="36"/>
        <v/>
      </c>
      <c r="AL71" t="str">
        <f t="shared" si="36"/>
        <v/>
      </c>
      <c r="AM71" t="str">
        <f t="shared" si="36"/>
        <v/>
      </c>
      <c r="AN71" t="str">
        <f t="shared" si="36"/>
        <v/>
      </c>
      <c r="AO71" t="str">
        <f t="shared" ref="AO71:AU71" si="37">IF(AO$12=0,"",AO70*$B$41)</f>
        <v/>
      </c>
      <c r="AP71" t="str">
        <f t="shared" si="37"/>
        <v/>
      </c>
      <c r="AQ71" t="str">
        <f t="shared" si="37"/>
        <v/>
      </c>
      <c r="AR71" t="str">
        <f t="shared" si="37"/>
        <v/>
      </c>
      <c r="AS71" t="str">
        <f t="shared" si="37"/>
        <v/>
      </c>
      <c r="AT71" t="str">
        <f t="shared" si="37"/>
        <v/>
      </c>
      <c r="AU71" t="str">
        <f t="shared" si="37"/>
        <v/>
      </c>
    </row>
    <row r="72" spans="5:47">
      <c r="E72" t="s">
        <v>248</v>
      </c>
      <c r="G72" t="s">
        <v>154</v>
      </c>
      <c r="H72">
        <f>A$42</f>
        <v>2045</v>
      </c>
      <c r="I72" t="str">
        <f t="shared" si="24"/>
        <v>MINGASRSV3</v>
      </c>
      <c r="J72" t="s">
        <v>269</v>
      </c>
      <c r="K72" t="str">
        <f>IF(K$12=0,"",K71*$B$42)</f>
        <v/>
      </c>
      <c r="L72" t="str">
        <f>IF(L$12=0,"",L71*$B$42)</f>
        <v/>
      </c>
      <c r="M72" t="str">
        <f>IF(M$12=0,"",M71*$B$42)</f>
        <v/>
      </c>
      <c r="N72" t="str">
        <f t="shared" ref="N72:AN72" si="38">IF(N$12=0,"",N71*$B$42)</f>
        <v/>
      </c>
      <c r="O72" t="str">
        <f t="shared" si="38"/>
        <v/>
      </c>
      <c r="P72" t="str">
        <f t="shared" si="38"/>
        <v/>
      </c>
      <c r="Q72" t="str">
        <f t="shared" si="38"/>
        <v/>
      </c>
      <c r="R72" t="str">
        <f t="shared" si="38"/>
        <v/>
      </c>
      <c r="S72" t="str">
        <f t="shared" si="38"/>
        <v/>
      </c>
      <c r="T72" t="str">
        <f t="shared" si="38"/>
        <v/>
      </c>
      <c r="U72" t="str">
        <f t="shared" si="38"/>
        <v/>
      </c>
      <c r="V72" t="str">
        <f t="shared" si="38"/>
        <v/>
      </c>
      <c r="W72" t="str">
        <f t="shared" si="38"/>
        <v/>
      </c>
      <c r="X72" t="str">
        <f t="shared" si="38"/>
        <v/>
      </c>
      <c r="Y72" t="str">
        <f t="shared" si="38"/>
        <v/>
      </c>
      <c r="Z72" t="str">
        <f t="shared" si="38"/>
        <v/>
      </c>
      <c r="AA72" t="str">
        <f t="shared" si="38"/>
        <v/>
      </c>
      <c r="AB72" t="str">
        <f t="shared" si="38"/>
        <v/>
      </c>
      <c r="AC72" t="str">
        <f t="shared" si="38"/>
        <v/>
      </c>
      <c r="AD72" t="str">
        <f t="shared" si="38"/>
        <v/>
      </c>
      <c r="AE72" t="str">
        <f t="shared" si="38"/>
        <v/>
      </c>
      <c r="AF72" t="str">
        <f t="shared" si="38"/>
        <v/>
      </c>
      <c r="AG72" t="str">
        <f t="shared" si="38"/>
        <v/>
      </c>
      <c r="AH72" t="str">
        <f t="shared" si="38"/>
        <v/>
      </c>
      <c r="AI72" t="str">
        <f t="shared" si="38"/>
        <v/>
      </c>
      <c r="AJ72" t="str">
        <f t="shared" si="38"/>
        <v/>
      </c>
      <c r="AK72" t="str">
        <f t="shared" si="38"/>
        <v/>
      </c>
      <c r="AL72" t="str">
        <f t="shared" si="38"/>
        <v/>
      </c>
      <c r="AM72" t="str">
        <f t="shared" si="38"/>
        <v/>
      </c>
      <c r="AN72" t="str">
        <f t="shared" si="38"/>
        <v/>
      </c>
      <c r="AO72" t="str">
        <f t="shared" ref="AO72:AU72" si="39">IF(AO$12=0,"",AO71*$B$42)</f>
        <v/>
      </c>
      <c r="AP72" t="str">
        <f t="shared" si="39"/>
        <v/>
      </c>
      <c r="AQ72" t="str">
        <f t="shared" si="39"/>
        <v/>
      </c>
      <c r="AR72" t="str">
        <f t="shared" si="39"/>
        <v/>
      </c>
      <c r="AS72" t="str">
        <f t="shared" si="39"/>
        <v/>
      </c>
      <c r="AT72" t="str">
        <f t="shared" si="39"/>
        <v/>
      </c>
      <c r="AU72" t="str">
        <f t="shared" si="39"/>
        <v/>
      </c>
    </row>
    <row r="73" spans="5:47">
      <c r="E73" t="s">
        <v>248</v>
      </c>
      <c r="G73" t="s">
        <v>154</v>
      </c>
      <c r="H73">
        <f>A$43</f>
        <v>2050</v>
      </c>
      <c r="I73" t="str">
        <f t="shared" si="24"/>
        <v>MINGASRSV3</v>
      </c>
      <c r="J73" t="s">
        <v>269</v>
      </c>
      <c r="K73" t="str">
        <f>IF(K$12=0,"",K72*$B$43)</f>
        <v/>
      </c>
      <c r="L73" t="str">
        <f>IF(L$12=0,"",L72*$B$43)</f>
        <v/>
      </c>
      <c r="M73" t="str">
        <f>IF(M$12=0,"",M72*$B$43)</f>
        <v/>
      </c>
      <c r="N73" t="str">
        <f t="shared" ref="N73:AN73" si="40">IF(N$12=0,"",N72*$B$43)</f>
        <v/>
      </c>
      <c r="O73" t="str">
        <f t="shared" si="40"/>
        <v/>
      </c>
      <c r="P73" t="str">
        <f t="shared" si="40"/>
        <v/>
      </c>
      <c r="Q73" t="str">
        <f t="shared" si="40"/>
        <v/>
      </c>
      <c r="R73" t="str">
        <f t="shared" si="40"/>
        <v/>
      </c>
      <c r="S73" t="str">
        <f t="shared" si="40"/>
        <v/>
      </c>
      <c r="T73" t="str">
        <f t="shared" si="40"/>
        <v/>
      </c>
      <c r="U73" t="str">
        <f t="shared" si="40"/>
        <v/>
      </c>
      <c r="V73" t="str">
        <f t="shared" si="40"/>
        <v/>
      </c>
      <c r="W73" t="str">
        <f t="shared" si="40"/>
        <v/>
      </c>
      <c r="X73" t="str">
        <f t="shared" si="40"/>
        <v/>
      </c>
      <c r="Y73" t="str">
        <f t="shared" si="40"/>
        <v/>
      </c>
      <c r="Z73" t="str">
        <f t="shared" si="40"/>
        <v/>
      </c>
      <c r="AA73" t="str">
        <f t="shared" si="40"/>
        <v/>
      </c>
      <c r="AB73" t="str">
        <f t="shared" si="40"/>
        <v/>
      </c>
      <c r="AC73" t="str">
        <f t="shared" si="40"/>
        <v/>
      </c>
      <c r="AD73" t="str">
        <f t="shared" si="40"/>
        <v/>
      </c>
      <c r="AE73" t="str">
        <f t="shared" si="40"/>
        <v/>
      </c>
      <c r="AF73" t="str">
        <f t="shared" si="40"/>
        <v/>
      </c>
      <c r="AG73" t="str">
        <f t="shared" si="40"/>
        <v/>
      </c>
      <c r="AH73" t="str">
        <f t="shared" si="40"/>
        <v/>
      </c>
      <c r="AI73" t="str">
        <f t="shared" si="40"/>
        <v/>
      </c>
      <c r="AJ73" t="str">
        <f t="shared" si="40"/>
        <v/>
      </c>
      <c r="AK73" t="str">
        <f t="shared" si="40"/>
        <v/>
      </c>
      <c r="AL73" t="str">
        <f t="shared" si="40"/>
        <v/>
      </c>
      <c r="AM73" t="str">
        <f t="shared" si="40"/>
        <v/>
      </c>
      <c r="AN73" t="str">
        <f t="shared" si="40"/>
        <v/>
      </c>
      <c r="AO73" t="str">
        <f t="shared" ref="AO73:AU73" si="41">IF(AO$12=0,"",AO72*$B$43)</f>
        <v/>
      </c>
      <c r="AP73" t="str">
        <f t="shared" si="41"/>
        <v/>
      </c>
      <c r="AQ73" t="str">
        <f t="shared" si="41"/>
        <v/>
      </c>
      <c r="AR73" t="str">
        <f t="shared" si="41"/>
        <v/>
      </c>
      <c r="AS73" t="str">
        <f t="shared" si="41"/>
        <v/>
      </c>
      <c r="AT73" t="str">
        <f t="shared" si="41"/>
        <v/>
      </c>
      <c r="AU73" t="str">
        <f t="shared" si="41"/>
        <v/>
      </c>
    </row>
    <row r="74" spans="5:47">
      <c r="E74" t="s">
        <v>248</v>
      </c>
      <c r="G74" t="s">
        <v>154</v>
      </c>
      <c r="H74">
        <f>A$35</f>
        <v>2010</v>
      </c>
      <c r="I74" t="str">
        <f t="shared" ref="I74:I82" si="42">I$13</f>
        <v>MINGASRSV4</v>
      </c>
      <c r="J74" t="s">
        <v>269</v>
      </c>
      <c r="K74">
        <f>IF(K$13=0,"",K13*$B$35)</f>
        <v>3.4025831212705691</v>
      </c>
      <c r="L74" t="str">
        <f t="shared" ref="L74:AU74" si="43">IF(L$13=0,"",L13*$B$35)</f>
        <v/>
      </c>
      <c r="M74">
        <f t="shared" si="43"/>
        <v>3.4025831212705691</v>
      </c>
      <c r="N74" t="str">
        <f t="shared" si="43"/>
        <v/>
      </c>
      <c r="O74" t="str">
        <f t="shared" si="43"/>
        <v/>
      </c>
      <c r="P74">
        <f t="shared" si="43"/>
        <v>3.4025831212705691</v>
      </c>
      <c r="Q74">
        <f t="shared" si="43"/>
        <v>3.4025831212705691</v>
      </c>
      <c r="R74">
        <f t="shared" si="43"/>
        <v>2.3883516139687644</v>
      </c>
      <c r="S74" t="str">
        <f t="shared" si="43"/>
        <v/>
      </c>
      <c r="T74">
        <f t="shared" si="43"/>
        <v>3.4025831212705691</v>
      </c>
      <c r="U74" t="str">
        <f t="shared" si="43"/>
        <v/>
      </c>
      <c r="V74">
        <f t="shared" si="43"/>
        <v>3.4025831212705691</v>
      </c>
      <c r="W74">
        <f t="shared" si="43"/>
        <v>3.4025831212705691</v>
      </c>
      <c r="X74">
        <f t="shared" si="43"/>
        <v>3.4025831212705691</v>
      </c>
      <c r="Y74">
        <f t="shared" si="43"/>
        <v>2.449532182562153</v>
      </c>
      <c r="Z74" t="str">
        <f t="shared" si="43"/>
        <v/>
      </c>
      <c r="AA74" t="str">
        <f t="shared" si="43"/>
        <v/>
      </c>
      <c r="AB74" t="str">
        <f t="shared" si="43"/>
        <v/>
      </c>
      <c r="AC74" t="str">
        <f t="shared" si="43"/>
        <v/>
      </c>
      <c r="AD74" t="str">
        <f t="shared" si="43"/>
        <v/>
      </c>
      <c r="AE74" t="str">
        <f t="shared" si="43"/>
        <v/>
      </c>
      <c r="AF74">
        <f t="shared" si="43"/>
        <v>1.3746653128542903</v>
      </c>
      <c r="AG74">
        <f t="shared" si="43"/>
        <v>1.3746653128542903</v>
      </c>
      <c r="AH74">
        <f t="shared" si="43"/>
        <v>3.4025831212705691</v>
      </c>
      <c r="AI74">
        <f t="shared" si="43"/>
        <v>2.3883516139687644</v>
      </c>
      <c r="AJ74">
        <f t="shared" si="43"/>
        <v>3.4025831212705691</v>
      </c>
      <c r="AK74">
        <f t="shared" si="43"/>
        <v>2.3883516139687644</v>
      </c>
      <c r="AL74" t="str">
        <f t="shared" si="43"/>
        <v/>
      </c>
      <c r="AM74">
        <f t="shared" si="43"/>
        <v>3.4025831212705691</v>
      </c>
      <c r="AN74">
        <f t="shared" si="43"/>
        <v>2.3883516139687644</v>
      </c>
      <c r="AO74" t="str">
        <f t="shared" si="43"/>
        <v/>
      </c>
      <c r="AP74" t="str">
        <f t="shared" si="43"/>
        <v/>
      </c>
      <c r="AQ74" t="str">
        <f t="shared" si="43"/>
        <v/>
      </c>
      <c r="AR74" t="str">
        <f t="shared" si="43"/>
        <v/>
      </c>
      <c r="AS74" t="str">
        <f t="shared" si="43"/>
        <v/>
      </c>
      <c r="AT74" t="str">
        <f t="shared" si="43"/>
        <v/>
      </c>
      <c r="AU74" t="str">
        <f t="shared" si="43"/>
        <v/>
      </c>
    </row>
    <row r="75" spans="5:47">
      <c r="E75" t="s">
        <v>248</v>
      </c>
      <c r="G75" t="s">
        <v>154</v>
      </c>
      <c r="H75">
        <f>A$36</f>
        <v>2015</v>
      </c>
      <c r="I75" t="str">
        <f t="shared" si="42"/>
        <v>MINGASRSV4</v>
      </c>
      <c r="J75" t="s">
        <v>269</v>
      </c>
      <c r="K75">
        <f>IF(K$13=0,"",K74*$B$36)</f>
        <v>3.7311394279541026</v>
      </c>
      <c r="L75" t="str">
        <f>IF(L$13=0,"",L74*$B$36)</f>
        <v/>
      </c>
      <c r="M75">
        <f>IF(M$13=0,"",M74*$B$36)</f>
        <v>3.7311394279541026</v>
      </c>
      <c r="N75" t="str">
        <f t="shared" ref="N75:AN75" si="44">IF(N$13=0,"",N74*$B$36)</f>
        <v/>
      </c>
      <c r="O75" t="str">
        <f t="shared" si="44"/>
        <v/>
      </c>
      <c r="P75">
        <f t="shared" si="44"/>
        <v>3.7311394279541026</v>
      </c>
      <c r="Q75">
        <f t="shared" si="44"/>
        <v>3.7311394279541026</v>
      </c>
      <c r="R75">
        <f t="shared" si="44"/>
        <v>2.6189728676985524</v>
      </c>
      <c r="S75" t="str">
        <f t="shared" si="44"/>
        <v/>
      </c>
      <c r="T75">
        <f t="shared" si="44"/>
        <v>3.7311394279541026</v>
      </c>
      <c r="U75" t="str">
        <f t="shared" si="44"/>
        <v/>
      </c>
      <c r="V75">
        <f t="shared" si="44"/>
        <v>3.7311394279541026</v>
      </c>
      <c r="W75">
        <f t="shared" si="44"/>
        <v>3.7311394279541026</v>
      </c>
      <c r="X75">
        <f t="shared" si="44"/>
        <v>3.7311394279541026</v>
      </c>
      <c r="Y75">
        <f t="shared" si="44"/>
        <v>2.6860610837883927</v>
      </c>
      <c r="Z75" t="str">
        <f t="shared" si="44"/>
        <v/>
      </c>
      <c r="AA75" t="str">
        <f t="shared" si="44"/>
        <v/>
      </c>
      <c r="AB75" t="str">
        <f t="shared" si="44"/>
        <v/>
      </c>
      <c r="AC75" t="str">
        <f t="shared" si="44"/>
        <v/>
      </c>
      <c r="AD75" t="str">
        <f t="shared" si="44"/>
        <v/>
      </c>
      <c r="AE75" t="str">
        <f t="shared" si="44"/>
        <v/>
      </c>
      <c r="AF75">
        <f t="shared" si="44"/>
        <v>1.5074041592013314</v>
      </c>
      <c r="AG75">
        <f t="shared" si="44"/>
        <v>1.5074041592013314</v>
      </c>
      <c r="AH75">
        <f t="shared" si="44"/>
        <v>3.7311394279541026</v>
      </c>
      <c r="AI75">
        <f t="shared" si="44"/>
        <v>2.6189728676985524</v>
      </c>
      <c r="AJ75">
        <f t="shared" si="44"/>
        <v>3.7311394279541026</v>
      </c>
      <c r="AK75">
        <f t="shared" si="44"/>
        <v>2.6189728676985524</v>
      </c>
      <c r="AL75" t="str">
        <f t="shared" si="44"/>
        <v/>
      </c>
      <c r="AM75">
        <f t="shared" si="44"/>
        <v>3.7311394279541026</v>
      </c>
      <c r="AN75">
        <f t="shared" si="44"/>
        <v>2.6189728676985524</v>
      </c>
      <c r="AO75" t="str">
        <f t="shared" ref="AO75:AU75" si="45">IF(AO$13=0,"",AO74*$B$36)</f>
        <v/>
      </c>
      <c r="AP75" t="str">
        <f t="shared" si="45"/>
        <v/>
      </c>
      <c r="AQ75" t="str">
        <f t="shared" si="45"/>
        <v/>
      </c>
      <c r="AR75" t="str">
        <f t="shared" si="45"/>
        <v/>
      </c>
      <c r="AS75" t="str">
        <f t="shared" si="45"/>
        <v/>
      </c>
      <c r="AT75" t="str">
        <f t="shared" si="45"/>
        <v/>
      </c>
      <c r="AU75" t="str">
        <f t="shared" si="45"/>
        <v/>
      </c>
    </row>
    <row r="76" spans="5:47">
      <c r="E76" t="s">
        <v>248</v>
      </c>
      <c r="G76" t="s">
        <v>154</v>
      </c>
      <c r="H76">
        <f>A$37</f>
        <v>2020</v>
      </c>
      <c r="I76" t="str">
        <f t="shared" si="42"/>
        <v>MINGASRSV4</v>
      </c>
      <c r="J76" t="s">
        <v>269</v>
      </c>
      <c r="K76">
        <f>IF(K$13=0,"",K75*$B$37)</f>
        <v>4.0596957346376366</v>
      </c>
      <c r="L76" t="str">
        <f>IF(L$13=0,"",L75*$B$37)</f>
        <v/>
      </c>
      <c r="M76">
        <f>IF(M$13=0,"",M75*$B$37)</f>
        <v>4.0596957346376366</v>
      </c>
      <c r="N76" t="str">
        <f t="shared" ref="N76:AN76" si="46">IF(N$13=0,"",N75*$B$37)</f>
        <v/>
      </c>
      <c r="O76" t="str">
        <f t="shared" si="46"/>
        <v/>
      </c>
      <c r="P76">
        <f t="shared" si="46"/>
        <v>4.0596957346376366</v>
      </c>
      <c r="Q76">
        <f t="shared" si="46"/>
        <v>4.0596957346376366</v>
      </c>
      <c r="R76">
        <f t="shared" si="46"/>
        <v>2.8495941214283409</v>
      </c>
      <c r="S76" t="str">
        <f t="shared" si="46"/>
        <v/>
      </c>
      <c r="T76">
        <f t="shared" si="46"/>
        <v>4.0596957346376366</v>
      </c>
      <c r="U76" t="str">
        <f t="shared" si="46"/>
        <v/>
      </c>
      <c r="V76">
        <f t="shared" si="46"/>
        <v>4.0596957346376366</v>
      </c>
      <c r="W76">
        <f t="shared" si="46"/>
        <v>4.0596957346376366</v>
      </c>
      <c r="X76">
        <f t="shared" si="46"/>
        <v>4.0596957346376366</v>
      </c>
      <c r="Y76">
        <f t="shared" si="46"/>
        <v>2.9225899850146329</v>
      </c>
      <c r="Z76" t="str">
        <f t="shared" si="46"/>
        <v/>
      </c>
      <c r="AA76" t="str">
        <f t="shared" si="46"/>
        <v/>
      </c>
      <c r="AB76" t="str">
        <f t="shared" si="46"/>
        <v/>
      </c>
      <c r="AC76" t="str">
        <f t="shared" si="46"/>
        <v/>
      </c>
      <c r="AD76" t="str">
        <f t="shared" si="46"/>
        <v/>
      </c>
      <c r="AE76" t="str">
        <f t="shared" si="46"/>
        <v/>
      </c>
      <c r="AF76">
        <f t="shared" si="46"/>
        <v>1.6401430055483728</v>
      </c>
      <c r="AG76">
        <f t="shared" si="46"/>
        <v>1.6401430055483728</v>
      </c>
      <c r="AH76">
        <f t="shared" si="46"/>
        <v>4.0596957346376366</v>
      </c>
      <c r="AI76">
        <f t="shared" si="46"/>
        <v>2.8495941214283409</v>
      </c>
      <c r="AJ76">
        <f t="shared" si="46"/>
        <v>4.0596957346376366</v>
      </c>
      <c r="AK76">
        <f t="shared" si="46"/>
        <v>2.8495941214283409</v>
      </c>
      <c r="AL76" t="str">
        <f t="shared" si="46"/>
        <v/>
      </c>
      <c r="AM76">
        <f t="shared" si="46"/>
        <v>4.0596957346376366</v>
      </c>
      <c r="AN76">
        <f t="shared" si="46"/>
        <v>2.8495941214283409</v>
      </c>
      <c r="AO76" t="str">
        <f t="shared" ref="AO76:AU76" si="47">IF(AO$13=0,"",AO75*$B$37)</f>
        <v/>
      </c>
      <c r="AP76" t="str">
        <f t="shared" si="47"/>
        <v/>
      </c>
      <c r="AQ76" t="str">
        <f t="shared" si="47"/>
        <v/>
      </c>
      <c r="AR76" t="str">
        <f t="shared" si="47"/>
        <v/>
      </c>
      <c r="AS76" t="str">
        <f t="shared" si="47"/>
        <v/>
      </c>
      <c r="AT76" t="str">
        <f t="shared" si="47"/>
        <v/>
      </c>
      <c r="AU76" t="str">
        <f t="shared" si="47"/>
        <v/>
      </c>
    </row>
    <row r="77" spans="5:47">
      <c r="E77" t="s">
        <v>248</v>
      </c>
      <c r="G77" t="s">
        <v>154</v>
      </c>
      <c r="H77">
        <f>A$38</f>
        <v>2025</v>
      </c>
      <c r="I77" t="str">
        <f t="shared" si="42"/>
        <v>MINGASRSV4</v>
      </c>
      <c r="J77" t="s">
        <v>269</v>
      </c>
      <c r="K77">
        <f>IF(K$13=0,"",K76*$B$38)</f>
        <v>4.4737666964853773</v>
      </c>
      <c r="L77" t="str">
        <f>IF(L$13=0,"",L76*$B$38)</f>
        <v/>
      </c>
      <c r="M77">
        <f>IF(M$13=0,"",M76*$B$38)</f>
        <v>4.4737666964853773</v>
      </c>
      <c r="N77" t="str">
        <f t="shared" ref="N77:AN77" si="48">IF(N$13=0,"",N76*$B$38)</f>
        <v/>
      </c>
      <c r="O77" t="str">
        <f t="shared" si="48"/>
        <v/>
      </c>
      <c r="P77">
        <f t="shared" si="48"/>
        <v>4.4737666964853773</v>
      </c>
      <c r="Q77">
        <f t="shared" si="48"/>
        <v>4.4737666964853773</v>
      </c>
      <c r="R77">
        <f t="shared" si="48"/>
        <v>3.140240085033005</v>
      </c>
      <c r="S77" t="str">
        <f t="shared" si="48"/>
        <v/>
      </c>
      <c r="T77">
        <f t="shared" si="48"/>
        <v>4.4737666964853773</v>
      </c>
      <c r="U77" t="str">
        <f t="shared" si="48"/>
        <v/>
      </c>
      <c r="V77">
        <f t="shared" si="48"/>
        <v>4.4737666964853773</v>
      </c>
      <c r="W77">
        <f t="shared" si="48"/>
        <v>4.4737666964853773</v>
      </c>
      <c r="X77">
        <f t="shared" si="48"/>
        <v>4.4737666964853773</v>
      </c>
      <c r="Y77">
        <f t="shared" si="48"/>
        <v>3.2206812029983864</v>
      </c>
      <c r="Z77" t="str">
        <f t="shared" si="48"/>
        <v/>
      </c>
      <c r="AA77" t="str">
        <f t="shared" si="48"/>
        <v/>
      </c>
      <c r="AB77" t="str">
        <f t="shared" si="48"/>
        <v/>
      </c>
      <c r="AC77" t="str">
        <f t="shared" si="48"/>
        <v/>
      </c>
      <c r="AD77" t="str">
        <f t="shared" si="48"/>
        <v/>
      </c>
      <c r="AE77" t="str">
        <f t="shared" si="48"/>
        <v/>
      </c>
      <c r="AF77">
        <f t="shared" si="48"/>
        <v>1.8074303187528629</v>
      </c>
      <c r="AG77">
        <f t="shared" si="48"/>
        <v>1.8074303187528629</v>
      </c>
      <c r="AH77">
        <f t="shared" si="48"/>
        <v>4.4737666964853773</v>
      </c>
      <c r="AI77">
        <f t="shared" si="48"/>
        <v>3.140240085033005</v>
      </c>
      <c r="AJ77">
        <f t="shared" si="48"/>
        <v>4.4737666964853773</v>
      </c>
      <c r="AK77">
        <f t="shared" si="48"/>
        <v>3.140240085033005</v>
      </c>
      <c r="AL77" t="str">
        <f t="shared" si="48"/>
        <v/>
      </c>
      <c r="AM77">
        <f t="shared" si="48"/>
        <v>4.4737666964853773</v>
      </c>
      <c r="AN77">
        <f t="shared" si="48"/>
        <v>3.140240085033005</v>
      </c>
      <c r="AO77" t="str">
        <f t="shared" ref="AO77:AU77" si="49">IF(AO$13=0,"",AO76*$B$38)</f>
        <v/>
      </c>
      <c r="AP77" t="str">
        <f t="shared" si="49"/>
        <v/>
      </c>
      <c r="AQ77" t="str">
        <f t="shared" si="49"/>
        <v/>
      </c>
      <c r="AR77" t="str">
        <f t="shared" si="49"/>
        <v/>
      </c>
      <c r="AS77" t="str">
        <f t="shared" si="49"/>
        <v/>
      </c>
      <c r="AT77" t="str">
        <f t="shared" si="49"/>
        <v/>
      </c>
      <c r="AU77" t="str">
        <f t="shared" si="49"/>
        <v/>
      </c>
    </row>
    <row r="78" spans="5:47">
      <c r="E78" t="s">
        <v>248</v>
      </c>
      <c r="G78" t="s">
        <v>154</v>
      </c>
      <c r="H78">
        <f>A$39</f>
        <v>2030</v>
      </c>
      <c r="I78" t="str">
        <f t="shared" si="42"/>
        <v>MINGASRSV4</v>
      </c>
      <c r="J78" t="s">
        <v>269</v>
      </c>
      <c r="K78">
        <f>IF(K$13=0,"",K77*$B$39)</f>
        <v>4.887837658333118</v>
      </c>
      <c r="L78" t="str">
        <f>IF(L$13=0,"",L77*$B$39)</f>
        <v/>
      </c>
      <c r="M78">
        <f>IF(M$13=0,"",M77*$B$39)</f>
        <v>4.887837658333118</v>
      </c>
      <c r="N78" t="str">
        <f t="shared" ref="N78:AN78" si="50">IF(N$13=0,"",N77*$B$39)</f>
        <v/>
      </c>
      <c r="O78" t="str">
        <f t="shared" si="50"/>
        <v/>
      </c>
      <c r="P78">
        <f t="shared" si="50"/>
        <v>4.887837658333118</v>
      </c>
      <c r="Q78">
        <f t="shared" si="50"/>
        <v>4.887837658333118</v>
      </c>
      <c r="R78">
        <f t="shared" si="50"/>
        <v>3.4308860486376691</v>
      </c>
      <c r="S78" t="str">
        <f t="shared" si="50"/>
        <v/>
      </c>
      <c r="T78">
        <f t="shared" si="50"/>
        <v>4.887837658333118</v>
      </c>
      <c r="U78" t="str">
        <f t="shared" si="50"/>
        <v/>
      </c>
      <c r="V78">
        <f t="shared" si="50"/>
        <v>4.887837658333118</v>
      </c>
      <c r="W78">
        <f t="shared" si="50"/>
        <v>4.887837658333118</v>
      </c>
      <c r="X78">
        <f t="shared" si="50"/>
        <v>4.887837658333118</v>
      </c>
      <c r="Y78">
        <f t="shared" si="50"/>
        <v>3.5187724209821405</v>
      </c>
      <c r="Z78" t="str">
        <f t="shared" si="50"/>
        <v/>
      </c>
      <c r="AA78" t="str">
        <f t="shared" si="50"/>
        <v/>
      </c>
      <c r="AB78" t="str">
        <f t="shared" si="50"/>
        <v/>
      </c>
      <c r="AC78" t="str">
        <f t="shared" si="50"/>
        <v/>
      </c>
      <c r="AD78" t="str">
        <f t="shared" si="50"/>
        <v/>
      </c>
      <c r="AE78" t="str">
        <f t="shared" si="50"/>
        <v/>
      </c>
      <c r="AF78">
        <f t="shared" si="50"/>
        <v>1.9747176319573532</v>
      </c>
      <c r="AG78">
        <f t="shared" si="50"/>
        <v>1.9747176319573532</v>
      </c>
      <c r="AH78">
        <f t="shared" si="50"/>
        <v>4.887837658333118</v>
      </c>
      <c r="AI78">
        <f t="shared" si="50"/>
        <v>3.4308860486376691</v>
      </c>
      <c r="AJ78">
        <f t="shared" si="50"/>
        <v>4.887837658333118</v>
      </c>
      <c r="AK78">
        <f t="shared" si="50"/>
        <v>3.4308860486376691</v>
      </c>
      <c r="AL78" t="str">
        <f t="shared" si="50"/>
        <v/>
      </c>
      <c r="AM78">
        <f t="shared" si="50"/>
        <v>4.887837658333118</v>
      </c>
      <c r="AN78">
        <f t="shared" si="50"/>
        <v>3.4308860486376691</v>
      </c>
      <c r="AO78" t="str">
        <f t="shared" ref="AO78:AU78" si="51">IF(AO$13=0,"",AO77*$B$39)</f>
        <v/>
      </c>
      <c r="AP78" t="str">
        <f t="shared" si="51"/>
        <v/>
      </c>
      <c r="AQ78" t="str">
        <f t="shared" si="51"/>
        <v/>
      </c>
      <c r="AR78" t="str">
        <f t="shared" si="51"/>
        <v/>
      </c>
      <c r="AS78" t="str">
        <f t="shared" si="51"/>
        <v/>
      </c>
      <c r="AT78" t="str">
        <f t="shared" si="51"/>
        <v/>
      </c>
      <c r="AU78" t="str">
        <f t="shared" si="51"/>
        <v/>
      </c>
    </row>
    <row r="79" spans="5:47">
      <c r="E79" t="s">
        <v>248</v>
      </c>
      <c r="G79" t="s">
        <v>154</v>
      </c>
      <c r="H79">
        <f>A$40</f>
        <v>2035</v>
      </c>
      <c r="I79" t="str">
        <f t="shared" si="42"/>
        <v>MINGASRSV4</v>
      </c>
      <c r="J79" t="s">
        <v>269</v>
      </c>
      <c r="K79">
        <f>IF(K$13=0,"",K78*$B$40)</f>
        <v>5.1443816238257405</v>
      </c>
      <c r="L79" t="str">
        <f>IF(L$13=0,"",L78*$B$40)</f>
        <v/>
      </c>
      <c r="M79">
        <f>IF(M$13=0,"",M78*$B$40)</f>
        <v>5.1443816238257405</v>
      </c>
      <c r="N79" t="str">
        <f t="shared" ref="N79:AN79" si="52">IF(N$13=0,"",N78*$B$40)</f>
        <v/>
      </c>
      <c r="O79" t="str">
        <f t="shared" si="52"/>
        <v/>
      </c>
      <c r="P79">
        <f t="shared" si="52"/>
        <v>5.1443816238257405</v>
      </c>
      <c r="Q79">
        <f t="shared" si="52"/>
        <v>5.1443816238257405</v>
      </c>
      <c r="R79">
        <f t="shared" si="52"/>
        <v>3.6109601782622986</v>
      </c>
      <c r="S79" t="str">
        <f t="shared" si="52"/>
        <v/>
      </c>
      <c r="T79">
        <f t="shared" si="52"/>
        <v>5.1443816238257405</v>
      </c>
      <c r="U79" t="str">
        <f t="shared" si="52"/>
        <v/>
      </c>
      <c r="V79">
        <f t="shared" si="52"/>
        <v>5.1443816238257405</v>
      </c>
      <c r="W79">
        <f t="shared" si="52"/>
        <v>5.1443816238257405</v>
      </c>
      <c r="X79">
        <f t="shared" si="52"/>
        <v>5.1443816238257405</v>
      </c>
      <c r="Y79">
        <f t="shared" si="52"/>
        <v>3.7034593712546844</v>
      </c>
      <c r="Z79" t="str">
        <f t="shared" si="52"/>
        <v/>
      </c>
      <c r="AA79" t="str">
        <f t="shared" si="52"/>
        <v/>
      </c>
      <c r="AB79" t="str">
        <f t="shared" si="52"/>
        <v/>
      </c>
      <c r="AC79" t="str">
        <f t="shared" si="52"/>
        <v/>
      </c>
      <c r="AD79" t="str">
        <f t="shared" si="52"/>
        <v/>
      </c>
      <c r="AE79" t="str">
        <f t="shared" si="52"/>
        <v/>
      </c>
      <c r="AF79">
        <f t="shared" si="52"/>
        <v>2.0783630325297007</v>
      </c>
      <c r="AG79">
        <f t="shared" si="52"/>
        <v>2.0783630325297007</v>
      </c>
      <c r="AH79">
        <f t="shared" si="52"/>
        <v>5.1443816238257405</v>
      </c>
      <c r="AI79">
        <f t="shared" si="52"/>
        <v>3.6109601782622986</v>
      </c>
      <c r="AJ79">
        <f t="shared" si="52"/>
        <v>5.1443816238257405</v>
      </c>
      <c r="AK79">
        <f t="shared" si="52"/>
        <v>3.6109601782622986</v>
      </c>
      <c r="AL79" t="str">
        <f t="shared" si="52"/>
        <v/>
      </c>
      <c r="AM79">
        <f t="shared" si="52"/>
        <v>5.1443816238257405</v>
      </c>
      <c r="AN79">
        <f t="shared" si="52"/>
        <v>3.6109601782622986</v>
      </c>
      <c r="AO79" t="str">
        <f t="shared" ref="AO79:AU79" si="53">IF(AO$13=0,"",AO78*$B$40)</f>
        <v/>
      </c>
      <c r="AP79" t="str">
        <f t="shared" si="53"/>
        <v/>
      </c>
      <c r="AQ79" t="str">
        <f t="shared" si="53"/>
        <v/>
      </c>
      <c r="AR79" t="str">
        <f t="shared" si="53"/>
        <v/>
      </c>
      <c r="AS79" t="str">
        <f t="shared" si="53"/>
        <v/>
      </c>
      <c r="AT79" t="str">
        <f t="shared" si="53"/>
        <v/>
      </c>
      <c r="AU79" t="str">
        <f t="shared" si="53"/>
        <v/>
      </c>
    </row>
    <row r="80" spans="5:47">
      <c r="E80" t="s">
        <v>248</v>
      </c>
      <c r="G80" t="s">
        <v>154</v>
      </c>
      <c r="H80">
        <f>A$41</f>
        <v>2040</v>
      </c>
      <c r="I80" t="str">
        <f t="shared" si="42"/>
        <v>MINGASRSV4</v>
      </c>
      <c r="J80" t="s">
        <v>269</v>
      </c>
      <c r="K80">
        <f>IF(K$13=0,"",K79*$B$41)</f>
        <v>5.400925589318363</v>
      </c>
      <c r="L80" t="str">
        <f>IF(L$13=0,"",L79*$B$41)</f>
        <v/>
      </c>
      <c r="M80">
        <f>IF(M$13=0,"",M79*$B$41)</f>
        <v>5.400925589318363</v>
      </c>
      <c r="N80" t="str">
        <f t="shared" ref="N80:AN80" si="54">IF(N$13=0,"",N79*$B$41)</f>
        <v/>
      </c>
      <c r="O80" t="str">
        <f t="shared" si="54"/>
        <v/>
      </c>
      <c r="P80">
        <f t="shared" si="54"/>
        <v>5.400925589318363</v>
      </c>
      <c r="Q80">
        <f t="shared" si="54"/>
        <v>5.400925589318363</v>
      </c>
      <c r="R80">
        <f t="shared" si="54"/>
        <v>3.7910343078869277</v>
      </c>
      <c r="S80" t="str">
        <f t="shared" si="54"/>
        <v/>
      </c>
      <c r="T80">
        <f t="shared" si="54"/>
        <v>5.400925589318363</v>
      </c>
      <c r="U80" t="str">
        <f t="shared" si="54"/>
        <v/>
      </c>
      <c r="V80">
        <f t="shared" si="54"/>
        <v>5.400925589318363</v>
      </c>
      <c r="W80">
        <f t="shared" si="54"/>
        <v>5.400925589318363</v>
      </c>
      <c r="X80">
        <f t="shared" si="54"/>
        <v>5.400925589318363</v>
      </c>
      <c r="Y80">
        <f t="shared" si="54"/>
        <v>3.8881463215272278</v>
      </c>
      <c r="Z80" t="str">
        <f t="shared" si="54"/>
        <v/>
      </c>
      <c r="AA80" t="str">
        <f t="shared" si="54"/>
        <v/>
      </c>
      <c r="AB80" t="str">
        <f t="shared" si="54"/>
        <v/>
      </c>
      <c r="AC80" t="str">
        <f t="shared" si="54"/>
        <v/>
      </c>
      <c r="AD80" t="str">
        <f t="shared" si="54"/>
        <v/>
      </c>
      <c r="AE80" t="str">
        <f t="shared" si="54"/>
        <v/>
      </c>
      <c r="AF80">
        <f t="shared" si="54"/>
        <v>2.1820084331020477</v>
      </c>
      <c r="AG80">
        <f t="shared" si="54"/>
        <v>2.1820084331020477</v>
      </c>
      <c r="AH80">
        <f t="shared" si="54"/>
        <v>5.400925589318363</v>
      </c>
      <c r="AI80">
        <f t="shared" si="54"/>
        <v>3.7910343078869277</v>
      </c>
      <c r="AJ80">
        <f t="shared" si="54"/>
        <v>5.400925589318363</v>
      </c>
      <c r="AK80">
        <f t="shared" si="54"/>
        <v>3.7910343078869277</v>
      </c>
      <c r="AL80" t="str">
        <f t="shared" si="54"/>
        <v/>
      </c>
      <c r="AM80">
        <f t="shared" si="54"/>
        <v>5.400925589318363</v>
      </c>
      <c r="AN80">
        <f t="shared" si="54"/>
        <v>3.7910343078869277</v>
      </c>
      <c r="AO80" t="str">
        <f t="shared" ref="AO80:AU80" si="55">IF(AO$13=0,"",AO79*$B$41)</f>
        <v/>
      </c>
      <c r="AP80" t="str">
        <f t="shared" si="55"/>
        <v/>
      </c>
      <c r="AQ80" t="str">
        <f t="shared" si="55"/>
        <v/>
      </c>
      <c r="AR80" t="str">
        <f t="shared" si="55"/>
        <v/>
      </c>
      <c r="AS80" t="str">
        <f t="shared" si="55"/>
        <v/>
      </c>
      <c r="AT80" t="str">
        <f t="shared" si="55"/>
        <v/>
      </c>
      <c r="AU80" t="str">
        <f t="shared" si="55"/>
        <v/>
      </c>
    </row>
    <row r="81" spans="5:47">
      <c r="E81" t="s">
        <v>248</v>
      </c>
      <c r="G81" t="s">
        <v>154</v>
      </c>
      <c r="H81">
        <f>A$42</f>
        <v>2045</v>
      </c>
      <c r="I81" t="str">
        <f t="shared" si="42"/>
        <v>MINGASRSV4</v>
      </c>
      <c r="J81" t="s">
        <v>269</v>
      </c>
      <c r="K81">
        <f>IF(K$13=0,"",K80*$B$42)</f>
        <v>5.4954417871314343</v>
      </c>
      <c r="L81" t="str">
        <f>IF(L$13=0,"",L80*$B$42)</f>
        <v/>
      </c>
      <c r="M81">
        <f>IF(M$13=0,"",M80*$B$42)</f>
        <v>5.4954417871314343</v>
      </c>
      <c r="N81" t="str">
        <f t="shared" ref="N81:AN81" si="56">IF(N$13=0,"",N80*$B$42)</f>
        <v/>
      </c>
      <c r="O81" t="str">
        <f t="shared" si="56"/>
        <v/>
      </c>
      <c r="P81">
        <f t="shared" si="56"/>
        <v>5.4954417871314343</v>
      </c>
      <c r="Q81">
        <f t="shared" si="56"/>
        <v>5.4954417871314343</v>
      </c>
      <c r="R81">
        <f t="shared" si="56"/>
        <v>3.8573774082749495</v>
      </c>
      <c r="S81" t="str">
        <f t="shared" si="56"/>
        <v/>
      </c>
      <c r="T81">
        <f t="shared" si="56"/>
        <v>5.4954417871314343</v>
      </c>
      <c r="U81" t="str">
        <f t="shared" si="56"/>
        <v/>
      </c>
      <c r="V81">
        <f t="shared" si="56"/>
        <v>5.4954417871314343</v>
      </c>
      <c r="W81">
        <f t="shared" si="56"/>
        <v>5.4954417871314343</v>
      </c>
      <c r="X81">
        <f t="shared" si="56"/>
        <v>5.4954417871314343</v>
      </c>
      <c r="Y81">
        <f t="shared" si="56"/>
        <v>3.9561888821539548</v>
      </c>
      <c r="Z81" t="str">
        <f t="shared" si="56"/>
        <v/>
      </c>
      <c r="AA81" t="str">
        <f t="shared" si="56"/>
        <v/>
      </c>
      <c r="AB81" t="str">
        <f t="shared" si="56"/>
        <v/>
      </c>
      <c r="AC81" t="str">
        <f t="shared" si="56"/>
        <v/>
      </c>
      <c r="AD81" t="str">
        <f t="shared" si="56"/>
        <v/>
      </c>
      <c r="AE81" t="str">
        <f t="shared" si="56"/>
        <v/>
      </c>
      <c r="AF81">
        <f t="shared" si="56"/>
        <v>2.2201935806813338</v>
      </c>
      <c r="AG81">
        <f t="shared" si="56"/>
        <v>2.2201935806813338</v>
      </c>
      <c r="AH81">
        <f t="shared" si="56"/>
        <v>5.4954417871314343</v>
      </c>
      <c r="AI81">
        <f t="shared" si="56"/>
        <v>3.8573774082749495</v>
      </c>
      <c r="AJ81">
        <f t="shared" si="56"/>
        <v>5.4954417871314343</v>
      </c>
      <c r="AK81">
        <f t="shared" si="56"/>
        <v>3.8573774082749495</v>
      </c>
      <c r="AL81" t="str">
        <f t="shared" si="56"/>
        <v/>
      </c>
      <c r="AM81">
        <f t="shared" si="56"/>
        <v>5.4954417871314343</v>
      </c>
      <c r="AN81">
        <f t="shared" si="56"/>
        <v>3.8573774082749495</v>
      </c>
      <c r="AO81" t="str">
        <f t="shared" ref="AO81:AU81" si="57">IF(AO$13=0,"",AO80*$B$42)</f>
        <v/>
      </c>
      <c r="AP81" t="str">
        <f t="shared" si="57"/>
        <v/>
      </c>
      <c r="AQ81" t="str">
        <f t="shared" si="57"/>
        <v/>
      </c>
      <c r="AR81" t="str">
        <f t="shared" si="57"/>
        <v/>
      </c>
      <c r="AS81" t="str">
        <f t="shared" si="57"/>
        <v/>
      </c>
      <c r="AT81" t="str">
        <f t="shared" si="57"/>
        <v/>
      </c>
      <c r="AU81" t="str">
        <f t="shared" si="57"/>
        <v/>
      </c>
    </row>
    <row r="82" spans="5:47">
      <c r="E82" t="s">
        <v>248</v>
      </c>
      <c r="G82" t="s">
        <v>154</v>
      </c>
      <c r="H82">
        <f>A$43</f>
        <v>2050</v>
      </c>
      <c r="I82" t="str">
        <f t="shared" si="42"/>
        <v>MINGASRSV4</v>
      </c>
      <c r="J82" t="s">
        <v>269</v>
      </c>
      <c r="K82">
        <f>IF(K$13=0,"",K81*$B$43)</f>
        <v>5.5899579849445065</v>
      </c>
      <c r="L82" t="str">
        <f>IF(L$13=0,"",L81*$B$43)</f>
        <v/>
      </c>
      <c r="M82">
        <f>IF(M$13=0,"",M81*$B$43)</f>
        <v>5.5899579849445065</v>
      </c>
      <c r="N82" t="str">
        <f t="shared" ref="N82:AN82" si="58">IF(N$13=0,"",N81*$B$43)</f>
        <v/>
      </c>
      <c r="O82" t="str">
        <f t="shared" si="58"/>
        <v/>
      </c>
      <c r="P82">
        <f t="shared" si="58"/>
        <v>5.5899579849445065</v>
      </c>
      <c r="Q82">
        <f t="shared" si="58"/>
        <v>5.5899579849445065</v>
      </c>
      <c r="R82">
        <f t="shared" si="58"/>
        <v>3.9237205086629712</v>
      </c>
      <c r="S82" t="str">
        <f t="shared" si="58"/>
        <v/>
      </c>
      <c r="T82">
        <f t="shared" si="58"/>
        <v>5.5899579849445065</v>
      </c>
      <c r="U82" t="str">
        <f t="shared" si="58"/>
        <v/>
      </c>
      <c r="V82">
        <f t="shared" si="58"/>
        <v>5.5899579849445065</v>
      </c>
      <c r="W82">
        <f t="shared" si="58"/>
        <v>5.5899579849445065</v>
      </c>
      <c r="X82">
        <f t="shared" si="58"/>
        <v>5.5899579849445065</v>
      </c>
      <c r="Y82">
        <f t="shared" si="58"/>
        <v>4.0242314427806818</v>
      </c>
      <c r="Z82" t="str">
        <f t="shared" si="58"/>
        <v/>
      </c>
      <c r="AA82" t="str">
        <f t="shared" si="58"/>
        <v/>
      </c>
      <c r="AB82" t="str">
        <f t="shared" si="58"/>
        <v/>
      </c>
      <c r="AC82" t="str">
        <f t="shared" si="58"/>
        <v/>
      </c>
      <c r="AD82" t="str">
        <f t="shared" si="58"/>
        <v/>
      </c>
      <c r="AE82" t="str">
        <f t="shared" si="58"/>
        <v/>
      </c>
      <c r="AF82">
        <f t="shared" si="58"/>
        <v>2.2583787282606198</v>
      </c>
      <c r="AG82">
        <f t="shared" si="58"/>
        <v>2.2583787282606198</v>
      </c>
      <c r="AH82">
        <f t="shared" si="58"/>
        <v>5.5899579849445065</v>
      </c>
      <c r="AI82">
        <f t="shared" si="58"/>
        <v>3.9237205086629712</v>
      </c>
      <c r="AJ82">
        <f t="shared" si="58"/>
        <v>5.5899579849445065</v>
      </c>
      <c r="AK82">
        <f t="shared" si="58"/>
        <v>3.9237205086629712</v>
      </c>
      <c r="AL82" t="str">
        <f t="shared" si="58"/>
        <v/>
      </c>
      <c r="AM82">
        <f t="shared" si="58"/>
        <v>5.5899579849445065</v>
      </c>
      <c r="AN82">
        <f t="shared" si="58"/>
        <v>3.9237205086629712</v>
      </c>
      <c r="AO82" t="str">
        <f t="shared" ref="AO82:AU82" si="59">IF(AO$13=0,"",AO81*$B$43)</f>
        <v/>
      </c>
      <c r="AP82" t="str">
        <f t="shared" si="59"/>
        <v/>
      </c>
      <c r="AQ82" t="str">
        <f t="shared" si="59"/>
        <v/>
      </c>
      <c r="AR82" t="str">
        <f t="shared" si="59"/>
        <v/>
      </c>
      <c r="AS82" t="str">
        <f t="shared" si="59"/>
        <v/>
      </c>
      <c r="AT82" t="str">
        <f t="shared" si="59"/>
        <v/>
      </c>
      <c r="AU82" t="str">
        <f t="shared" si="59"/>
        <v/>
      </c>
    </row>
    <row r="83" spans="5:47">
      <c r="E83" t="s">
        <v>248</v>
      </c>
      <c r="G83" t="s">
        <v>154</v>
      </c>
      <c r="H83">
        <f>A$35</f>
        <v>2010</v>
      </c>
      <c r="I83" t="str">
        <f t="shared" ref="I83:I91" si="60">I$14</f>
        <v>MINGASRSV5</v>
      </c>
      <c r="J83" t="s">
        <v>269</v>
      </c>
      <c r="K83" t="str">
        <f>IF(K$14=0,"",K14*$B$35)</f>
        <v/>
      </c>
      <c r="L83" t="str">
        <f t="shared" ref="L83:AU83" si="61">IF(L$14=0,"",L14*$B$35)</f>
        <v/>
      </c>
      <c r="M83" t="str">
        <f t="shared" si="61"/>
        <v/>
      </c>
      <c r="N83" t="str">
        <f t="shared" si="61"/>
        <v/>
      </c>
      <c r="O83" t="str">
        <f t="shared" si="61"/>
        <v/>
      </c>
      <c r="P83" t="str">
        <f t="shared" si="61"/>
        <v/>
      </c>
      <c r="Q83" t="str">
        <f t="shared" si="61"/>
        <v/>
      </c>
      <c r="R83" t="str">
        <f t="shared" si="61"/>
        <v/>
      </c>
      <c r="S83" t="str">
        <f t="shared" si="61"/>
        <v/>
      </c>
      <c r="T83" t="str">
        <f t="shared" si="61"/>
        <v/>
      </c>
      <c r="U83" t="str">
        <f t="shared" si="61"/>
        <v/>
      </c>
      <c r="V83" t="str">
        <f t="shared" si="61"/>
        <v/>
      </c>
      <c r="W83" t="str">
        <f t="shared" si="61"/>
        <v/>
      </c>
      <c r="X83" t="str">
        <f t="shared" si="61"/>
        <v/>
      </c>
      <c r="Y83" t="str">
        <f t="shared" si="61"/>
        <v/>
      </c>
      <c r="Z83" t="str">
        <f t="shared" si="61"/>
        <v/>
      </c>
      <c r="AA83" t="str">
        <f t="shared" si="61"/>
        <v/>
      </c>
      <c r="AB83" t="str">
        <f t="shared" si="61"/>
        <v/>
      </c>
      <c r="AC83" t="str">
        <f t="shared" si="61"/>
        <v/>
      </c>
      <c r="AD83" t="str">
        <f t="shared" si="61"/>
        <v/>
      </c>
      <c r="AE83" t="str">
        <f t="shared" si="61"/>
        <v/>
      </c>
      <c r="AF83" t="str">
        <f t="shared" si="61"/>
        <v/>
      </c>
      <c r="AG83" t="str">
        <f t="shared" si="61"/>
        <v/>
      </c>
      <c r="AH83" t="str">
        <f t="shared" si="61"/>
        <v/>
      </c>
      <c r="AI83" t="str">
        <f t="shared" si="61"/>
        <v/>
      </c>
      <c r="AJ83" t="str">
        <f t="shared" si="61"/>
        <v/>
      </c>
      <c r="AK83" t="str">
        <f t="shared" si="61"/>
        <v/>
      </c>
      <c r="AL83" t="str">
        <f t="shared" si="61"/>
        <v/>
      </c>
      <c r="AM83" t="str">
        <f t="shared" si="61"/>
        <v/>
      </c>
      <c r="AN83" t="str">
        <f t="shared" si="61"/>
        <v/>
      </c>
      <c r="AO83" t="str">
        <f t="shared" si="61"/>
        <v/>
      </c>
      <c r="AP83" t="str">
        <f t="shared" si="61"/>
        <v/>
      </c>
      <c r="AQ83" t="str">
        <f t="shared" si="61"/>
        <v/>
      </c>
      <c r="AR83" t="str">
        <f t="shared" si="61"/>
        <v/>
      </c>
      <c r="AS83" t="str">
        <f t="shared" si="61"/>
        <v/>
      </c>
      <c r="AT83" t="str">
        <f t="shared" si="61"/>
        <v/>
      </c>
      <c r="AU83" t="str">
        <f t="shared" si="61"/>
        <v/>
      </c>
    </row>
    <row r="84" spans="5:47">
      <c r="E84" t="s">
        <v>248</v>
      </c>
      <c r="G84" t="s">
        <v>154</v>
      </c>
      <c r="H84">
        <f>A$36</f>
        <v>2015</v>
      </c>
      <c r="I84" t="str">
        <f t="shared" si="60"/>
        <v>MINGASRSV5</v>
      </c>
      <c r="J84" t="s">
        <v>269</v>
      </c>
      <c r="K84" t="str">
        <f>IF(K$14=0,"",K83*$B$36)</f>
        <v/>
      </c>
      <c r="L84" t="str">
        <f>IF(L$14=0,"",L83*$B$36)</f>
        <v/>
      </c>
      <c r="M84" t="str">
        <f>IF(M$14=0,"",M83*$B$36)</f>
        <v/>
      </c>
      <c r="N84" t="str">
        <f t="shared" ref="N84:AN84" si="62">IF(N$14=0,"",N83*$B$36)</f>
        <v/>
      </c>
      <c r="O84" t="str">
        <f t="shared" si="62"/>
        <v/>
      </c>
      <c r="P84" t="str">
        <f t="shared" si="62"/>
        <v/>
      </c>
      <c r="Q84" t="str">
        <f t="shared" si="62"/>
        <v/>
      </c>
      <c r="R84" t="str">
        <f t="shared" si="62"/>
        <v/>
      </c>
      <c r="S84" t="str">
        <f t="shared" si="62"/>
        <v/>
      </c>
      <c r="T84" t="str">
        <f t="shared" si="62"/>
        <v/>
      </c>
      <c r="U84" t="str">
        <f t="shared" si="62"/>
        <v/>
      </c>
      <c r="V84" t="str">
        <f t="shared" si="62"/>
        <v/>
      </c>
      <c r="W84" t="str">
        <f t="shared" si="62"/>
        <v/>
      </c>
      <c r="X84" t="str">
        <f t="shared" si="62"/>
        <v/>
      </c>
      <c r="Y84" t="str">
        <f t="shared" si="62"/>
        <v/>
      </c>
      <c r="Z84" t="str">
        <f t="shared" si="62"/>
        <v/>
      </c>
      <c r="AA84" t="str">
        <f t="shared" si="62"/>
        <v/>
      </c>
      <c r="AB84" t="str">
        <f t="shared" si="62"/>
        <v/>
      </c>
      <c r="AC84" t="str">
        <f t="shared" si="62"/>
        <v/>
      </c>
      <c r="AD84" t="str">
        <f t="shared" si="62"/>
        <v/>
      </c>
      <c r="AE84" t="str">
        <f t="shared" si="62"/>
        <v/>
      </c>
      <c r="AF84" t="str">
        <f t="shared" si="62"/>
        <v/>
      </c>
      <c r="AG84" t="str">
        <f t="shared" si="62"/>
        <v/>
      </c>
      <c r="AH84" t="str">
        <f t="shared" si="62"/>
        <v/>
      </c>
      <c r="AI84" t="str">
        <f t="shared" si="62"/>
        <v/>
      </c>
      <c r="AJ84" t="str">
        <f t="shared" si="62"/>
        <v/>
      </c>
      <c r="AK84" t="str">
        <f t="shared" si="62"/>
        <v/>
      </c>
      <c r="AL84" t="str">
        <f t="shared" si="62"/>
        <v/>
      </c>
      <c r="AM84" t="str">
        <f t="shared" si="62"/>
        <v/>
      </c>
      <c r="AN84" t="str">
        <f t="shared" si="62"/>
        <v/>
      </c>
      <c r="AO84" t="str">
        <f t="shared" ref="AO84:AU84" si="63">IF(AO$14=0,"",AO83*$B$36)</f>
        <v/>
      </c>
      <c r="AP84" t="str">
        <f t="shared" si="63"/>
        <v/>
      </c>
      <c r="AQ84" t="str">
        <f t="shared" si="63"/>
        <v/>
      </c>
      <c r="AR84" t="str">
        <f t="shared" si="63"/>
        <v/>
      </c>
      <c r="AS84" t="str">
        <f t="shared" si="63"/>
        <v/>
      </c>
      <c r="AT84" t="str">
        <f t="shared" si="63"/>
        <v/>
      </c>
      <c r="AU84" t="str">
        <f t="shared" si="63"/>
        <v/>
      </c>
    </row>
    <row r="85" spans="5:47">
      <c r="E85" t="s">
        <v>248</v>
      </c>
      <c r="G85" t="s">
        <v>154</v>
      </c>
      <c r="H85">
        <f>A$37</f>
        <v>2020</v>
      </c>
      <c r="I85" t="str">
        <f t="shared" si="60"/>
        <v>MINGASRSV5</v>
      </c>
      <c r="J85" t="s">
        <v>269</v>
      </c>
      <c r="K85" t="str">
        <f>IF(K$14=0,"",K84*$B$37)</f>
        <v/>
      </c>
      <c r="L85" t="str">
        <f>IF(L$14=0,"",L84*$B$37)</f>
        <v/>
      </c>
      <c r="M85" t="str">
        <f>IF(M$14=0,"",M84*$B$37)</f>
        <v/>
      </c>
      <c r="N85" t="str">
        <f t="shared" ref="N85:AN85" si="64">IF(N$14=0,"",N84*$B$37)</f>
        <v/>
      </c>
      <c r="O85" t="str">
        <f t="shared" si="64"/>
        <v/>
      </c>
      <c r="P85" t="str">
        <f t="shared" si="64"/>
        <v/>
      </c>
      <c r="Q85" t="str">
        <f t="shared" si="64"/>
        <v/>
      </c>
      <c r="R85" t="str">
        <f t="shared" si="64"/>
        <v/>
      </c>
      <c r="S85" t="str">
        <f t="shared" si="64"/>
        <v/>
      </c>
      <c r="T85" t="str">
        <f t="shared" si="64"/>
        <v/>
      </c>
      <c r="U85" t="str">
        <f t="shared" si="64"/>
        <v/>
      </c>
      <c r="V85" t="str">
        <f t="shared" si="64"/>
        <v/>
      </c>
      <c r="W85" t="str">
        <f t="shared" si="64"/>
        <v/>
      </c>
      <c r="X85" t="str">
        <f t="shared" si="64"/>
        <v/>
      </c>
      <c r="Y85" t="str">
        <f t="shared" si="64"/>
        <v/>
      </c>
      <c r="Z85" t="str">
        <f t="shared" si="64"/>
        <v/>
      </c>
      <c r="AA85" t="str">
        <f t="shared" si="64"/>
        <v/>
      </c>
      <c r="AB85" t="str">
        <f t="shared" si="64"/>
        <v/>
      </c>
      <c r="AC85" t="str">
        <f t="shared" si="64"/>
        <v/>
      </c>
      <c r="AD85" t="str">
        <f t="shared" si="64"/>
        <v/>
      </c>
      <c r="AE85" t="str">
        <f t="shared" si="64"/>
        <v/>
      </c>
      <c r="AF85" t="str">
        <f t="shared" si="64"/>
        <v/>
      </c>
      <c r="AG85" t="str">
        <f t="shared" si="64"/>
        <v/>
      </c>
      <c r="AH85" t="str">
        <f t="shared" si="64"/>
        <v/>
      </c>
      <c r="AI85" t="str">
        <f t="shared" si="64"/>
        <v/>
      </c>
      <c r="AJ85" t="str">
        <f t="shared" si="64"/>
        <v/>
      </c>
      <c r="AK85" t="str">
        <f t="shared" si="64"/>
        <v/>
      </c>
      <c r="AL85" t="str">
        <f t="shared" si="64"/>
        <v/>
      </c>
      <c r="AM85" t="str">
        <f t="shared" si="64"/>
        <v/>
      </c>
      <c r="AN85" t="str">
        <f t="shared" si="64"/>
        <v/>
      </c>
      <c r="AO85" t="str">
        <f t="shared" ref="AO85:AU85" si="65">IF(AO$14=0,"",AO84*$B$37)</f>
        <v/>
      </c>
      <c r="AP85" t="str">
        <f t="shared" si="65"/>
        <v/>
      </c>
      <c r="AQ85" t="str">
        <f t="shared" si="65"/>
        <v/>
      </c>
      <c r="AR85" t="str">
        <f t="shared" si="65"/>
        <v/>
      </c>
      <c r="AS85" t="str">
        <f t="shared" si="65"/>
        <v/>
      </c>
      <c r="AT85" t="str">
        <f t="shared" si="65"/>
        <v/>
      </c>
      <c r="AU85" t="str">
        <f t="shared" si="65"/>
        <v/>
      </c>
    </row>
    <row r="86" spans="5:47">
      <c r="E86" t="s">
        <v>248</v>
      </c>
      <c r="G86" t="s">
        <v>154</v>
      </c>
      <c r="H86">
        <f>A$38</f>
        <v>2025</v>
      </c>
      <c r="I86" t="str">
        <f t="shared" si="60"/>
        <v>MINGASRSV5</v>
      </c>
      <c r="J86" t="s">
        <v>269</v>
      </c>
      <c r="K86" t="str">
        <f>IF(K$14=0,"",K85*$B$38)</f>
        <v/>
      </c>
      <c r="L86" t="str">
        <f>IF(L$14=0,"",L85*$B$38)</f>
        <v/>
      </c>
      <c r="M86" t="str">
        <f>IF(M$14=0,"",M85*$B$38)</f>
        <v/>
      </c>
      <c r="N86" t="str">
        <f t="shared" ref="N86:AN86" si="66">IF(N$14=0,"",N85*$B$38)</f>
        <v/>
      </c>
      <c r="O86" t="str">
        <f t="shared" si="66"/>
        <v/>
      </c>
      <c r="P86" t="str">
        <f t="shared" si="66"/>
        <v/>
      </c>
      <c r="Q86" t="str">
        <f t="shared" si="66"/>
        <v/>
      </c>
      <c r="R86" t="str">
        <f t="shared" si="66"/>
        <v/>
      </c>
      <c r="S86" t="str">
        <f t="shared" si="66"/>
        <v/>
      </c>
      <c r="T86" t="str">
        <f t="shared" si="66"/>
        <v/>
      </c>
      <c r="U86" t="str">
        <f t="shared" si="66"/>
        <v/>
      </c>
      <c r="V86" t="str">
        <f t="shared" si="66"/>
        <v/>
      </c>
      <c r="W86" t="str">
        <f t="shared" si="66"/>
        <v/>
      </c>
      <c r="X86" t="str">
        <f t="shared" si="66"/>
        <v/>
      </c>
      <c r="Y86" t="str">
        <f t="shared" si="66"/>
        <v/>
      </c>
      <c r="Z86" t="str">
        <f t="shared" si="66"/>
        <v/>
      </c>
      <c r="AA86" t="str">
        <f t="shared" si="66"/>
        <v/>
      </c>
      <c r="AB86" t="str">
        <f t="shared" si="66"/>
        <v/>
      </c>
      <c r="AC86" t="str">
        <f t="shared" si="66"/>
        <v/>
      </c>
      <c r="AD86" t="str">
        <f t="shared" si="66"/>
        <v/>
      </c>
      <c r="AE86" t="str">
        <f t="shared" si="66"/>
        <v/>
      </c>
      <c r="AF86" t="str">
        <f t="shared" si="66"/>
        <v/>
      </c>
      <c r="AG86" t="str">
        <f t="shared" si="66"/>
        <v/>
      </c>
      <c r="AH86" t="str">
        <f t="shared" si="66"/>
        <v/>
      </c>
      <c r="AI86" t="str">
        <f t="shared" si="66"/>
        <v/>
      </c>
      <c r="AJ86" t="str">
        <f t="shared" si="66"/>
        <v/>
      </c>
      <c r="AK86" t="str">
        <f t="shared" si="66"/>
        <v/>
      </c>
      <c r="AL86" t="str">
        <f t="shared" si="66"/>
        <v/>
      </c>
      <c r="AM86" t="str">
        <f t="shared" si="66"/>
        <v/>
      </c>
      <c r="AN86" t="str">
        <f t="shared" si="66"/>
        <v/>
      </c>
      <c r="AO86" t="str">
        <f t="shared" ref="AO86:AU86" si="67">IF(AO$14=0,"",AO85*$B$38)</f>
        <v/>
      </c>
      <c r="AP86" t="str">
        <f t="shared" si="67"/>
        <v/>
      </c>
      <c r="AQ86" t="str">
        <f t="shared" si="67"/>
        <v/>
      </c>
      <c r="AR86" t="str">
        <f t="shared" si="67"/>
        <v/>
      </c>
      <c r="AS86" t="str">
        <f t="shared" si="67"/>
        <v/>
      </c>
      <c r="AT86" t="str">
        <f t="shared" si="67"/>
        <v/>
      </c>
      <c r="AU86" t="str">
        <f t="shared" si="67"/>
        <v/>
      </c>
    </row>
    <row r="87" spans="5:47">
      <c r="E87" t="s">
        <v>248</v>
      </c>
      <c r="G87" t="s">
        <v>154</v>
      </c>
      <c r="H87">
        <f>A$39</f>
        <v>2030</v>
      </c>
      <c r="I87" t="str">
        <f t="shared" si="60"/>
        <v>MINGASRSV5</v>
      </c>
      <c r="J87" t="s">
        <v>269</v>
      </c>
      <c r="K87" t="str">
        <f>IF(K$14=0,"",K86*$B$39)</f>
        <v/>
      </c>
      <c r="L87" t="str">
        <f>IF(L$14=0,"",L86*$B$39)</f>
        <v/>
      </c>
      <c r="M87" t="str">
        <f>IF(M$14=0,"",M86*$B$39)</f>
        <v/>
      </c>
      <c r="N87" t="str">
        <f t="shared" ref="N87:AN87" si="68">IF(N$14=0,"",N86*$B$39)</f>
        <v/>
      </c>
      <c r="O87" t="str">
        <f t="shared" si="68"/>
        <v/>
      </c>
      <c r="P87" t="str">
        <f t="shared" si="68"/>
        <v/>
      </c>
      <c r="Q87" t="str">
        <f t="shared" si="68"/>
        <v/>
      </c>
      <c r="R87" t="str">
        <f t="shared" si="68"/>
        <v/>
      </c>
      <c r="S87" t="str">
        <f t="shared" si="68"/>
        <v/>
      </c>
      <c r="T87" t="str">
        <f t="shared" si="68"/>
        <v/>
      </c>
      <c r="U87" t="str">
        <f t="shared" si="68"/>
        <v/>
      </c>
      <c r="V87" t="str">
        <f t="shared" si="68"/>
        <v/>
      </c>
      <c r="W87" t="str">
        <f t="shared" si="68"/>
        <v/>
      </c>
      <c r="X87" t="str">
        <f t="shared" si="68"/>
        <v/>
      </c>
      <c r="Y87" t="str">
        <f t="shared" si="68"/>
        <v/>
      </c>
      <c r="Z87" t="str">
        <f t="shared" si="68"/>
        <v/>
      </c>
      <c r="AA87" t="str">
        <f t="shared" si="68"/>
        <v/>
      </c>
      <c r="AB87" t="str">
        <f t="shared" si="68"/>
        <v/>
      </c>
      <c r="AC87" t="str">
        <f t="shared" si="68"/>
        <v/>
      </c>
      <c r="AD87" t="str">
        <f t="shared" si="68"/>
        <v/>
      </c>
      <c r="AE87" t="str">
        <f t="shared" si="68"/>
        <v/>
      </c>
      <c r="AF87" t="str">
        <f t="shared" si="68"/>
        <v/>
      </c>
      <c r="AG87" t="str">
        <f t="shared" si="68"/>
        <v/>
      </c>
      <c r="AH87" t="str">
        <f t="shared" si="68"/>
        <v/>
      </c>
      <c r="AI87" t="str">
        <f t="shared" si="68"/>
        <v/>
      </c>
      <c r="AJ87" t="str">
        <f t="shared" si="68"/>
        <v/>
      </c>
      <c r="AK87" t="str">
        <f t="shared" si="68"/>
        <v/>
      </c>
      <c r="AL87" t="str">
        <f t="shared" si="68"/>
        <v/>
      </c>
      <c r="AM87" t="str">
        <f t="shared" si="68"/>
        <v/>
      </c>
      <c r="AN87" t="str">
        <f t="shared" si="68"/>
        <v/>
      </c>
      <c r="AO87" t="str">
        <f t="shared" ref="AO87:AU87" si="69">IF(AO$14=0,"",AO86*$B$39)</f>
        <v/>
      </c>
      <c r="AP87" t="str">
        <f t="shared" si="69"/>
        <v/>
      </c>
      <c r="AQ87" t="str">
        <f t="shared" si="69"/>
        <v/>
      </c>
      <c r="AR87" t="str">
        <f t="shared" si="69"/>
        <v/>
      </c>
      <c r="AS87" t="str">
        <f t="shared" si="69"/>
        <v/>
      </c>
      <c r="AT87" t="str">
        <f t="shared" si="69"/>
        <v/>
      </c>
      <c r="AU87" t="str">
        <f t="shared" si="69"/>
        <v/>
      </c>
    </row>
    <row r="88" spans="5:47">
      <c r="E88" t="s">
        <v>248</v>
      </c>
      <c r="G88" t="s">
        <v>154</v>
      </c>
      <c r="H88">
        <f>A$40</f>
        <v>2035</v>
      </c>
      <c r="I88" t="str">
        <f t="shared" si="60"/>
        <v>MINGASRSV5</v>
      </c>
      <c r="J88" t="s">
        <v>269</v>
      </c>
      <c r="K88" t="str">
        <f>IF(K$14=0,"",K87*$B$40)</f>
        <v/>
      </c>
      <c r="L88" t="str">
        <f>IF(L$14=0,"",L87*$B$40)</f>
        <v/>
      </c>
      <c r="M88" t="str">
        <f>IF(M$14=0,"",M87*$B$40)</f>
        <v/>
      </c>
      <c r="N88" t="str">
        <f t="shared" ref="N88:AN88" si="70">IF(N$14=0,"",N87*$B$40)</f>
        <v/>
      </c>
      <c r="O88" t="str">
        <f t="shared" si="70"/>
        <v/>
      </c>
      <c r="P88" t="str">
        <f t="shared" si="70"/>
        <v/>
      </c>
      <c r="Q88" t="str">
        <f t="shared" si="70"/>
        <v/>
      </c>
      <c r="R88" t="str">
        <f t="shared" si="70"/>
        <v/>
      </c>
      <c r="S88" t="str">
        <f t="shared" si="70"/>
        <v/>
      </c>
      <c r="T88" t="str">
        <f t="shared" si="70"/>
        <v/>
      </c>
      <c r="U88" t="str">
        <f t="shared" si="70"/>
        <v/>
      </c>
      <c r="V88" t="str">
        <f t="shared" si="70"/>
        <v/>
      </c>
      <c r="W88" t="str">
        <f t="shared" si="70"/>
        <v/>
      </c>
      <c r="X88" t="str">
        <f t="shared" si="70"/>
        <v/>
      </c>
      <c r="Y88" t="str">
        <f t="shared" si="70"/>
        <v/>
      </c>
      <c r="Z88" t="str">
        <f t="shared" si="70"/>
        <v/>
      </c>
      <c r="AA88" t="str">
        <f t="shared" si="70"/>
        <v/>
      </c>
      <c r="AB88" t="str">
        <f t="shared" si="70"/>
        <v/>
      </c>
      <c r="AC88" t="str">
        <f t="shared" si="70"/>
        <v/>
      </c>
      <c r="AD88" t="str">
        <f t="shared" si="70"/>
        <v/>
      </c>
      <c r="AE88" t="str">
        <f t="shared" si="70"/>
        <v/>
      </c>
      <c r="AF88" t="str">
        <f t="shared" si="70"/>
        <v/>
      </c>
      <c r="AG88" t="str">
        <f t="shared" si="70"/>
        <v/>
      </c>
      <c r="AH88" t="str">
        <f t="shared" si="70"/>
        <v/>
      </c>
      <c r="AI88" t="str">
        <f t="shared" si="70"/>
        <v/>
      </c>
      <c r="AJ88" t="str">
        <f t="shared" si="70"/>
        <v/>
      </c>
      <c r="AK88" t="str">
        <f t="shared" si="70"/>
        <v/>
      </c>
      <c r="AL88" t="str">
        <f t="shared" si="70"/>
        <v/>
      </c>
      <c r="AM88" t="str">
        <f t="shared" si="70"/>
        <v/>
      </c>
      <c r="AN88" t="str">
        <f t="shared" si="70"/>
        <v/>
      </c>
      <c r="AO88" t="str">
        <f t="shared" ref="AO88:AU88" si="71">IF(AO$14=0,"",AO87*$B$40)</f>
        <v/>
      </c>
      <c r="AP88" t="str">
        <f t="shared" si="71"/>
        <v/>
      </c>
      <c r="AQ88" t="str">
        <f t="shared" si="71"/>
        <v/>
      </c>
      <c r="AR88" t="str">
        <f t="shared" si="71"/>
        <v/>
      </c>
      <c r="AS88" t="str">
        <f t="shared" si="71"/>
        <v/>
      </c>
      <c r="AT88" t="str">
        <f t="shared" si="71"/>
        <v/>
      </c>
      <c r="AU88" t="str">
        <f t="shared" si="71"/>
        <v/>
      </c>
    </row>
    <row r="89" spans="5:47">
      <c r="E89" t="s">
        <v>248</v>
      </c>
      <c r="G89" t="s">
        <v>154</v>
      </c>
      <c r="H89">
        <f>A$41</f>
        <v>2040</v>
      </c>
      <c r="I89" t="str">
        <f t="shared" si="60"/>
        <v>MINGASRSV5</v>
      </c>
      <c r="J89" t="s">
        <v>269</v>
      </c>
      <c r="K89" t="str">
        <f>IF(K$14=0,"",K88*$B$41)</f>
        <v/>
      </c>
      <c r="L89" t="str">
        <f>IF(L$14=0,"",L88*$B$41)</f>
        <v/>
      </c>
      <c r="M89" t="str">
        <f>IF(M$14=0,"",M88*$B$41)</f>
        <v/>
      </c>
      <c r="N89" t="str">
        <f t="shared" ref="N89:AN89" si="72">IF(N$14=0,"",N88*$B$41)</f>
        <v/>
      </c>
      <c r="O89" t="str">
        <f t="shared" si="72"/>
        <v/>
      </c>
      <c r="P89" t="str">
        <f t="shared" si="72"/>
        <v/>
      </c>
      <c r="Q89" t="str">
        <f t="shared" si="72"/>
        <v/>
      </c>
      <c r="R89" t="str">
        <f t="shared" si="72"/>
        <v/>
      </c>
      <c r="S89" t="str">
        <f t="shared" si="72"/>
        <v/>
      </c>
      <c r="T89" t="str">
        <f t="shared" si="72"/>
        <v/>
      </c>
      <c r="U89" t="str">
        <f t="shared" si="72"/>
        <v/>
      </c>
      <c r="V89" t="str">
        <f t="shared" si="72"/>
        <v/>
      </c>
      <c r="W89" t="str">
        <f t="shared" si="72"/>
        <v/>
      </c>
      <c r="X89" t="str">
        <f t="shared" si="72"/>
        <v/>
      </c>
      <c r="Y89" t="str">
        <f t="shared" si="72"/>
        <v/>
      </c>
      <c r="Z89" t="str">
        <f t="shared" si="72"/>
        <v/>
      </c>
      <c r="AA89" t="str">
        <f t="shared" si="72"/>
        <v/>
      </c>
      <c r="AB89" t="str">
        <f t="shared" si="72"/>
        <v/>
      </c>
      <c r="AC89" t="str">
        <f t="shared" si="72"/>
        <v/>
      </c>
      <c r="AD89" t="str">
        <f t="shared" si="72"/>
        <v/>
      </c>
      <c r="AE89" t="str">
        <f t="shared" si="72"/>
        <v/>
      </c>
      <c r="AF89" t="str">
        <f t="shared" si="72"/>
        <v/>
      </c>
      <c r="AG89" t="str">
        <f t="shared" si="72"/>
        <v/>
      </c>
      <c r="AH89" t="str">
        <f t="shared" si="72"/>
        <v/>
      </c>
      <c r="AI89" t="str">
        <f t="shared" si="72"/>
        <v/>
      </c>
      <c r="AJ89" t="str">
        <f t="shared" si="72"/>
        <v/>
      </c>
      <c r="AK89" t="str">
        <f t="shared" si="72"/>
        <v/>
      </c>
      <c r="AL89" t="str">
        <f t="shared" si="72"/>
        <v/>
      </c>
      <c r="AM89" t="str">
        <f t="shared" si="72"/>
        <v/>
      </c>
      <c r="AN89" t="str">
        <f t="shared" si="72"/>
        <v/>
      </c>
      <c r="AO89" t="str">
        <f t="shared" ref="AO89:AU89" si="73">IF(AO$14=0,"",AO88*$B$41)</f>
        <v/>
      </c>
      <c r="AP89" t="str">
        <f t="shared" si="73"/>
        <v/>
      </c>
      <c r="AQ89" t="str">
        <f t="shared" si="73"/>
        <v/>
      </c>
      <c r="AR89" t="str">
        <f t="shared" si="73"/>
        <v/>
      </c>
      <c r="AS89" t="str">
        <f t="shared" si="73"/>
        <v/>
      </c>
      <c r="AT89" t="str">
        <f t="shared" si="73"/>
        <v/>
      </c>
      <c r="AU89" t="str">
        <f t="shared" si="73"/>
        <v/>
      </c>
    </row>
    <row r="90" spans="5:47">
      <c r="E90" t="s">
        <v>248</v>
      </c>
      <c r="G90" t="s">
        <v>154</v>
      </c>
      <c r="H90">
        <f>A$42</f>
        <v>2045</v>
      </c>
      <c r="I90" t="str">
        <f t="shared" si="60"/>
        <v>MINGASRSV5</v>
      </c>
      <c r="J90" t="s">
        <v>269</v>
      </c>
      <c r="K90" t="str">
        <f>IF(K$14=0,"",K89*$B$42)</f>
        <v/>
      </c>
      <c r="L90" t="str">
        <f>IF(L$14=0,"",L89*$B$42)</f>
        <v/>
      </c>
      <c r="M90" t="str">
        <f>IF(M$14=0,"",M89*$B$42)</f>
        <v/>
      </c>
      <c r="N90" t="str">
        <f t="shared" ref="N90:AN90" si="74">IF(N$14=0,"",N89*$B$42)</f>
        <v/>
      </c>
      <c r="O90" t="str">
        <f t="shared" si="74"/>
        <v/>
      </c>
      <c r="P90" t="str">
        <f t="shared" si="74"/>
        <v/>
      </c>
      <c r="Q90" t="str">
        <f t="shared" si="74"/>
        <v/>
      </c>
      <c r="R90" t="str">
        <f t="shared" si="74"/>
        <v/>
      </c>
      <c r="S90" t="str">
        <f t="shared" si="74"/>
        <v/>
      </c>
      <c r="T90" t="str">
        <f t="shared" si="74"/>
        <v/>
      </c>
      <c r="U90" t="str">
        <f t="shared" si="74"/>
        <v/>
      </c>
      <c r="V90" t="str">
        <f t="shared" si="74"/>
        <v/>
      </c>
      <c r="W90" t="str">
        <f t="shared" si="74"/>
        <v/>
      </c>
      <c r="X90" t="str">
        <f t="shared" si="74"/>
        <v/>
      </c>
      <c r="Y90" t="str">
        <f t="shared" si="74"/>
        <v/>
      </c>
      <c r="Z90" t="str">
        <f t="shared" si="74"/>
        <v/>
      </c>
      <c r="AA90" t="str">
        <f t="shared" si="74"/>
        <v/>
      </c>
      <c r="AB90" t="str">
        <f t="shared" si="74"/>
        <v/>
      </c>
      <c r="AC90" t="str">
        <f t="shared" si="74"/>
        <v/>
      </c>
      <c r="AD90" t="str">
        <f t="shared" si="74"/>
        <v/>
      </c>
      <c r="AE90" t="str">
        <f t="shared" si="74"/>
        <v/>
      </c>
      <c r="AF90" t="str">
        <f t="shared" si="74"/>
        <v/>
      </c>
      <c r="AG90" t="str">
        <f t="shared" si="74"/>
        <v/>
      </c>
      <c r="AH90" t="str">
        <f t="shared" si="74"/>
        <v/>
      </c>
      <c r="AI90" t="str">
        <f t="shared" si="74"/>
        <v/>
      </c>
      <c r="AJ90" t="str">
        <f t="shared" si="74"/>
        <v/>
      </c>
      <c r="AK90" t="str">
        <f t="shared" si="74"/>
        <v/>
      </c>
      <c r="AL90" t="str">
        <f t="shared" si="74"/>
        <v/>
      </c>
      <c r="AM90" t="str">
        <f t="shared" si="74"/>
        <v/>
      </c>
      <c r="AN90" t="str">
        <f t="shared" si="74"/>
        <v/>
      </c>
      <c r="AO90" t="str">
        <f t="shared" ref="AO90:AU90" si="75">IF(AO$14=0,"",AO89*$B$42)</f>
        <v/>
      </c>
      <c r="AP90" t="str">
        <f t="shared" si="75"/>
        <v/>
      </c>
      <c r="AQ90" t="str">
        <f t="shared" si="75"/>
        <v/>
      </c>
      <c r="AR90" t="str">
        <f t="shared" si="75"/>
        <v/>
      </c>
      <c r="AS90" t="str">
        <f t="shared" si="75"/>
        <v/>
      </c>
      <c r="AT90" t="str">
        <f t="shared" si="75"/>
        <v/>
      </c>
      <c r="AU90" t="str">
        <f t="shared" si="75"/>
        <v/>
      </c>
    </row>
    <row r="91" spans="5:47">
      <c r="E91" t="s">
        <v>248</v>
      </c>
      <c r="G91" t="s">
        <v>154</v>
      </c>
      <c r="H91">
        <f>A$43</f>
        <v>2050</v>
      </c>
      <c r="I91" t="str">
        <f t="shared" si="60"/>
        <v>MINGASRSV5</v>
      </c>
      <c r="J91" t="s">
        <v>269</v>
      </c>
      <c r="K91" t="str">
        <f>IF(K$14=0,"",K90*$B$43)</f>
        <v/>
      </c>
      <c r="L91" t="str">
        <f>IF(L$14=0,"",L90*$B$43)</f>
        <v/>
      </c>
      <c r="M91" t="str">
        <f>IF(M$14=0,"",M90*$B$43)</f>
        <v/>
      </c>
      <c r="N91" t="str">
        <f t="shared" ref="N91:AN91" si="76">IF(N$14=0,"",N90*$B$43)</f>
        <v/>
      </c>
      <c r="O91" t="str">
        <f t="shared" si="76"/>
        <v/>
      </c>
      <c r="P91" t="str">
        <f t="shared" si="76"/>
        <v/>
      </c>
      <c r="Q91" t="str">
        <f t="shared" si="76"/>
        <v/>
      </c>
      <c r="R91" t="str">
        <f t="shared" si="76"/>
        <v/>
      </c>
      <c r="S91" t="str">
        <f t="shared" si="76"/>
        <v/>
      </c>
      <c r="T91" t="str">
        <f t="shared" si="76"/>
        <v/>
      </c>
      <c r="U91" t="str">
        <f t="shared" si="76"/>
        <v/>
      </c>
      <c r="V91" t="str">
        <f t="shared" si="76"/>
        <v/>
      </c>
      <c r="W91" t="str">
        <f t="shared" si="76"/>
        <v/>
      </c>
      <c r="X91" t="str">
        <f t="shared" si="76"/>
        <v/>
      </c>
      <c r="Y91" t="str">
        <f t="shared" si="76"/>
        <v/>
      </c>
      <c r="Z91" t="str">
        <f t="shared" si="76"/>
        <v/>
      </c>
      <c r="AA91" t="str">
        <f t="shared" si="76"/>
        <v/>
      </c>
      <c r="AB91" t="str">
        <f t="shared" si="76"/>
        <v/>
      </c>
      <c r="AC91" t="str">
        <f t="shared" si="76"/>
        <v/>
      </c>
      <c r="AD91" t="str">
        <f t="shared" si="76"/>
        <v/>
      </c>
      <c r="AE91" t="str">
        <f t="shared" si="76"/>
        <v/>
      </c>
      <c r="AF91" t="str">
        <f t="shared" si="76"/>
        <v/>
      </c>
      <c r="AG91" t="str">
        <f t="shared" si="76"/>
        <v/>
      </c>
      <c r="AH91" t="str">
        <f t="shared" si="76"/>
        <v/>
      </c>
      <c r="AI91" t="str">
        <f t="shared" si="76"/>
        <v/>
      </c>
      <c r="AJ91" t="str">
        <f t="shared" si="76"/>
        <v/>
      </c>
      <c r="AK91" t="str">
        <f t="shared" si="76"/>
        <v/>
      </c>
      <c r="AL91" t="str">
        <f t="shared" si="76"/>
        <v/>
      </c>
      <c r="AM91" t="str">
        <f t="shared" si="76"/>
        <v/>
      </c>
      <c r="AN91" t="str">
        <f t="shared" si="76"/>
        <v/>
      </c>
      <c r="AO91" t="str">
        <f t="shared" ref="AO91:AU91" si="77">IF(AO$14=0,"",AO90*$B$43)</f>
        <v/>
      </c>
      <c r="AP91" t="str">
        <f t="shared" si="77"/>
        <v/>
      </c>
      <c r="AQ91" t="str">
        <f t="shared" si="77"/>
        <v/>
      </c>
      <c r="AR91" t="str">
        <f t="shared" si="77"/>
        <v/>
      </c>
      <c r="AS91" t="str">
        <f t="shared" si="77"/>
        <v/>
      </c>
      <c r="AT91" t="str">
        <f t="shared" si="77"/>
        <v/>
      </c>
      <c r="AU91" t="str">
        <f t="shared" si="77"/>
        <v/>
      </c>
    </row>
    <row r="92" spans="5:47">
      <c r="E92" t="s">
        <v>248</v>
      </c>
      <c r="G92" t="s">
        <v>154</v>
      </c>
      <c r="H92">
        <f>A$35</f>
        <v>2010</v>
      </c>
      <c r="I92" t="str">
        <f t="shared" ref="I92:I100" si="78">I$15</f>
        <v>MINGASRSV6</v>
      </c>
      <c r="J92" t="s">
        <v>269</v>
      </c>
      <c r="K92" t="str">
        <f>IF(K$15=0,"",K15*$B$35)</f>
        <v/>
      </c>
      <c r="L92" t="str">
        <f t="shared" ref="L92:AU92" si="79">IF(L$15=0,"",L15*$B$35)</f>
        <v/>
      </c>
      <c r="M92" t="str">
        <f t="shared" si="79"/>
        <v/>
      </c>
      <c r="N92" t="str">
        <f t="shared" si="79"/>
        <v/>
      </c>
      <c r="O92" t="str">
        <f t="shared" si="79"/>
        <v/>
      </c>
      <c r="P92" t="str">
        <f t="shared" si="79"/>
        <v/>
      </c>
      <c r="Q92" t="str">
        <f t="shared" si="79"/>
        <v/>
      </c>
      <c r="R92" t="str">
        <f t="shared" si="79"/>
        <v/>
      </c>
      <c r="S92" t="str">
        <f t="shared" si="79"/>
        <v/>
      </c>
      <c r="T92" t="str">
        <f t="shared" si="79"/>
        <v/>
      </c>
      <c r="U92" t="str">
        <f t="shared" si="79"/>
        <v/>
      </c>
      <c r="V92" t="str">
        <f t="shared" si="79"/>
        <v/>
      </c>
      <c r="W92" t="str">
        <f t="shared" si="79"/>
        <v/>
      </c>
      <c r="X92" t="str">
        <f t="shared" si="79"/>
        <v/>
      </c>
      <c r="Y92" t="str">
        <f t="shared" si="79"/>
        <v/>
      </c>
      <c r="Z92" t="str">
        <f t="shared" si="79"/>
        <v/>
      </c>
      <c r="AA92" t="str">
        <f t="shared" si="79"/>
        <v/>
      </c>
      <c r="AB92" t="str">
        <f t="shared" si="79"/>
        <v/>
      </c>
      <c r="AC92" t="str">
        <f t="shared" si="79"/>
        <v/>
      </c>
      <c r="AD92" t="str">
        <f t="shared" si="79"/>
        <v/>
      </c>
      <c r="AE92" t="str">
        <f t="shared" si="79"/>
        <v/>
      </c>
      <c r="AF92" t="str">
        <f t="shared" si="79"/>
        <v/>
      </c>
      <c r="AG92" t="str">
        <f t="shared" si="79"/>
        <v/>
      </c>
      <c r="AH92" t="str">
        <f t="shared" si="79"/>
        <v/>
      </c>
      <c r="AI92" t="str">
        <f t="shared" si="79"/>
        <v/>
      </c>
      <c r="AJ92" t="str">
        <f t="shared" si="79"/>
        <v/>
      </c>
      <c r="AK92" t="str">
        <f t="shared" si="79"/>
        <v/>
      </c>
      <c r="AL92" t="str">
        <f t="shared" si="79"/>
        <v/>
      </c>
      <c r="AM92" t="str">
        <f t="shared" si="79"/>
        <v/>
      </c>
      <c r="AN92" t="str">
        <f t="shared" si="79"/>
        <v/>
      </c>
      <c r="AO92" t="str">
        <f t="shared" si="79"/>
        <v/>
      </c>
      <c r="AP92" t="str">
        <f t="shared" si="79"/>
        <v/>
      </c>
      <c r="AQ92" t="str">
        <f t="shared" si="79"/>
        <v/>
      </c>
      <c r="AR92" t="str">
        <f t="shared" si="79"/>
        <v/>
      </c>
      <c r="AS92" t="str">
        <f t="shared" si="79"/>
        <v/>
      </c>
      <c r="AT92" t="str">
        <f t="shared" si="79"/>
        <v/>
      </c>
      <c r="AU92" t="str">
        <f t="shared" si="79"/>
        <v/>
      </c>
    </row>
    <row r="93" spans="5:47">
      <c r="E93" t="s">
        <v>248</v>
      </c>
      <c r="G93" t="s">
        <v>154</v>
      </c>
      <c r="H93">
        <f>A$36</f>
        <v>2015</v>
      </c>
      <c r="I93" t="str">
        <f t="shared" si="78"/>
        <v>MINGASRSV6</v>
      </c>
      <c r="J93" t="s">
        <v>269</v>
      </c>
      <c r="K93" t="str">
        <f>IF(K$15=0,"",K92*$B$36)</f>
        <v/>
      </c>
      <c r="L93" t="str">
        <f>IF(L$15=0,"",L92*$B$36)</f>
        <v/>
      </c>
      <c r="M93" t="str">
        <f>IF(M$15=0,"",M92*$B$36)</f>
        <v/>
      </c>
      <c r="N93" t="str">
        <f t="shared" ref="N93:AN93" si="80">IF(N$15=0,"",N92*$B$36)</f>
        <v/>
      </c>
      <c r="O93" t="str">
        <f t="shared" si="80"/>
        <v/>
      </c>
      <c r="P93" t="str">
        <f t="shared" si="80"/>
        <v/>
      </c>
      <c r="Q93" t="str">
        <f t="shared" si="80"/>
        <v/>
      </c>
      <c r="R93" t="str">
        <f t="shared" si="80"/>
        <v/>
      </c>
      <c r="S93" t="str">
        <f t="shared" si="80"/>
        <v/>
      </c>
      <c r="T93" t="str">
        <f t="shared" si="80"/>
        <v/>
      </c>
      <c r="U93" t="str">
        <f t="shared" si="80"/>
        <v/>
      </c>
      <c r="V93" t="str">
        <f t="shared" si="80"/>
        <v/>
      </c>
      <c r="W93" t="str">
        <f t="shared" si="80"/>
        <v/>
      </c>
      <c r="X93" t="str">
        <f t="shared" si="80"/>
        <v/>
      </c>
      <c r="Y93" t="str">
        <f t="shared" si="80"/>
        <v/>
      </c>
      <c r="Z93" t="str">
        <f t="shared" si="80"/>
        <v/>
      </c>
      <c r="AA93" t="str">
        <f t="shared" si="80"/>
        <v/>
      </c>
      <c r="AB93" t="str">
        <f t="shared" si="80"/>
        <v/>
      </c>
      <c r="AC93" t="str">
        <f t="shared" si="80"/>
        <v/>
      </c>
      <c r="AD93" t="str">
        <f t="shared" si="80"/>
        <v/>
      </c>
      <c r="AE93" t="str">
        <f t="shared" si="80"/>
        <v/>
      </c>
      <c r="AF93" t="str">
        <f t="shared" si="80"/>
        <v/>
      </c>
      <c r="AG93" t="str">
        <f t="shared" si="80"/>
        <v/>
      </c>
      <c r="AH93" t="str">
        <f t="shared" si="80"/>
        <v/>
      </c>
      <c r="AI93" t="str">
        <f t="shared" si="80"/>
        <v/>
      </c>
      <c r="AJ93" t="str">
        <f t="shared" si="80"/>
        <v/>
      </c>
      <c r="AK93" t="str">
        <f t="shared" si="80"/>
        <v/>
      </c>
      <c r="AL93" t="str">
        <f t="shared" si="80"/>
        <v/>
      </c>
      <c r="AM93" t="str">
        <f t="shared" si="80"/>
        <v/>
      </c>
      <c r="AN93" t="str">
        <f t="shared" si="80"/>
        <v/>
      </c>
      <c r="AO93" t="str">
        <f t="shared" ref="AO93:AU93" si="81">IF(AO$15=0,"",AO92*$B$36)</f>
        <v/>
      </c>
      <c r="AP93" t="str">
        <f t="shared" si="81"/>
        <v/>
      </c>
      <c r="AQ93" t="str">
        <f t="shared" si="81"/>
        <v/>
      </c>
      <c r="AR93" t="str">
        <f t="shared" si="81"/>
        <v/>
      </c>
      <c r="AS93" t="str">
        <f t="shared" si="81"/>
        <v/>
      </c>
      <c r="AT93" t="str">
        <f t="shared" si="81"/>
        <v/>
      </c>
      <c r="AU93" t="str">
        <f t="shared" si="81"/>
        <v/>
      </c>
    </row>
    <row r="94" spans="5:47">
      <c r="E94" t="s">
        <v>248</v>
      </c>
      <c r="G94" t="s">
        <v>154</v>
      </c>
      <c r="H94">
        <f>A$37</f>
        <v>2020</v>
      </c>
      <c r="I94" t="str">
        <f t="shared" si="78"/>
        <v>MINGASRSV6</v>
      </c>
      <c r="J94" t="s">
        <v>269</v>
      </c>
      <c r="K94" t="str">
        <f>IF(K$15=0,"",K93*$B$37)</f>
        <v/>
      </c>
      <c r="L94" t="str">
        <f>IF(L$15=0,"",L93*$B$37)</f>
        <v/>
      </c>
      <c r="M94" t="str">
        <f>IF(M$15=0,"",M93*$B$37)</f>
        <v/>
      </c>
      <c r="N94" t="str">
        <f t="shared" ref="N94:AN94" si="82">IF(N$15=0,"",N93*$B$37)</f>
        <v/>
      </c>
      <c r="O94" t="str">
        <f t="shared" si="82"/>
        <v/>
      </c>
      <c r="P94" t="str">
        <f t="shared" si="82"/>
        <v/>
      </c>
      <c r="Q94" t="str">
        <f t="shared" si="82"/>
        <v/>
      </c>
      <c r="R94" t="str">
        <f t="shared" si="82"/>
        <v/>
      </c>
      <c r="S94" t="str">
        <f t="shared" si="82"/>
        <v/>
      </c>
      <c r="T94" t="str">
        <f t="shared" si="82"/>
        <v/>
      </c>
      <c r="U94" t="str">
        <f t="shared" si="82"/>
        <v/>
      </c>
      <c r="V94" t="str">
        <f t="shared" si="82"/>
        <v/>
      </c>
      <c r="W94" t="str">
        <f t="shared" si="82"/>
        <v/>
      </c>
      <c r="X94" t="str">
        <f t="shared" si="82"/>
        <v/>
      </c>
      <c r="Y94" t="str">
        <f t="shared" si="82"/>
        <v/>
      </c>
      <c r="Z94" t="str">
        <f t="shared" si="82"/>
        <v/>
      </c>
      <c r="AA94" t="str">
        <f t="shared" si="82"/>
        <v/>
      </c>
      <c r="AB94" t="str">
        <f t="shared" si="82"/>
        <v/>
      </c>
      <c r="AC94" t="str">
        <f t="shared" si="82"/>
        <v/>
      </c>
      <c r="AD94" t="str">
        <f t="shared" si="82"/>
        <v/>
      </c>
      <c r="AE94" t="str">
        <f t="shared" si="82"/>
        <v/>
      </c>
      <c r="AF94" t="str">
        <f t="shared" si="82"/>
        <v/>
      </c>
      <c r="AG94" t="str">
        <f t="shared" si="82"/>
        <v/>
      </c>
      <c r="AH94" t="str">
        <f t="shared" si="82"/>
        <v/>
      </c>
      <c r="AI94" t="str">
        <f t="shared" si="82"/>
        <v/>
      </c>
      <c r="AJ94" t="str">
        <f t="shared" si="82"/>
        <v/>
      </c>
      <c r="AK94" t="str">
        <f t="shared" si="82"/>
        <v/>
      </c>
      <c r="AL94" t="str">
        <f t="shared" si="82"/>
        <v/>
      </c>
      <c r="AM94" t="str">
        <f t="shared" si="82"/>
        <v/>
      </c>
      <c r="AN94" t="str">
        <f t="shared" si="82"/>
        <v/>
      </c>
      <c r="AO94" t="str">
        <f t="shared" ref="AO94:AU94" si="83">IF(AO$15=0,"",AO93*$B$37)</f>
        <v/>
      </c>
      <c r="AP94" t="str">
        <f t="shared" si="83"/>
        <v/>
      </c>
      <c r="AQ94" t="str">
        <f t="shared" si="83"/>
        <v/>
      </c>
      <c r="AR94" t="str">
        <f t="shared" si="83"/>
        <v/>
      </c>
      <c r="AS94" t="str">
        <f t="shared" si="83"/>
        <v/>
      </c>
      <c r="AT94" t="str">
        <f t="shared" si="83"/>
        <v/>
      </c>
      <c r="AU94" t="str">
        <f t="shared" si="83"/>
        <v/>
      </c>
    </row>
    <row r="95" spans="5:47">
      <c r="E95" t="s">
        <v>248</v>
      </c>
      <c r="G95" t="s">
        <v>154</v>
      </c>
      <c r="H95">
        <f>A$38</f>
        <v>2025</v>
      </c>
      <c r="I95" t="str">
        <f t="shared" si="78"/>
        <v>MINGASRSV6</v>
      </c>
      <c r="J95" t="s">
        <v>269</v>
      </c>
      <c r="K95" t="str">
        <f>IF(K$15=0,"",K94*$B$38)</f>
        <v/>
      </c>
      <c r="L95" t="str">
        <f>IF(L$15=0,"",L94*$B$38)</f>
        <v/>
      </c>
      <c r="M95" t="str">
        <f>IF(M$15=0,"",M94*$B$38)</f>
        <v/>
      </c>
      <c r="N95" t="str">
        <f t="shared" ref="N95:AN95" si="84">IF(N$15=0,"",N94*$B$38)</f>
        <v/>
      </c>
      <c r="O95" t="str">
        <f t="shared" si="84"/>
        <v/>
      </c>
      <c r="P95" t="str">
        <f t="shared" si="84"/>
        <v/>
      </c>
      <c r="Q95" t="str">
        <f t="shared" si="84"/>
        <v/>
      </c>
      <c r="R95" t="str">
        <f t="shared" si="84"/>
        <v/>
      </c>
      <c r="S95" t="str">
        <f t="shared" si="84"/>
        <v/>
      </c>
      <c r="T95" t="str">
        <f t="shared" si="84"/>
        <v/>
      </c>
      <c r="U95" t="str">
        <f t="shared" si="84"/>
        <v/>
      </c>
      <c r="V95" t="str">
        <f t="shared" si="84"/>
        <v/>
      </c>
      <c r="W95" t="str">
        <f t="shared" si="84"/>
        <v/>
      </c>
      <c r="X95" t="str">
        <f t="shared" si="84"/>
        <v/>
      </c>
      <c r="Y95" t="str">
        <f t="shared" si="84"/>
        <v/>
      </c>
      <c r="Z95" t="str">
        <f t="shared" si="84"/>
        <v/>
      </c>
      <c r="AA95" t="str">
        <f t="shared" si="84"/>
        <v/>
      </c>
      <c r="AB95" t="str">
        <f t="shared" si="84"/>
        <v/>
      </c>
      <c r="AC95" t="str">
        <f t="shared" si="84"/>
        <v/>
      </c>
      <c r="AD95" t="str">
        <f t="shared" si="84"/>
        <v/>
      </c>
      <c r="AE95" t="str">
        <f t="shared" si="84"/>
        <v/>
      </c>
      <c r="AF95" t="str">
        <f t="shared" si="84"/>
        <v/>
      </c>
      <c r="AG95" t="str">
        <f t="shared" si="84"/>
        <v/>
      </c>
      <c r="AH95" t="str">
        <f t="shared" si="84"/>
        <v/>
      </c>
      <c r="AI95" t="str">
        <f t="shared" si="84"/>
        <v/>
      </c>
      <c r="AJ95" t="str">
        <f t="shared" si="84"/>
        <v/>
      </c>
      <c r="AK95" t="str">
        <f t="shared" si="84"/>
        <v/>
      </c>
      <c r="AL95" t="str">
        <f t="shared" si="84"/>
        <v/>
      </c>
      <c r="AM95" t="str">
        <f t="shared" si="84"/>
        <v/>
      </c>
      <c r="AN95" t="str">
        <f t="shared" si="84"/>
        <v/>
      </c>
      <c r="AO95" t="str">
        <f t="shared" ref="AO95:AU95" si="85">IF(AO$15=0,"",AO94*$B$38)</f>
        <v/>
      </c>
      <c r="AP95" t="str">
        <f t="shared" si="85"/>
        <v/>
      </c>
      <c r="AQ95" t="str">
        <f t="shared" si="85"/>
        <v/>
      </c>
      <c r="AR95" t="str">
        <f t="shared" si="85"/>
        <v/>
      </c>
      <c r="AS95" t="str">
        <f t="shared" si="85"/>
        <v/>
      </c>
      <c r="AT95" t="str">
        <f t="shared" si="85"/>
        <v/>
      </c>
      <c r="AU95" t="str">
        <f t="shared" si="85"/>
        <v/>
      </c>
    </row>
    <row r="96" spans="5:47">
      <c r="E96" t="s">
        <v>248</v>
      </c>
      <c r="G96" t="s">
        <v>154</v>
      </c>
      <c r="H96">
        <f>A$39</f>
        <v>2030</v>
      </c>
      <c r="I96" t="str">
        <f t="shared" si="78"/>
        <v>MINGASRSV6</v>
      </c>
      <c r="J96" t="s">
        <v>269</v>
      </c>
      <c r="K96" t="str">
        <f>IF(K$15=0,"",K95*$B$39)</f>
        <v/>
      </c>
      <c r="L96" t="str">
        <f>IF(L$15=0,"",L95*$B$39)</f>
        <v/>
      </c>
      <c r="M96" t="str">
        <f>IF(M$15=0,"",M95*$B$39)</f>
        <v/>
      </c>
      <c r="N96" t="str">
        <f t="shared" ref="N96:AN96" si="86">IF(N$15=0,"",N95*$B$39)</f>
        <v/>
      </c>
      <c r="O96" t="str">
        <f t="shared" si="86"/>
        <v/>
      </c>
      <c r="P96" t="str">
        <f t="shared" si="86"/>
        <v/>
      </c>
      <c r="Q96" t="str">
        <f t="shared" si="86"/>
        <v/>
      </c>
      <c r="R96" t="str">
        <f t="shared" si="86"/>
        <v/>
      </c>
      <c r="S96" t="str">
        <f t="shared" si="86"/>
        <v/>
      </c>
      <c r="T96" t="str">
        <f t="shared" si="86"/>
        <v/>
      </c>
      <c r="U96" t="str">
        <f t="shared" si="86"/>
        <v/>
      </c>
      <c r="V96" t="str">
        <f t="shared" si="86"/>
        <v/>
      </c>
      <c r="W96" t="str">
        <f t="shared" si="86"/>
        <v/>
      </c>
      <c r="X96" t="str">
        <f t="shared" si="86"/>
        <v/>
      </c>
      <c r="Y96" t="str">
        <f t="shared" si="86"/>
        <v/>
      </c>
      <c r="Z96" t="str">
        <f t="shared" si="86"/>
        <v/>
      </c>
      <c r="AA96" t="str">
        <f t="shared" si="86"/>
        <v/>
      </c>
      <c r="AB96" t="str">
        <f t="shared" si="86"/>
        <v/>
      </c>
      <c r="AC96" t="str">
        <f t="shared" si="86"/>
        <v/>
      </c>
      <c r="AD96" t="str">
        <f t="shared" si="86"/>
        <v/>
      </c>
      <c r="AE96" t="str">
        <f t="shared" si="86"/>
        <v/>
      </c>
      <c r="AF96" t="str">
        <f t="shared" si="86"/>
        <v/>
      </c>
      <c r="AG96" t="str">
        <f t="shared" si="86"/>
        <v/>
      </c>
      <c r="AH96" t="str">
        <f t="shared" si="86"/>
        <v/>
      </c>
      <c r="AI96" t="str">
        <f t="shared" si="86"/>
        <v/>
      </c>
      <c r="AJ96" t="str">
        <f t="shared" si="86"/>
        <v/>
      </c>
      <c r="AK96" t="str">
        <f t="shared" si="86"/>
        <v/>
      </c>
      <c r="AL96" t="str">
        <f t="shared" si="86"/>
        <v/>
      </c>
      <c r="AM96" t="str">
        <f t="shared" si="86"/>
        <v/>
      </c>
      <c r="AN96" t="str">
        <f t="shared" si="86"/>
        <v/>
      </c>
      <c r="AO96" t="str">
        <f t="shared" ref="AO96:AU96" si="87">IF(AO$15=0,"",AO95*$B$39)</f>
        <v/>
      </c>
      <c r="AP96" t="str">
        <f t="shared" si="87"/>
        <v/>
      </c>
      <c r="AQ96" t="str">
        <f t="shared" si="87"/>
        <v/>
      </c>
      <c r="AR96" t="str">
        <f t="shared" si="87"/>
        <v/>
      </c>
      <c r="AS96" t="str">
        <f t="shared" si="87"/>
        <v/>
      </c>
      <c r="AT96" t="str">
        <f t="shared" si="87"/>
        <v/>
      </c>
      <c r="AU96" t="str">
        <f t="shared" si="87"/>
        <v/>
      </c>
    </row>
    <row r="97" spans="5:47">
      <c r="E97" t="s">
        <v>248</v>
      </c>
      <c r="G97" t="s">
        <v>154</v>
      </c>
      <c r="H97">
        <f>A$40</f>
        <v>2035</v>
      </c>
      <c r="I97" t="str">
        <f t="shared" si="78"/>
        <v>MINGASRSV6</v>
      </c>
      <c r="J97" t="s">
        <v>269</v>
      </c>
      <c r="K97" t="str">
        <f>IF(K$15=0,"",K96*$B$40)</f>
        <v/>
      </c>
      <c r="L97" t="str">
        <f>IF(L$15=0,"",L96*$B$40)</f>
        <v/>
      </c>
      <c r="M97" t="str">
        <f>IF(M$15=0,"",M96*$B$40)</f>
        <v/>
      </c>
      <c r="N97" t="str">
        <f t="shared" ref="N97:AN97" si="88">IF(N$15=0,"",N96*$B$40)</f>
        <v/>
      </c>
      <c r="O97" t="str">
        <f t="shared" si="88"/>
        <v/>
      </c>
      <c r="P97" t="str">
        <f t="shared" si="88"/>
        <v/>
      </c>
      <c r="Q97" t="str">
        <f t="shared" si="88"/>
        <v/>
      </c>
      <c r="R97" t="str">
        <f t="shared" si="88"/>
        <v/>
      </c>
      <c r="S97" t="str">
        <f t="shared" si="88"/>
        <v/>
      </c>
      <c r="T97" t="str">
        <f t="shared" si="88"/>
        <v/>
      </c>
      <c r="U97" t="str">
        <f t="shared" si="88"/>
        <v/>
      </c>
      <c r="V97" t="str">
        <f t="shared" si="88"/>
        <v/>
      </c>
      <c r="W97" t="str">
        <f t="shared" si="88"/>
        <v/>
      </c>
      <c r="X97" t="str">
        <f t="shared" si="88"/>
        <v/>
      </c>
      <c r="Y97" t="str">
        <f t="shared" si="88"/>
        <v/>
      </c>
      <c r="Z97" t="str">
        <f t="shared" si="88"/>
        <v/>
      </c>
      <c r="AA97" t="str">
        <f t="shared" si="88"/>
        <v/>
      </c>
      <c r="AB97" t="str">
        <f t="shared" si="88"/>
        <v/>
      </c>
      <c r="AC97" t="str">
        <f t="shared" si="88"/>
        <v/>
      </c>
      <c r="AD97" t="str">
        <f t="shared" si="88"/>
        <v/>
      </c>
      <c r="AE97" t="str">
        <f t="shared" si="88"/>
        <v/>
      </c>
      <c r="AF97" t="str">
        <f t="shared" si="88"/>
        <v/>
      </c>
      <c r="AG97" t="str">
        <f t="shared" si="88"/>
        <v/>
      </c>
      <c r="AH97" t="str">
        <f t="shared" si="88"/>
        <v/>
      </c>
      <c r="AI97" t="str">
        <f t="shared" si="88"/>
        <v/>
      </c>
      <c r="AJ97" t="str">
        <f t="shared" si="88"/>
        <v/>
      </c>
      <c r="AK97" t="str">
        <f t="shared" si="88"/>
        <v/>
      </c>
      <c r="AL97" t="str">
        <f t="shared" si="88"/>
        <v/>
      </c>
      <c r="AM97" t="str">
        <f t="shared" si="88"/>
        <v/>
      </c>
      <c r="AN97" t="str">
        <f t="shared" si="88"/>
        <v/>
      </c>
      <c r="AO97" t="str">
        <f t="shared" ref="AO97:AU97" si="89">IF(AO$15=0,"",AO96*$B$40)</f>
        <v/>
      </c>
      <c r="AP97" t="str">
        <f t="shared" si="89"/>
        <v/>
      </c>
      <c r="AQ97" t="str">
        <f t="shared" si="89"/>
        <v/>
      </c>
      <c r="AR97" t="str">
        <f t="shared" si="89"/>
        <v/>
      </c>
      <c r="AS97" t="str">
        <f t="shared" si="89"/>
        <v/>
      </c>
      <c r="AT97" t="str">
        <f t="shared" si="89"/>
        <v/>
      </c>
      <c r="AU97" t="str">
        <f t="shared" si="89"/>
        <v/>
      </c>
    </row>
    <row r="98" spans="5:47">
      <c r="E98" t="s">
        <v>248</v>
      </c>
      <c r="G98" t="s">
        <v>154</v>
      </c>
      <c r="H98">
        <f>A$41</f>
        <v>2040</v>
      </c>
      <c r="I98" t="str">
        <f t="shared" si="78"/>
        <v>MINGASRSV6</v>
      </c>
      <c r="J98" t="s">
        <v>269</v>
      </c>
      <c r="K98" t="str">
        <f>IF(K$15=0,"",K97*$B$41)</f>
        <v/>
      </c>
      <c r="L98" t="str">
        <f>IF(L$15=0,"",L97*$B$41)</f>
        <v/>
      </c>
      <c r="M98" t="str">
        <f>IF(M$15=0,"",M97*$B$41)</f>
        <v/>
      </c>
      <c r="N98" t="str">
        <f t="shared" ref="N98:AN98" si="90">IF(N$15=0,"",N97*$B$41)</f>
        <v/>
      </c>
      <c r="O98" t="str">
        <f t="shared" si="90"/>
        <v/>
      </c>
      <c r="P98" t="str">
        <f t="shared" si="90"/>
        <v/>
      </c>
      <c r="Q98" t="str">
        <f t="shared" si="90"/>
        <v/>
      </c>
      <c r="R98" t="str">
        <f t="shared" si="90"/>
        <v/>
      </c>
      <c r="S98" t="str">
        <f t="shared" si="90"/>
        <v/>
      </c>
      <c r="T98" t="str">
        <f t="shared" si="90"/>
        <v/>
      </c>
      <c r="U98" t="str">
        <f t="shared" si="90"/>
        <v/>
      </c>
      <c r="V98" t="str">
        <f t="shared" si="90"/>
        <v/>
      </c>
      <c r="W98" t="str">
        <f t="shared" si="90"/>
        <v/>
      </c>
      <c r="X98" t="str">
        <f t="shared" si="90"/>
        <v/>
      </c>
      <c r="Y98" t="str">
        <f t="shared" si="90"/>
        <v/>
      </c>
      <c r="Z98" t="str">
        <f t="shared" si="90"/>
        <v/>
      </c>
      <c r="AA98" t="str">
        <f t="shared" si="90"/>
        <v/>
      </c>
      <c r="AB98" t="str">
        <f t="shared" si="90"/>
        <v/>
      </c>
      <c r="AC98" t="str">
        <f t="shared" si="90"/>
        <v/>
      </c>
      <c r="AD98" t="str">
        <f t="shared" si="90"/>
        <v/>
      </c>
      <c r="AE98" t="str">
        <f t="shared" si="90"/>
        <v/>
      </c>
      <c r="AF98" t="str">
        <f t="shared" si="90"/>
        <v/>
      </c>
      <c r="AG98" t="str">
        <f t="shared" si="90"/>
        <v/>
      </c>
      <c r="AH98" t="str">
        <f t="shared" si="90"/>
        <v/>
      </c>
      <c r="AI98" t="str">
        <f t="shared" si="90"/>
        <v/>
      </c>
      <c r="AJ98" t="str">
        <f t="shared" si="90"/>
        <v/>
      </c>
      <c r="AK98" t="str">
        <f t="shared" si="90"/>
        <v/>
      </c>
      <c r="AL98" t="str">
        <f t="shared" si="90"/>
        <v/>
      </c>
      <c r="AM98" t="str">
        <f t="shared" si="90"/>
        <v/>
      </c>
      <c r="AN98" t="str">
        <f t="shared" si="90"/>
        <v/>
      </c>
      <c r="AO98" t="str">
        <f t="shared" ref="AO98:AU98" si="91">IF(AO$15=0,"",AO97*$B$41)</f>
        <v/>
      </c>
      <c r="AP98" t="str">
        <f t="shared" si="91"/>
        <v/>
      </c>
      <c r="AQ98" t="str">
        <f t="shared" si="91"/>
        <v/>
      </c>
      <c r="AR98" t="str">
        <f t="shared" si="91"/>
        <v/>
      </c>
      <c r="AS98" t="str">
        <f t="shared" si="91"/>
        <v/>
      </c>
      <c r="AT98" t="str">
        <f t="shared" si="91"/>
        <v/>
      </c>
      <c r="AU98" t="str">
        <f t="shared" si="91"/>
        <v/>
      </c>
    </row>
    <row r="99" spans="5:47">
      <c r="E99" t="s">
        <v>248</v>
      </c>
      <c r="G99" t="s">
        <v>154</v>
      </c>
      <c r="H99">
        <f>A$42</f>
        <v>2045</v>
      </c>
      <c r="I99" t="str">
        <f t="shared" si="78"/>
        <v>MINGASRSV6</v>
      </c>
      <c r="J99" t="s">
        <v>269</v>
      </c>
      <c r="K99" t="str">
        <f>IF(K$15=0,"",K98*$B$42)</f>
        <v/>
      </c>
      <c r="L99" t="str">
        <f>IF(L$15=0,"",L98*$B$42)</f>
        <v/>
      </c>
      <c r="M99" t="str">
        <f>IF(M$15=0,"",M98*$B$42)</f>
        <v/>
      </c>
      <c r="N99" t="str">
        <f t="shared" ref="N99:AN99" si="92">IF(N$15=0,"",N98*$B$42)</f>
        <v/>
      </c>
      <c r="O99" t="str">
        <f t="shared" si="92"/>
        <v/>
      </c>
      <c r="P99" t="str">
        <f t="shared" si="92"/>
        <v/>
      </c>
      <c r="Q99" t="str">
        <f t="shared" si="92"/>
        <v/>
      </c>
      <c r="R99" t="str">
        <f t="shared" si="92"/>
        <v/>
      </c>
      <c r="S99" t="str">
        <f t="shared" si="92"/>
        <v/>
      </c>
      <c r="T99" t="str">
        <f t="shared" si="92"/>
        <v/>
      </c>
      <c r="U99" t="str">
        <f t="shared" si="92"/>
        <v/>
      </c>
      <c r="V99" t="str">
        <f t="shared" si="92"/>
        <v/>
      </c>
      <c r="W99" t="str">
        <f t="shared" si="92"/>
        <v/>
      </c>
      <c r="X99" t="str">
        <f t="shared" si="92"/>
        <v/>
      </c>
      <c r="Y99" t="str">
        <f t="shared" si="92"/>
        <v/>
      </c>
      <c r="Z99" t="str">
        <f t="shared" si="92"/>
        <v/>
      </c>
      <c r="AA99" t="str">
        <f t="shared" si="92"/>
        <v/>
      </c>
      <c r="AB99" t="str">
        <f t="shared" si="92"/>
        <v/>
      </c>
      <c r="AC99" t="str">
        <f t="shared" si="92"/>
        <v/>
      </c>
      <c r="AD99" t="str">
        <f t="shared" si="92"/>
        <v/>
      </c>
      <c r="AE99" t="str">
        <f t="shared" si="92"/>
        <v/>
      </c>
      <c r="AF99" t="str">
        <f t="shared" si="92"/>
        <v/>
      </c>
      <c r="AG99" t="str">
        <f t="shared" si="92"/>
        <v/>
      </c>
      <c r="AH99" t="str">
        <f t="shared" si="92"/>
        <v/>
      </c>
      <c r="AI99" t="str">
        <f t="shared" si="92"/>
        <v/>
      </c>
      <c r="AJ99" t="str">
        <f t="shared" si="92"/>
        <v/>
      </c>
      <c r="AK99" t="str">
        <f t="shared" si="92"/>
        <v/>
      </c>
      <c r="AL99" t="str">
        <f t="shared" si="92"/>
        <v/>
      </c>
      <c r="AM99" t="str">
        <f t="shared" si="92"/>
        <v/>
      </c>
      <c r="AN99" t="str">
        <f t="shared" si="92"/>
        <v/>
      </c>
      <c r="AO99" t="str">
        <f t="shared" ref="AO99:AU99" si="93">IF(AO$15=0,"",AO98*$B$42)</f>
        <v/>
      </c>
      <c r="AP99" t="str">
        <f t="shared" si="93"/>
        <v/>
      </c>
      <c r="AQ99" t="str">
        <f t="shared" si="93"/>
        <v/>
      </c>
      <c r="AR99" t="str">
        <f t="shared" si="93"/>
        <v/>
      </c>
      <c r="AS99" t="str">
        <f t="shared" si="93"/>
        <v/>
      </c>
      <c r="AT99" t="str">
        <f t="shared" si="93"/>
        <v/>
      </c>
      <c r="AU99" t="str">
        <f t="shared" si="93"/>
        <v/>
      </c>
    </row>
    <row r="100" spans="5:47">
      <c r="E100" t="s">
        <v>248</v>
      </c>
      <c r="G100" t="s">
        <v>154</v>
      </c>
      <c r="H100">
        <f>A$43</f>
        <v>2050</v>
      </c>
      <c r="I100" t="str">
        <f t="shared" si="78"/>
        <v>MINGASRSV6</v>
      </c>
      <c r="J100" t="s">
        <v>269</v>
      </c>
      <c r="K100" t="str">
        <f>IF(K$15=0,"",K99*$B$43)</f>
        <v/>
      </c>
      <c r="L100" t="str">
        <f>IF(L$15=0,"",L99*$B$43)</f>
        <v/>
      </c>
      <c r="M100" t="str">
        <f>IF(M$15=0,"",M99*$B$43)</f>
        <v/>
      </c>
      <c r="N100" t="str">
        <f t="shared" ref="N100:AN100" si="94">IF(N$15=0,"",N99*$B$43)</f>
        <v/>
      </c>
      <c r="O100" t="str">
        <f t="shared" si="94"/>
        <v/>
      </c>
      <c r="P100" t="str">
        <f t="shared" si="94"/>
        <v/>
      </c>
      <c r="Q100" t="str">
        <f t="shared" si="94"/>
        <v/>
      </c>
      <c r="R100" t="str">
        <f t="shared" si="94"/>
        <v/>
      </c>
      <c r="S100" t="str">
        <f t="shared" si="94"/>
        <v/>
      </c>
      <c r="T100" t="str">
        <f t="shared" si="94"/>
        <v/>
      </c>
      <c r="U100" t="str">
        <f t="shared" si="94"/>
        <v/>
      </c>
      <c r="V100" t="str">
        <f t="shared" si="94"/>
        <v/>
      </c>
      <c r="W100" t="str">
        <f t="shared" si="94"/>
        <v/>
      </c>
      <c r="X100" t="str">
        <f t="shared" si="94"/>
        <v/>
      </c>
      <c r="Y100" t="str">
        <f t="shared" si="94"/>
        <v/>
      </c>
      <c r="Z100" t="str">
        <f t="shared" si="94"/>
        <v/>
      </c>
      <c r="AA100" t="str">
        <f t="shared" si="94"/>
        <v/>
      </c>
      <c r="AB100" t="str">
        <f t="shared" si="94"/>
        <v/>
      </c>
      <c r="AC100" t="str">
        <f t="shared" si="94"/>
        <v/>
      </c>
      <c r="AD100" t="str">
        <f t="shared" si="94"/>
        <v/>
      </c>
      <c r="AE100" t="str">
        <f t="shared" si="94"/>
        <v/>
      </c>
      <c r="AF100" t="str">
        <f t="shared" si="94"/>
        <v/>
      </c>
      <c r="AG100" t="str">
        <f t="shared" si="94"/>
        <v/>
      </c>
      <c r="AH100" t="str">
        <f t="shared" si="94"/>
        <v/>
      </c>
      <c r="AI100" t="str">
        <f t="shared" si="94"/>
        <v/>
      </c>
      <c r="AJ100" t="str">
        <f t="shared" si="94"/>
        <v/>
      </c>
      <c r="AK100" t="str">
        <f t="shared" si="94"/>
        <v/>
      </c>
      <c r="AL100" t="str">
        <f t="shared" si="94"/>
        <v/>
      </c>
      <c r="AM100" t="str">
        <f t="shared" si="94"/>
        <v/>
      </c>
      <c r="AN100" t="str">
        <f t="shared" si="94"/>
        <v/>
      </c>
      <c r="AO100" t="str">
        <f t="shared" ref="AO100:AU100" si="95">IF(AO$15=0,"",AO99*$B$43)</f>
        <v/>
      </c>
      <c r="AP100" t="str">
        <f t="shared" si="95"/>
        <v/>
      </c>
      <c r="AQ100" t="str">
        <f t="shared" si="95"/>
        <v/>
      </c>
      <c r="AR100" t="str">
        <f t="shared" si="95"/>
        <v/>
      </c>
      <c r="AS100" t="str">
        <f t="shared" si="95"/>
        <v/>
      </c>
      <c r="AT100" t="str">
        <f t="shared" si="95"/>
        <v/>
      </c>
      <c r="AU100" t="str">
        <f t="shared" si="95"/>
        <v/>
      </c>
    </row>
    <row r="101" spans="5:47">
      <c r="E101" t="s">
        <v>248</v>
      </c>
      <c r="G101" t="s">
        <v>154</v>
      </c>
      <c r="H101">
        <f>A$35</f>
        <v>2010</v>
      </c>
      <c r="I101" t="str">
        <f t="shared" ref="I101:I109" si="96">I$16</f>
        <v>MINGASRSV7</v>
      </c>
      <c r="J101" t="s">
        <v>269</v>
      </c>
      <c r="K101">
        <f>IF(K$16=0,"",K16*$B$35)</f>
        <v>3.4025831212705691</v>
      </c>
      <c r="L101" t="str">
        <f t="shared" ref="L101:AU101" si="97">IF(L$16=0,"",L16*$B$35)</f>
        <v/>
      </c>
      <c r="M101" t="str">
        <f t="shared" si="97"/>
        <v/>
      </c>
      <c r="N101" t="str">
        <f t="shared" si="97"/>
        <v/>
      </c>
      <c r="O101" t="str">
        <f t="shared" si="97"/>
        <v/>
      </c>
      <c r="P101">
        <f t="shared" si="97"/>
        <v>3.4025831212705691</v>
      </c>
      <c r="Q101">
        <f t="shared" si="97"/>
        <v>3.4025831212705691</v>
      </c>
      <c r="R101">
        <f t="shared" si="97"/>
        <v>2.3883516139687644</v>
      </c>
      <c r="S101" t="str">
        <f t="shared" si="97"/>
        <v/>
      </c>
      <c r="T101">
        <f t="shared" si="97"/>
        <v>3.4025831212705691</v>
      </c>
      <c r="U101" t="str">
        <f t="shared" si="97"/>
        <v/>
      </c>
      <c r="V101">
        <f t="shared" si="97"/>
        <v>3.4025831212705691</v>
      </c>
      <c r="W101" t="str">
        <f t="shared" si="97"/>
        <v/>
      </c>
      <c r="X101">
        <f t="shared" si="97"/>
        <v>3.4025831212705691</v>
      </c>
      <c r="Y101" t="str">
        <f t="shared" si="97"/>
        <v/>
      </c>
      <c r="Z101" t="str">
        <f t="shared" si="97"/>
        <v/>
      </c>
      <c r="AA101" t="str">
        <f t="shared" si="97"/>
        <v/>
      </c>
      <c r="AB101" t="str">
        <f t="shared" si="97"/>
        <v/>
      </c>
      <c r="AC101" t="str">
        <f t="shared" si="97"/>
        <v/>
      </c>
      <c r="AD101" t="str">
        <f t="shared" si="97"/>
        <v/>
      </c>
      <c r="AE101" t="str">
        <f t="shared" si="97"/>
        <v/>
      </c>
      <c r="AF101">
        <f t="shared" si="97"/>
        <v>2.3883516139687644</v>
      </c>
      <c r="AG101">
        <f t="shared" si="97"/>
        <v>1.3746653128542903</v>
      </c>
      <c r="AH101">
        <f t="shared" si="97"/>
        <v>3.4025831212705691</v>
      </c>
      <c r="AI101" t="str">
        <f t="shared" si="97"/>
        <v/>
      </c>
      <c r="AJ101">
        <f t="shared" si="97"/>
        <v>3.4025831212705691</v>
      </c>
      <c r="AK101" t="str">
        <f t="shared" si="97"/>
        <v/>
      </c>
      <c r="AL101">
        <f t="shared" si="97"/>
        <v>2.3883516139687644</v>
      </c>
      <c r="AM101" t="str">
        <f t="shared" si="97"/>
        <v/>
      </c>
      <c r="AN101">
        <f t="shared" si="97"/>
        <v>2.3883516139687644</v>
      </c>
      <c r="AO101" t="str">
        <f t="shared" si="97"/>
        <v/>
      </c>
      <c r="AP101" t="str">
        <f t="shared" si="97"/>
        <v/>
      </c>
      <c r="AQ101" t="str">
        <f t="shared" si="97"/>
        <v/>
      </c>
      <c r="AR101" t="str">
        <f t="shared" si="97"/>
        <v/>
      </c>
      <c r="AS101" t="str">
        <f t="shared" si="97"/>
        <v/>
      </c>
      <c r="AT101" t="str">
        <f t="shared" si="97"/>
        <v/>
      </c>
      <c r="AU101" t="str">
        <f t="shared" si="97"/>
        <v/>
      </c>
    </row>
    <row r="102" spans="5:47">
      <c r="E102" t="s">
        <v>248</v>
      </c>
      <c r="G102" t="s">
        <v>154</v>
      </c>
      <c r="H102">
        <f>A$36</f>
        <v>2015</v>
      </c>
      <c r="I102" t="str">
        <f t="shared" si="96"/>
        <v>MINGASRSV7</v>
      </c>
      <c r="J102" t="s">
        <v>269</v>
      </c>
      <c r="K102">
        <f>IF(K$16=0,"",K101*$B$36)</f>
        <v>3.7311394279541026</v>
      </c>
      <c r="L102" t="str">
        <f>IF(L$16=0,"",L101*$B$36)</f>
        <v/>
      </c>
      <c r="M102" t="str">
        <f>IF(M$16=0,"",M101*$B$36)</f>
        <v/>
      </c>
      <c r="N102" t="str">
        <f t="shared" ref="N102:AN102" si="98">IF(N$16=0,"",N101*$B$36)</f>
        <v/>
      </c>
      <c r="O102" t="str">
        <f t="shared" si="98"/>
        <v/>
      </c>
      <c r="P102">
        <f t="shared" si="98"/>
        <v>3.7311394279541026</v>
      </c>
      <c r="Q102">
        <f t="shared" si="98"/>
        <v>3.7311394279541026</v>
      </c>
      <c r="R102">
        <f t="shared" si="98"/>
        <v>2.6189728676985524</v>
      </c>
      <c r="S102" t="str">
        <f t="shared" si="98"/>
        <v/>
      </c>
      <c r="T102">
        <f t="shared" si="98"/>
        <v>3.7311394279541026</v>
      </c>
      <c r="U102" t="str">
        <f t="shared" si="98"/>
        <v/>
      </c>
      <c r="V102">
        <f t="shared" si="98"/>
        <v>3.7311394279541026</v>
      </c>
      <c r="W102" t="str">
        <f t="shared" si="98"/>
        <v/>
      </c>
      <c r="X102">
        <f t="shared" si="98"/>
        <v>3.7311394279541026</v>
      </c>
      <c r="Y102" t="str">
        <f t="shared" si="98"/>
        <v/>
      </c>
      <c r="Z102" t="str">
        <f t="shared" si="98"/>
        <v/>
      </c>
      <c r="AA102" t="str">
        <f t="shared" si="98"/>
        <v/>
      </c>
      <c r="AB102" t="str">
        <f t="shared" si="98"/>
        <v/>
      </c>
      <c r="AC102" t="str">
        <f t="shared" si="98"/>
        <v/>
      </c>
      <c r="AD102" t="str">
        <f t="shared" si="98"/>
        <v/>
      </c>
      <c r="AE102" t="str">
        <f t="shared" si="98"/>
        <v/>
      </c>
      <c r="AF102">
        <f t="shared" si="98"/>
        <v>2.6189728676985524</v>
      </c>
      <c r="AG102">
        <f t="shared" si="98"/>
        <v>1.5074041592013314</v>
      </c>
      <c r="AH102">
        <f t="shared" si="98"/>
        <v>3.7311394279541026</v>
      </c>
      <c r="AI102" t="str">
        <f t="shared" si="98"/>
        <v/>
      </c>
      <c r="AJ102">
        <f t="shared" si="98"/>
        <v>3.7311394279541026</v>
      </c>
      <c r="AK102" t="str">
        <f t="shared" si="98"/>
        <v/>
      </c>
      <c r="AL102">
        <f t="shared" si="98"/>
        <v>2.6189728676985524</v>
      </c>
      <c r="AM102" t="str">
        <f t="shared" si="98"/>
        <v/>
      </c>
      <c r="AN102">
        <f t="shared" si="98"/>
        <v>2.6189728676985524</v>
      </c>
      <c r="AO102" t="str">
        <f t="shared" ref="AO102:AU102" si="99">IF(AO$16=0,"",AO101*$B$36)</f>
        <v/>
      </c>
      <c r="AP102" t="str">
        <f t="shared" si="99"/>
        <v/>
      </c>
      <c r="AQ102" t="str">
        <f t="shared" si="99"/>
        <v/>
      </c>
      <c r="AR102" t="str">
        <f t="shared" si="99"/>
        <v/>
      </c>
      <c r="AS102" t="str">
        <f t="shared" si="99"/>
        <v/>
      </c>
      <c r="AT102" t="str">
        <f t="shared" si="99"/>
        <v/>
      </c>
      <c r="AU102" t="str">
        <f t="shared" si="99"/>
        <v/>
      </c>
    </row>
    <row r="103" spans="5:47">
      <c r="E103" t="s">
        <v>248</v>
      </c>
      <c r="G103" t="s">
        <v>154</v>
      </c>
      <c r="H103">
        <f>A$37</f>
        <v>2020</v>
      </c>
      <c r="I103" t="str">
        <f t="shared" si="96"/>
        <v>MINGASRSV7</v>
      </c>
      <c r="J103" t="s">
        <v>269</v>
      </c>
      <c r="K103">
        <f>IF(K$16=0,"",K102*$B$37)</f>
        <v>4.0596957346376366</v>
      </c>
      <c r="L103" t="str">
        <f>IF(L$16=0,"",L102*$B$37)</f>
        <v/>
      </c>
      <c r="M103" t="str">
        <f>IF(M$16=0,"",M102*$B$37)</f>
        <v/>
      </c>
      <c r="N103" t="str">
        <f t="shared" ref="N103:AN103" si="100">IF(N$16=0,"",N102*$B$37)</f>
        <v/>
      </c>
      <c r="O103" t="str">
        <f t="shared" si="100"/>
        <v/>
      </c>
      <c r="P103">
        <f t="shared" si="100"/>
        <v>4.0596957346376366</v>
      </c>
      <c r="Q103">
        <f t="shared" si="100"/>
        <v>4.0596957346376366</v>
      </c>
      <c r="R103">
        <f t="shared" si="100"/>
        <v>2.8495941214283409</v>
      </c>
      <c r="S103" t="str">
        <f t="shared" si="100"/>
        <v/>
      </c>
      <c r="T103">
        <f t="shared" si="100"/>
        <v>4.0596957346376366</v>
      </c>
      <c r="U103" t="str">
        <f t="shared" si="100"/>
        <v/>
      </c>
      <c r="V103">
        <f t="shared" si="100"/>
        <v>4.0596957346376366</v>
      </c>
      <c r="W103" t="str">
        <f t="shared" si="100"/>
        <v/>
      </c>
      <c r="X103">
        <f t="shared" si="100"/>
        <v>4.0596957346376366</v>
      </c>
      <c r="Y103" t="str">
        <f t="shared" si="100"/>
        <v/>
      </c>
      <c r="Z103" t="str">
        <f t="shared" si="100"/>
        <v/>
      </c>
      <c r="AA103" t="str">
        <f t="shared" si="100"/>
        <v/>
      </c>
      <c r="AB103" t="str">
        <f t="shared" si="100"/>
        <v/>
      </c>
      <c r="AC103" t="str">
        <f t="shared" si="100"/>
        <v/>
      </c>
      <c r="AD103" t="str">
        <f t="shared" si="100"/>
        <v/>
      </c>
      <c r="AE103" t="str">
        <f t="shared" si="100"/>
        <v/>
      </c>
      <c r="AF103">
        <f t="shared" si="100"/>
        <v>2.8495941214283409</v>
      </c>
      <c r="AG103">
        <f t="shared" si="100"/>
        <v>1.6401430055483728</v>
      </c>
      <c r="AH103">
        <f t="shared" si="100"/>
        <v>4.0596957346376366</v>
      </c>
      <c r="AI103" t="str">
        <f t="shared" si="100"/>
        <v/>
      </c>
      <c r="AJ103">
        <f t="shared" si="100"/>
        <v>4.0596957346376366</v>
      </c>
      <c r="AK103" t="str">
        <f t="shared" si="100"/>
        <v/>
      </c>
      <c r="AL103">
        <f t="shared" si="100"/>
        <v>2.8495941214283409</v>
      </c>
      <c r="AM103" t="str">
        <f t="shared" si="100"/>
        <v/>
      </c>
      <c r="AN103">
        <f t="shared" si="100"/>
        <v>2.8495941214283409</v>
      </c>
      <c r="AO103" t="str">
        <f t="shared" ref="AO103:AU103" si="101">IF(AO$16=0,"",AO102*$B$37)</f>
        <v/>
      </c>
      <c r="AP103" t="str">
        <f t="shared" si="101"/>
        <v/>
      </c>
      <c r="AQ103" t="str">
        <f t="shared" si="101"/>
        <v/>
      </c>
      <c r="AR103" t="str">
        <f t="shared" si="101"/>
        <v/>
      </c>
      <c r="AS103" t="str">
        <f t="shared" si="101"/>
        <v/>
      </c>
      <c r="AT103" t="str">
        <f t="shared" si="101"/>
        <v/>
      </c>
      <c r="AU103" t="str">
        <f t="shared" si="101"/>
        <v/>
      </c>
    </row>
    <row r="104" spans="5:47">
      <c r="E104" t="s">
        <v>248</v>
      </c>
      <c r="G104" t="s">
        <v>154</v>
      </c>
      <c r="H104">
        <f>A$38</f>
        <v>2025</v>
      </c>
      <c r="I104" t="str">
        <f t="shared" si="96"/>
        <v>MINGASRSV7</v>
      </c>
      <c r="J104" t="s">
        <v>269</v>
      </c>
      <c r="K104">
        <f>IF(K$16=0,"",K103*$B$38)</f>
        <v>4.4737666964853773</v>
      </c>
      <c r="L104" t="str">
        <f>IF(L$16=0,"",L103*$B$38)</f>
        <v/>
      </c>
      <c r="M104" t="str">
        <f>IF(M$16=0,"",M103*$B$38)</f>
        <v/>
      </c>
      <c r="N104" t="str">
        <f t="shared" ref="N104:AN104" si="102">IF(N$16=0,"",N103*$B$38)</f>
        <v/>
      </c>
      <c r="O104" t="str">
        <f t="shared" si="102"/>
        <v/>
      </c>
      <c r="P104">
        <f t="shared" si="102"/>
        <v>4.4737666964853773</v>
      </c>
      <c r="Q104">
        <f t="shared" si="102"/>
        <v>4.4737666964853773</v>
      </c>
      <c r="R104">
        <f t="shared" si="102"/>
        <v>3.140240085033005</v>
      </c>
      <c r="S104" t="str">
        <f t="shared" si="102"/>
        <v/>
      </c>
      <c r="T104">
        <f t="shared" si="102"/>
        <v>4.4737666964853773</v>
      </c>
      <c r="U104" t="str">
        <f t="shared" si="102"/>
        <v/>
      </c>
      <c r="V104">
        <f t="shared" si="102"/>
        <v>4.4737666964853773</v>
      </c>
      <c r="W104" t="str">
        <f t="shared" si="102"/>
        <v/>
      </c>
      <c r="X104">
        <f t="shared" si="102"/>
        <v>4.4737666964853773</v>
      </c>
      <c r="Y104" t="str">
        <f t="shared" si="102"/>
        <v/>
      </c>
      <c r="Z104" t="str">
        <f t="shared" si="102"/>
        <v/>
      </c>
      <c r="AA104" t="str">
        <f t="shared" si="102"/>
        <v/>
      </c>
      <c r="AB104" t="str">
        <f t="shared" si="102"/>
        <v/>
      </c>
      <c r="AC104" t="str">
        <f t="shared" si="102"/>
        <v/>
      </c>
      <c r="AD104" t="str">
        <f t="shared" si="102"/>
        <v/>
      </c>
      <c r="AE104" t="str">
        <f t="shared" si="102"/>
        <v/>
      </c>
      <c r="AF104">
        <f t="shared" si="102"/>
        <v>3.140240085033005</v>
      </c>
      <c r="AG104">
        <f t="shared" si="102"/>
        <v>1.8074303187528629</v>
      </c>
      <c r="AH104">
        <f t="shared" si="102"/>
        <v>4.4737666964853773</v>
      </c>
      <c r="AI104" t="str">
        <f t="shared" si="102"/>
        <v/>
      </c>
      <c r="AJ104">
        <f t="shared" si="102"/>
        <v>4.4737666964853773</v>
      </c>
      <c r="AK104" t="str">
        <f t="shared" si="102"/>
        <v/>
      </c>
      <c r="AL104">
        <f t="shared" si="102"/>
        <v>3.140240085033005</v>
      </c>
      <c r="AM104" t="str">
        <f t="shared" si="102"/>
        <v/>
      </c>
      <c r="AN104">
        <f t="shared" si="102"/>
        <v>3.140240085033005</v>
      </c>
      <c r="AO104" t="str">
        <f t="shared" ref="AO104:AU104" si="103">IF(AO$16=0,"",AO103*$B$38)</f>
        <v/>
      </c>
      <c r="AP104" t="str">
        <f t="shared" si="103"/>
        <v/>
      </c>
      <c r="AQ104" t="str">
        <f t="shared" si="103"/>
        <v/>
      </c>
      <c r="AR104" t="str">
        <f t="shared" si="103"/>
        <v/>
      </c>
      <c r="AS104" t="str">
        <f t="shared" si="103"/>
        <v/>
      </c>
      <c r="AT104" t="str">
        <f t="shared" si="103"/>
        <v/>
      </c>
      <c r="AU104" t="str">
        <f t="shared" si="103"/>
        <v/>
      </c>
    </row>
    <row r="105" spans="5:47">
      <c r="E105" t="s">
        <v>248</v>
      </c>
      <c r="G105" t="s">
        <v>154</v>
      </c>
      <c r="H105">
        <f>A$39</f>
        <v>2030</v>
      </c>
      <c r="I105" t="str">
        <f t="shared" si="96"/>
        <v>MINGASRSV7</v>
      </c>
      <c r="J105" t="s">
        <v>269</v>
      </c>
      <c r="K105">
        <f>IF(K$16=0,"",K104*$B$39)</f>
        <v>4.887837658333118</v>
      </c>
      <c r="L105" t="str">
        <f>IF(L$16=0,"",L104*$B$39)</f>
        <v/>
      </c>
      <c r="M105" t="str">
        <f>IF(M$16=0,"",M104*$B$39)</f>
        <v/>
      </c>
      <c r="N105" t="str">
        <f t="shared" ref="N105:AN105" si="104">IF(N$16=0,"",N104*$B$39)</f>
        <v/>
      </c>
      <c r="O105" t="str">
        <f t="shared" si="104"/>
        <v/>
      </c>
      <c r="P105">
        <f t="shared" si="104"/>
        <v>4.887837658333118</v>
      </c>
      <c r="Q105">
        <f t="shared" si="104"/>
        <v>4.887837658333118</v>
      </c>
      <c r="R105">
        <f t="shared" si="104"/>
        <v>3.4308860486376691</v>
      </c>
      <c r="S105" t="str">
        <f t="shared" si="104"/>
        <v/>
      </c>
      <c r="T105">
        <f t="shared" si="104"/>
        <v>4.887837658333118</v>
      </c>
      <c r="U105" t="str">
        <f t="shared" si="104"/>
        <v/>
      </c>
      <c r="V105">
        <f t="shared" si="104"/>
        <v>4.887837658333118</v>
      </c>
      <c r="W105" t="str">
        <f t="shared" si="104"/>
        <v/>
      </c>
      <c r="X105">
        <f t="shared" si="104"/>
        <v>4.887837658333118</v>
      </c>
      <c r="Y105" t="str">
        <f t="shared" si="104"/>
        <v/>
      </c>
      <c r="Z105" t="str">
        <f t="shared" si="104"/>
        <v/>
      </c>
      <c r="AA105" t="str">
        <f t="shared" si="104"/>
        <v/>
      </c>
      <c r="AB105" t="str">
        <f t="shared" si="104"/>
        <v/>
      </c>
      <c r="AC105" t="str">
        <f t="shared" si="104"/>
        <v/>
      </c>
      <c r="AD105" t="str">
        <f t="shared" si="104"/>
        <v/>
      </c>
      <c r="AE105" t="str">
        <f t="shared" si="104"/>
        <v/>
      </c>
      <c r="AF105">
        <f t="shared" si="104"/>
        <v>3.4308860486376691</v>
      </c>
      <c r="AG105">
        <f t="shared" si="104"/>
        <v>1.9747176319573532</v>
      </c>
      <c r="AH105">
        <f t="shared" si="104"/>
        <v>4.887837658333118</v>
      </c>
      <c r="AI105" t="str">
        <f t="shared" si="104"/>
        <v/>
      </c>
      <c r="AJ105">
        <f t="shared" si="104"/>
        <v>4.887837658333118</v>
      </c>
      <c r="AK105" t="str">
        <f t="shared" si="104"/>
        <v/>
      </c>
      <c r="AL105">
        <f t="shared" si="104"/>
        <v>3.4308860486376691</v>
      </c>
      <c r="AM105" t="str">
        <f t="shared" si="104"/>
        <v/>
      </c>
      <c r="AN105">
        <f t="shared" si="104"/>
        <v>3.4308860486376691</v>
      </c>
      <c r="AO105" t="str">
        <f t="shared" ref="AO105:AU105" si="105">IF(AO$16=0,"",AO104*$B$39)</f>
        <v/>
      </c>
      <c r="AP105" t="str">
        <f t="shared" si="105"/>
        <v/>
      </c>
      <c r="AQ105" t="str">
        <f t="shared" si="105"/>
        <v/>
      </c>
      <c r="AR105" t="str">
        <f t="shared" si="105"/>
        <v/>
      </c>
      <c r="AS105" t="str">
        <f t="shared" si="105"/>
        <v/>
      </c>
      <c r="AT105" t="str">
        <f t="shared" si="105"/>
        <v/>
      </c>
      <c r="AU105" t="str">
        <f t="shared" si="105"/>
        <v/>
      </c>
    </row>
    <row r="106" spans="5:47">
      <c r="E106" t="s">
        <v>248</v>
      </c>
      <c r="G106" t="s">
        <v>154</v>
      </c>
      <c r="H106">
        <f>A$40</f>
        <v>2035</v>
      </c>
      <c r="I106" t="str">
        <f t="shared" si="96"/>
        <v>MINGASRSV7</v>
      </c>
      <c r="J106" t="s">
        <v>269</v>
      </c>
      <c r="K106">
        <f>IF(K$16=0,"",K105*$B$40)</f>
        <v>5.1443816238257405</v>
      </c>
      <c r="L106" t="str">
        <f>IF(L$16=0,"",L105*$B$40)</f>
        <v/>
      </c>
      <c r="M106" t="str">
        <f>IF(M$16=0,"",M105*$B$40)</f>
        <v/>
      </c>
      <c r="N106" t="str">
        <f t="shared" ref="N106:AN106" si="106">IF(N$16=0,"",N105*$B$40)</f>
        <v/>
      </c>
      <c r="O106" t="str">
        <f t="shared" si="106"/>
        <v/>
      </c>
      <c r="P106">
        <f t="shared" si="106"/>
        <v>5.1443816238257405</v>
      </c>
      <c r="Q106">
        <f t="shared" si="106"/>
        <v>5.1443816238257405</v>
      </c>
      <c r="R106">
        <f t="shared" si="106"/>
        <v>3.6109601782622986</v>
      </c>
      <c r="S106" t="str">
        <f t="shared" si="106"/>
        <v/>
      </c>
      <c r="T106">
        <f t="shared" si="106"/>
        <v>5.1443816238257405</v>
      </c>
      <c r="U106" t="str">
        <f t="shared" si="106"/>
        <v/>
      </c>
      <c r="V106">
        <f t="shared" si="106"/>
        <v>5.1443816238257405</v>
      </c>
      <c r="W106" t="str">
        <f t="shared" si="106"/>
        <v/>
      </c>
      <c r="X106">
        <f t="shared" si="106"/>
        <v>5.1443816238257405</v>
      </c>
      <c r="Y106" t="str">
        <f t="shared" si="106"/>
        <v/>
      </c>
      <c r="Z106" t="str">
        <f t="shared" si="106"/>
        <v/>
      </c>
      <c r="AA106" t="str">
        <f t="shared" si="106"/>
        <v/>
      </c>
      <c r="AB106" t="str">
        <f t="shared" si="106"/>
        <v/>
      </c>
      <c r="AC106" t="str">
        <f t="shared" si="106"/>
        <v/>
      </c>
      <c r="AD106" t="str">
        <f t="shared" si="106"/>
        <v/>
      </c>
      <c r="AE106" t="str">
        <f t="shared" si="106"/>
        <v/>
      </c>
      <c r="AF106">
        <f t="shared" si="106"/>
        <v>3.6109601782622986</v>
      </c>
      <c r="AG106">
        <f t="shared" si="106"/>
        <v>2.0783630325297007</v>
      </c>
      <c r="AH106">
        <f t="shared" si="106"/>
        <v>5.1443816238257405</v>
      </c>
      <c r="AI106" t="str">
        <f t="shared" si="106"/>
        <v/>
      </c>
      <c r="AJ106">
        <f t="shared" si="106"/>
        <v>5.1443816238257405</v>
      </c>
      <c r="AK106" t="str">
        <f t="shared" si="106"/>
        <v/>
      </c>
      <c r="AL106">
        <f t="shared" si="106"/>
        <v>3.6109601782622986</v>
      </c>
      <c r="AM106" t="str">
        <f t="shared" si="106"/>
        <v/>
      </c>
      <c r="AN106">
        <f t="shared" si="106"/>
        <v>3.6109601782622986</v>
      </c>
      <c r="AO106" t="str">
        <f t="shared" ref="AO106:AU106" si="107">IF(AO$16=0,"",AO105*$B$40)</f>
        <v/>
      </c>
      <c r="AP106" t="str">
        <f t="shared" si="107"/>
        <v/>
      </c>
      <c r="AQ106" t="str">
        <f t="shared" si="107"/>
        <v/>
      </c>
      <c r="AR106" t="str">
        <f t="shared" si="107"/>
        <v/>
      </c>
      <c r="AS106" t="str">
        <f t="shared" si="107"/>
        <v/>
      </c>
      <c r="AT106" t="str">
        <f t="shared" si="107"/>
        <v/>
      </c>
      <c r="AU106" t="str">
        <f t="shared" si="107"/>
        <v/>
      </c>
    </row>
    <row r="107" spans="5:47">
      <c r="E107" t="s">
        <v>248</v>
      </c>
      <c r="G107" t="s">
        <v>154</v>
      </c>
      <c r="H107">
        <f>A$41</f>
        <v>2040</v>
      </c>
      <c r="I107" t="str">
        <f t="shared" si="96"/>
        <v>MINGASRSV7</v>
      </c>
      <c r="J107" t="s">
        <v>269</v>
      </c>
      <c r="K107">
        <f>IF(K$16=0,"",K106*$B$41)</f>
        <v>5.400925589318363</v>
      </c>
      <c r="L107" t="str">
        <f>IF(L$16=0,"",L106*$B$41)</f>
        <v/>
      </c>
      <c r="M107" t="str">
        <f>IF(M$16=0,"",M106*$B$41)</f>
        <v/>
      </c>
      <c r="N107" t="str">
        <f t="shared" ref="N107:AN107" si="108">IF(N$16=0,"",N106*$B$41)</f>
        <v/>
      </c>
      <c r="O107" t="str">
        <f t="shared" si="108"/>
        <v/>
      </c>
      <c r="P107">
        <f t="shared" si="108"/>
        <v>5.400925589318363</v>
      </c>
      <c r="Q107">
        <f t="shared" si="108"/>
        <v>5.400925589318363</v>
      </c>
      <c r="R107">
        <f t="shared" si="108"/>
        <v>3.7910343078869277</v>
      </c>
      <c r="S107" t="str">
        <f t="shared" si="108"/>
        <v/>
      </c>
      <c r="T107">
        <f t="shared" si="108"/>
        <v>5.400925589318363</v>
      </c>
      <c r="U107" t="str">
        <f t="shared" si="108"/>
        <v/>
      </c>
      <c r="V107">
        <f t="shared" si="108"/>
        <v>5.400925589318363</v>
      </c>
      <c r="W107" t="str">
        <f t="shared" si="108"/>
        <v/>
      </c>
      <c r="X107">
        <f t="shared" si="108"/>
        <v>5.400925589318363</v>
      </c>
      <c r="Y107" t="str">
        <f t="shared" si="108"/>
        <v/>
      </c>
      <c r="Z107" t="str">
        <f t="shared" si="108"/>
        <v/>
      </c>
      <c r="AA107" t="str">
        <f t="shared" si="108"/>
        <v/>
      </c>
      <c r="AB107" t="str">
        <f t="shared" si="108"/>
        <v/>
      </c>
      <c r="AC107" t="str">
        <f t="shared" si="108"/>
        <v/>
      </c>
      <c r="AD107" t="str">
        <f t="shared" si="108"/>
        <v/>
      </c>
      <c r="AE107" t="str">
        <f t="shared" si="108"/>
        <v/>
      </c>
      <c r="AF107">
        <f t="shared" si="108"/>
        <v>3.7910343078869277</v>
      </c>
      <c r="AG107">
        <f t="shared" si="108"/>
        <v>2.1820084331020477</v>
      </c>
      <c r="AH107">
        <f t="shared" si="108"/>
        <v>5.400925589318363</v>
      </c>
      <c r="AI107" t="str">
        <f t="shared" si="108"/>
        <v/>
      </c>
      <c r="AJ107">
        <f t="shared" si="108"/>
        <v>5.400925589318363</v>
      </c>
      <c r="AK107" t="str">
        <f t="shared" si="108"/>
        <v/>
      </c>
      <c r="AL107">
        <f t="shared" si="108"/>
        <v>3.7910343078869277</v>
      </c>
      <c r="AM107" t="str">
        <f t="shared" si="108"/>
        <v/>
      </c>
      <c r="AN107">
        <f t="shared" si="108"/>
        <v>3.7910343078869277</v>
      </c>
      <c r="AO107" t="str">
        <f t="shared" ref="AO107:AU107" si="109">IF(AO$16=0,"",AO106*$B$41)</f>
        <v/>
      </c>
      <c r="AP107" t="str">
        <f t="shared" si="109"/>
        <v/>
      </c>
      <c r="AQ107" t="str">
        <f t="shared" si="109"/>
        <v/>
      </c>
      <c r="AR107" t="str">
        <f t="shared" si="109"/>
        <v/>
      </c>
      <c r="AS107" t="str">
        <f t="shared" si="109"/>
        <v/>
      </c>
      <c r="AT107" t="str">
        <f t="shared" si="109"/>
        <v/>
      </c>
      <c r="AU107" t="str">
        <f t="shared" si="109"/>
        <v/>
      </c>
    </row>
    <row r="108" spans="5:47">
      <c r="E108" t="s">
        <v>248</v>
      </c>
      <c r="G108" t="s">
        <v>154</v>
      </c>
      <c r="H108">
        <f>A$42</f>
        <v>2045</v>
      </c>
      <c r="I108" t="str">
        <f t="shared" si="96"/>
        <v>MINGASRSV7</v>
      </c>
      <c r="J108" t="s">
        <v>269</v>
      </c>
      <c r="K108">
        <f>IF(K$16=0,"",K107*$B$42)</f>
        <v>5.4954417871314343</v>
      </c>
      <c r="L108" t="str">
        <f>IF(L$16=0,"",L107*$B$42)</f>
        <v/>
      </c>
      <c r="M108" t="str">
        <f>IF(M$16=0,"",M107*$B$42)</f>
        <v/>
      </c>
      <c r="N108" t="str">
        <f t="shared" ref="N108:AN108" si="110">IF(N$16=0,"",N107*$B$42)</f>
        <v/>
      </c>
      <c r="O108" t="str">
        <f t="shared" si="110"/>
        <v/>
      </c>
      <c r="P108">
        <f t="shared" si="110"/>
        <v>5.4954417871314343</v>
      </c>
      <c r="Q108">
        <f t="shared" si="110"/>
        <v>5.4954417871314343</v>
      </c>
      <c r="R108">
        <f t="shared" si="110"/>
        <v>3.8573774082749495</v>
      </c>
      <c r="S108" t="str">
        <f t="shared" si="110"/>
        <v/>
      </c>
      <c r="T108">
        <f t="shared" si="110"/>
        <v>5.4954417871314343</v>
      </c>
      <c r="U108" t="str">
        <f t="shared" si="110"/>
        <v/>
      </c>
      <c r="V108">
        <f t="shared" si="110"/>
        <v>5.4954417871314343</v>
      </c>
      <c r="W108" t="str">
        <f t="shared" si="110"/>
        <v/>
      </c>
      <c r="X108">
        <f t="shared" si="110"/>
        <v>5.4954417871314343</v>
      </c>
      <c r="Y108" t="str">
        <f t="shared" si="110"/>
        <v/>
      </c>
      <c r="Z108" t="str">
        <f t="shared" si="110"/>
        <v/>
      </c>
      <c r="AA108" t="str">
        <f t="shared" si="110"/>
        <v/>
      </c>
      <c r="AB108" t="str">
        <f t="shared" si="110"/>
        <v/>
      </c>
      <c r="AC108" t="str">
        <f t="shared" si="110"/>
        <v/>
      </c>
      <c r="AD108" t="str">
        <f t="shared" si="110"/>
        <v/>
      </c>
      <c r="AE108" t="str">
        <f t="shared" si="110"/>
        <v/>
      </c>
      <c r="AF108">
        <f t="shared" si="110"/>
        <v>3.8573774082749495</v>
      </c>
      <c r="AG108">
        <f t="shared" si="110"/>
        <v>2.2201935806813338</v>
      </c>
      <c r="AH108">
        <f t="shared" si="110"/>
        <v>5.4954417871314343</v>
      </c>
      <c r="AI108" t="str">
        <f t="shared" si="110"/>
        <v/>
      </c>
      <c r="AJ108">
        <f t="shared" si="110"/>
        <v>5.4954417871314343</v>
      </c>
      <c r="AK108" t="str">
        <f t="shared" si="110"/>
        <v/>
      </c>
      <c r="AL108">
        <f t="shared" si="110"/>
        <v>3.8573774082749495</v>
      </c>
      <c r="AM108" t="str">
        <f t="shared" si="110"/>
        <v/>
      </c>
      <c r="AN108">
        <f t="shared" si="110"/>
        <v>3.8573774082749495</v>
      </c>
      <c r="AO108" t="str">
        <f t="shared" ref="AO108:AU108" si="111">IF(AO$16=0,"",AO107*$B$42)</f>
        <v/>
      </c>
      <c r="AP108" t="str">
        <f t="shared" si="111"/>
        <v/>
      </c>
      <c r="AQ108" t="str">
        <f t="shared" si="111"/>
        <v/>
      </c>
      <c r="AR108" t="str">
        <f t="shared" si="111"/>
        <v/>
      </c>
      <c r="AS108" t="str">
        <f t="shared" si="111"/>
        <v/>
      </c>
      <c r="AT108" t="str">
        <f t="shared" si="111"/>
        <v/>
      </c>
      <c r="AU108" t="str">
        <f t="shared" si="111"/>
        <v/>
      </c>
    </row>
    <row r="109" spans="5:47">
      <c r="E109" t="s">
        <v>248</v>
      </c>
      <c r="G109" t="s">
        <v>154</v>
      </c>
      <c r="H109">
        <f>A$43</f>
        <v>2050</v>
      </c>
      <c r="I109" t="str">
        <f t="shared" si="96"/>
        <v>MINGASRSV7</v>
      </c>
      <c r="J109" t="s">
        <v>269</v>
      </c>
      <c r="K109">
        <f>IF(K$16=0,"",K108*$B$43)</f>
        <v>5.5899579849445065</v>
      </c>
      <c r="L109" t="str">
        <f>IF(L$16=0,"",L108*$B$43)</f>
        <v/>
      </c>
      <c r="M109" t="str">
        <f>IF(M$16=0,"",M108*$B$43)</f>
        <v/>
      </c>
      <c r="N109" t="str">
        <f t="shared" ref="N109:AN109" si="112">IF(N$16=0,"",N108*$B$43)</f>
        <v/>
      </c>
      <c r="O109" t="str">
        <f t="shared" si="112"/>
        <v/>
      </c>
      <c r="P109">
        <f t="shared" si="112"/>
        <v>5.5899579849445065</v>
      </c>
      <c r="Q109">
        <f t="shared" si="112"/>
        <v>5.5899579849445065</v>
      </c>
      <c r="R109">
        <f t="shared" si="112"/>
        <v>3.9237205086629712</v>
      </c>
      <c r="S109" t="str">
        <f t="shared" si="112"/>
        <v/>
      </c>
      <c r="T109">
        <f t="shared" si="112"/>
        <v>5.5899579849445065</v>
      </c>
      <c r="U109" t="str">
        <f t="shared" si="112"/>
        <v/>
      </c>
      <c r="V109">
        <f t="shared" si="112"/>
        <v>5.5899579849445065</v>
      </c>
      <c r="W109" t="str">
        <f t="shared" si="112"/>
        <v/>
      </c>
      <c r="X109">
        <f t="shared" si="112"/>
        <v>5.5899579849445065</v>
      </c>
      <c r="Y109" t="str">
        <f t="shared" si="112"/>
        <v/>
      </c>
      <c r="Z109" t="str">
        <f t="shared" si="112"/>
        <v/>
      </c>
      <c r="AA109" t="str">
        <f t="shared" si="112"/>
        <v/>
      </c>
      <c r="AB109" t="str">
        <f t="shared" si="112"/>
        <v/>
      </c>
      <c r="AC109" t="str">
        <f t="shared" si="112"/>
        <v/>
      </c>
      <c r="AD109" t="str">
        <f t="shared" si="112"/>
        <v/>
      </c>
      <c r="AE109" t="str">
        <f t="shared" si="112"/>
        <v/>
      </c>
      <c r="AF109">
        <f t="shared" si="112"/>
        <v>3.9237205086629712</v>
      </c>
      <c r="AG109">
        <f t="shared" si="112"/>
        <v>2.2583787282606198</v>
      </c>
      <c r="AH109">
        <f t="shared" si="112"/>
        <v>5.5899579849445065</v>
      </c>
      <c r="AI109" t="str">
        <f t="shared" si="112"/>
        <v/>
      </c>
      <c r="AJ109">
        <f t="shared" si="112"/>
        <v>5.5899579849445065</v>
      </c>
      <c r="AK109" t="str">
        <f t="shared" si="112"/>
        <v/>
      </c>
      <c r="AL109">
        <f t="shared" si="112"/>
        <v>3.9237205086629712</v>
      </c>
      <c r="AM109" t="str">
        <f t="shared" si="112"/>
        <v/>
      </c>
      <c r="AN109">
        <f t="shared" si="112"/>
        <v>3.9237205086629712</v>
      </c>
      <c r="AO109" t="str">
        <f t="shared" ref="AO109:AU109" si="113">IF(AO$16=0,"",AO108*$B$43)</f>
        <v/>
      </c>
      <c r="AP109" t="str">
        <f t="shared" si="113"/>
        <v/>
      </c>
      <c r="AQ109" t="str">
        <f t="shared" si="113"/>
        <v/>
      </c>
      <c r="AR109" t="str">
        <f t="shared" si="113"/>
        <v/>
      </c>
      <c r="AS109" t="str">
        <f t="shared" si="113"/>
        <v/>
      </c>
      <c r="AT109" t="str">
        <f t="shared" si="113"/>
        <v/>
      </c>
      <c r="AU109" t="str">
        <f t="shared" si="113"/>
        <v/>
      </c>
    </row>
    <row r="110" spans="5:47">
      <c r="E110" t="s">
        <v>248</v>
      </c>
      <c r="G110" t="s">
        <v>154</v>
      </c>
      <c r="H110">
        <f>A$35</f>
        <v>2010</v>
      </c>
      <c r="I110" t="str">
        <f t="shared" ref="I110:I118" si="114">I$17</f>
        <v>MINGASRSV8</v>
      </c>
      <c r="J110" t="s">
        <v>269</v>
      </c>
      <c r="K110" t="str">
        <f>IF(K$17=0,"",K17*$B$35)</f>
        <v/>
      </c>
      <c r="L110" t="str">
        <f t="shared" ref="L110:AU110" si="115">IF(L$17=0,"",L17*$B$35)</f>
        <v/>
      </c>
      <c r="M110" t="str">
        <f t="shared" si="115"/>
        <v/>
      </c>
      <c r="N110" t="str">
        <f t="shared" si="115"/>
        <v/>
      </c>
      <c r="O110" t="str">
        <f t="shared" si="115"/>
        <v/>
      </c>
      <c r="P110" t="str">
        <f t="shared" si="115"/>
        <v/>
      </c>
      <c r="Q110" t="str">
        <f t="shared" si="115"/>
        <v/>
      </c>
      <c r="R110" t="str">
        <f t="shared" si="115"/>
        <v/>
      </c>
      <c r="S110" t="str">
        <f t="shared" si="115"/>
        <v/>
      </c>
      <c r="T110" t="str">
        <f t="shared" si="115"/>
        <v/>
      </c>
      <c r="U110" t="str">
        <f t="shared" si="115"/>
        <v/>
      </c>
      <c r="V110" t="str">
        <f t="shared" si="115"/>
        <v/>
      </c>
      <c r="W110" t="str">
        <f t="shared" si="115"/>
        <v/>
      </c>
      <c r="X110" t="str">
        <f t="shared" si="115"/>
        <v/>
      </c>
      <c r="Y110" t="str">
        <f t="shared" si="115"/>
        <v/>
      </c>
      <c r="Z110" t="str">
        <f t="shared" si="115"/>
        <v/>
      </c>
      <c r="AA110" t="str">
        <f t="shared" si="115"/>
        <v/>
      </c>
      <c r="AB110" t="str">
        <f t="shared" si="115"/>
        <v/>
      </c>
      <c r="AC110" t="str">
        <f t="shared" si="115"/>
        <v/>
      </c>
      <c r="AD110" t="str">
        <f t="shared" si="115"/>
        <v/>
      </c>
      <c r="AE110" t="str">
        <f t="shared" si="115"/>
        <v/>
      </c>
      <c r="AF110" t="str">
        <f t="shared" si="115"/>
        <v/>
      </c>
      <c r="AG110" t="str">
        <f t="shared" si="115"/>
        <v/>
      </c>
      <c r="AH110" t="str">
        <f t="shared" si="115"/>
        <v/>
      </c>
      <c r="AI110" t="str">
        <f t="shared" si="115"/>
        <v/>
      </c>
      <c r="AJ110" t="str">
        <f t="shared" si="115"/>
        <v/>
      </c>
      <c r="AK110" t="str">
        <f t="shared" si="115"/>
        <v/>
      </c>
      <c r="AL110" t="str">
        <f t="shared" si="115"/>
        <v/>
      </c>
      <c r="AM110" t="str">
        <f t="shared" si="115"/>
        <v/>
      </c>
      <c r="AN110" t="str">
        <f t="shared" si="115"/>
        <v/>
      </c>
      <c r="AO110" t="str">
        <f t="shared" si="115"/>
        <v/>
      </c>
      <c r="AP110" t="str">
        <f t="shared" si="115"/>
        <v/>
      </c>
      <c r="AQ110" t="str">
        <f t="shared" si="115"/>
        <v/>
      </c>
      <c r="AR110" t="str">
        <f t="shared" si="115"/>
        <v/>
      </c>
      <c r="AS110" t="str">
        <f t="shared" si="115"/>
        <v/>
      </c>
      <c r="AT110" t="str">
        <f t="shared" si="115"/>
        <v/>
      </c>
      <c r="AU110" t="str">
        <f t="shared" si="115"/>
        <v/>
      </c>
    </row>
    <row r="111" spans="5:47">
      <c r="E111" t="s">
        <v>248</v>
      </c>
      <c r="G111" t="s">
        <v>154</v>
      </c>
      <c r="H111">
        <f>A$36</f>
        <v>2015</v>
      </c>
      <c r="I111" t="str">
        <f t="shared" si="114"/>
        <v>MINGASRSV8</v>
      </c>
      <c r="J111" t="s">
        <v>269</v>
      </c>
      <c r="K111" t="str">
        <f>IF(K$17=0,"",K110*$B$36)</f>
        <v/>
      </c>
      <c r="L111" t="str">
        <f>IF(L$17=0,"",L110*$B$36)</f>
        <v/>
      </c>
      <c r="M111" t="str">
        <f>IF(M$17=0,"",M110*$B$36)</f>
        <v/>
      </c>
      <c r="N111" t="str">
        <f t="shared" ref="N111:AN111" si="116">IF(N$17=0,"",N110*$B$36)</f>
        <v/>
      </c>
      <c r="O111" t="str">
        <f t="shared" si="116"/>
        <v/>
      </c>
      <c r="P111" t="str">
        <f t="shared" si="116"/>
        <v/>
      </c>
      <c r="Q111" t="str">
        <f t="shared" si="116"/>
        <v/>
      </c>
      <c r="R111" t="str">
        <f t="shared" si="116"/>
        <v/>
      </c>
      <c r="S111" t="str">
        <f t="shared" si="116"/>
        <v/>
      </c>
      <c r="T111" t="str">
        <f t="shared" si="116"/>
        <v/>
      </c>
      <c r="U111" t="str">
        <f t="shared" si="116"/>
        <v/>
      </c>
      <c r="V111" t="str">
        <f t="shared" si="116"/>
        <v/>
      </c>
      <c r="W111" t="str">
        <f t="shared" si="116"/>
        <v/>
      </c>
      <c r="X111" t="str">
        <f t="shared" si="116"/>
        <v/>
      </c>
      <c r="Y111" t="str">
        <f t="shared" si="116"/>
        <v/>
      </c>
      <c r="Z111" t="str">
        <f t="shared" si="116"/>
        <v/>
      </c>
      <c r="AA111" t="str">
        <f t="shared" si="116"/>
        <v/>
      </c>
      <c r="AB111" t="str">
        <f t="shared" si="116"/>
        <v/>
      </c>
      <c r="AC111" t="str">
        <f t="shared" si="116"/>
        <v/>
      </c>
      <c r="AD111" t="str">
        <f t="shared" si="116"/>
        <v/>
      </c>
      <c r="AE111" t="str">
        <f t="shared" si="116"/>
        <v/>
      </c>
      <c r="AF111" t="str">
        <f t="shared" si="116"/>
        <v/>
      </c>
      <c r="AG111" t="str">
        <f t="shared" si="116"/>
        <v/>
      </c>
      <c r="AH111" t="str">
        <f t="shared" si="116"/>
        <v/>
      </c>
      <c r="AI111" t="str">
        <f t="shared" si="116"/>
        <v/>
      </c>
      <c r="AJ111" t="str">
        <f t="shared" si="116"/>
        <v/>
      </c>
      <c r="AK111" t="str">
        <f t="shared" si="116"/>
        <v/>
      </c>
      <c r="AL111" t="str">
        <f t="shared" si="116"/>
        <v/>
      </c>
      <c r="AM111" t="str">
        <f t="shared" si="116"/>
        <v/>
      </c>
      <c r="AN111" t="str">
        <f t="shared" si="116"/>
        <v/>
      </c>
      <c r="AO111" t="str">
        <f t="shared" ref="AO111:AU111" si="117">IF(AO$17=0,"",AO110*$B$36)</f>
        <v/>
      </c>
      <c r="AP111" t="str">
        <f t="shared" si="117"/>
        <v/>
      </c>
      <c r="AQ111" t="str">
        <f t="shared" si="117"/>
        <v/>
      </c>
      <c r="AR111" t="str">
        <f t="shared" si="117"/>
        <v/>
      </c>
      <c r="AS111" t="str">
        <f t="shared" si="117"/>
        <v/>
      </c>
      <c r="AT111" t="str">
        <f t="shared" si="117"/>
        <v/>
      </c>
      <c r="AU111" t="str">
        <f t="shared" si="117"/>
        <v/>
      </c>
    </row>
    <row r="112" spans="5:47">
      <c r="E112" t="s">
        <v>248</v>
      </c>
      <c r="G112" t="s">
        <v>154</v>
      </c>
      <c r="H112">
        <f>A$37</f>
        <v>2020</v>
      </c>
      <c r="I112" t="str">
        <f t="shared" si="114"/>
        <v>MINGASRSV8</v>
      </c>
      <c r="J112" t="s">
        <v>269</v>
      </c>
      <c r="K112" t="str">
        <f>IF(K$17=0,"",K111*$B$37)</f>
        <v/>
      </c>
      <c r="L112" t="str">
        <f>IF(L$17=0,"",L111*$B$37)</f>
        <v/>
      </c>
      <c r="M112" t="str">
        <f>IF(M$17=0,"",M111*$B$37)</f>
        <v/>
      </c>
      <c r="N112" t="str">
        <f t="shared" ref="N112:AN112" si="118">IF(N$17=0,"",N111*$B$37)</f>
        <v/>
      </c>
      <c r="O112" t="str">
        <f t="shared" si="118"/>
        <v/>
      </c>
      <c r="P112" t="str">
        <f t="shared" si="118"/>
        <v/>
      </c>
      <c r="Q112" t="str">
        <f t="shared" si="118"/>
        <v/>
      </c>
      <c r="R112" t="str">
        <f t="shared" si="118"/>
        <v/>
      </c>
      <c r="S112" t="str">
        <f t="shared" si="118"/>
        <v/>
      </c>
      <c r="T112" t="str">
        <f t="shared" si="118"/>
        <v/>
      </c>
      <c r="U112" t="str">
        <f t="shared" si="118"/>
        <v/>
      </c>
      <c r="V112" t="str">
        <f t="shared" si="118"/>
        <v/>
      </c>
      <c r="W112" t="str">
        <f t="shared" si="118"/>
        <v/>
      </c>
      <c r="X112" t="str">
        <f t="shared" si="118"/>
        <v/>
      </c>
      <c r="Y112" t="str">
        <f t="shared" si="118"/>
        <v/>
      </c>
      <c r="Z112" t="str">
        <f t="shared" si="118"/>
        <v/>
      </c>
      <c r="AA112" t="str">
        <f t="shared" si="118"/>
        <v/>
      </c>
      <c r="AB112" t="str">
        <f t="shared" si="118"/>
        <v/>
      </c>
      <c r="AC112" t="str">
        <f t="shared" si="118"/>
        <v/>
      </c>
      <c r="AD112" t="str">
        <f t="shared" si="118"/>
        <v/>
      </c>
      <c r="AE112" t="str">
        <f t="shared" si="118"/>
        <v/>
      </c>
      <c r="AF112" t="str">
        <f t="shared" si="118"/>
        <v/>
      </c>
      <c r="AG112" t="str">
        <f t="shared" si="118"/>
        <v/>
      </c>
      <c r="AH112" t="str">
        <f t="shared" si="118"/>
        <v/>
      </c>
      <c r="AI112" t="str">
        <f t="shared" si="118"/>
        <v/>
      </c>
      <c r="AJ112" t="str">
        <f t="shared" si="118"/>
        <v/>
      </c>
      <c r="AK112" t="str">
        <f t="shared" si="118"/>
        <v/>
      </c>
      <c r="AL112" t="str">
        <f t="shared" si="118"/>
        <v/>
      </c>
      <c r="AM112" t="str">
        <f t="shared" si="118"/>
        <v/>
      </c>
      <c r="AN112" t="str">
        <f t="shared" si="118"/>
        <v/>
      </c>
      <c r="AO112" t="str">
        <f t="shared" ref="AO112:AU112" si="119">IF(AO$17=0,"",AO111*$B$37)</f>
        <v/>
      </c>
      <c r="AP112" t="str">
        <f t="shared" si="119"/>
        <v/>
      </c>
      <c r="AQ112" t="str">
        <f t="shared" si="119"/>
        <v/>
      </c>
      <c r="AR112" t="str">
        <f t="shared" si="119"/>
        <v/>
      </c>
      <c r="AS112" t="str">
        <f t="shared" si="119"/>
        <v/>
      </c>
      <c r="AT112" t="str">
        <f t="shared" si="119"/>
        <v/>
      </c>
      <c r="AU112" t="str">
        <f t="shared" si="119"/>
        <v/>
      </c>
    </row>
    <row r="113" spans="5:47">
      <c r="E113" t="s">
        <v>248</v>
      </c>
      <c r="G113" t="s">
        <v>154</v>
      </c>
      <c r="H113">
        <f>A$38</f>
        <v>2025</v>
      </c>
      <c r="I113" t="str">
        <f t="shared" si="114"/>
        <v>MINGASRSV8</v>
      </c>
      <c r="J113" t="s">
        <v>269</v>
      </c>
      <c r="K113" t="str">
        <f>IF(K$17=0,"",K112*$B$38)</f>
        <v/>
      </c>
      <c r="L113" t="str">
        <f>IF(L$17=0,"",L112*$B$38)</f>
        <v/>
      </c>
      <c r="M113" t="str">
        <f>IF(M$17=0,"",M112*$B$38)</f>
        <v/>
      </c>
      <c r="N113" t="str">
        <f t="shared" ref="N113:AN113" si="120">IF(N$17=0,"",N112*$B$38)</f>
        <v/>
      </c>
      <c r="O113" t="str">
        <f t="shared" si="120"/>
        <v/>
      </c>
      <c r="P113" t="str">
        <f t="shared" si="120"/>
        <v/>
      </c>
      <c r="Q113" t="str">
        <f t="shared" si="120"/>
        <v/>
      </c>
      <c r="R113" t="str">
        <f t="shared" si="120"/>
        <v/>
      </c>
      <c r="S113" t="str">
        <f t="shared" si="120"/>
        <v/>
      </c>
      <c r="T113" t="str">
        <f t="shared" si="120"/>
        <v/>
      </c>
      <c r="U113" t="str">
        <f t="shared" si="120"/>
        <v/>
      </c>
      <c r="V113" t="str">
        <f t="shared" si="120"/>
        <v/>
      </c>
      <c r="W113" t="str">
        <f t="shared" si="120"/>
        <v/>
      </c>
      <c r="X113" t="str">
        <f t="shared" si="120"/>
        <v/>
      </c>
      <c r="Y113" t="str">
        <f t="shared" si="120"/>
        <v/>
      </c>
      <c r="Z113" t="str">
        <f t="shared" si="120"/>
        <v/>
      </c>
      <c r="AA113" t="str">
        <f t="shared" si="120"/>
        <v/>
      </c>
      <c r="AB113" t="str">
        <f t="shared" si="120"/>
        <v/>
      </c>
      <c r="AC113" t="str">
        <f t="shared" si="120"/>
        <v/>
      </c>
      <c r="AD113" t="str">
        <f t="shared" si="120"/>
        <v/>
      </c>
      <c r="AE113" t="str">
        <f t="shared" si="120"/>
        <v/>
      </c>
      <c r="AF113" t="str">
        <f t="shared" si="120"/>
        <v/>
      </c>
      <c r="AG113" t="str">
        <f t="shared" si="120"/>
        <v/>
      </c>
      <c r="AH113" t="str">
        <f t="shared" si="120"/>
        <v/>
      </c>
      <c r="AI113" t="str">
        <f t="shared" si="120"/>
        <v/>
      </c>
      <c r="AJ113" t="str">
        <f t="shared" si="120"/>
        <v/>
      </c>
      <c r="AK113" t="str">
        <f t="shared" si="120"/>
        <v/>
      </c>
      <c r="AL113" t="str">
        <f t="shared" si="120"/>
        <v/>
      </c>
      <c r="AM113" t="str">
        <f t="shared" si="120"/>
        <v/>
      </c>
      <c r="AN113" t="str">
        <f t="shared" si="120"/>
        <v/>
      </c>
      <c r="AO113" t="str">
        <f t="shared" ref="AO113:AU113" si="121">IF(AO$17=0,"",AO112*$B$38)</f>
        <v/>
      </c>
      <c r="AP113" t="str">
        <f t="shared" si="121"/>
        <v/>
      </c>
      <c r="AQ113" t="str">
        <f t="shared" si="121"/>
        <v/>
      </c>
      <c r="AR113" t="str">
        <f t="shared" si="121"/>
        <v/>
      </c>
      <c r="AS113" t="str">
        <f t="shared" si="121"/>
        <v/>
      </c>
      <c r="AT113" t="str">
        <f t="shared" si="121"/>
        <v/>
      </c>
      <c r="AU113" t="str">
        <f t="shared" si="121"/>
        <v/>
      </c>
    </row>
    <row r="114" spans="5:47">
      <c r="E114" t="s">
        <v>248</v>
      </c>
      <c r="G114" t="s">
        <v>154</v>
      </c>
      <c r="H114">
        <f>A$39</f>
        <v>2030</v>
      </c>
      <c r="I114" t="str">
        <f t="shared" si="114"/>
        <v>MINGASRSV8</v>
      </c>
      <c r="J114" t="s">
        <v>269</v>
      </c>
      <c r="K114" t="str">
        <f>IF(K$17=0,"",K113*$B$39)</f>
        <v/>
      </c>
      <c r="L114" t="str">
        <f>IF(L$17=0,"",L113*$B$39)</f>
        <v/>
      </c>
      <c r="M114" t="str">
        <f>IF(M$17=0,"",M113*$B$39)</f>
        <v/>
      </c>
      <c r="N114" t="str">
        <f t="shared" ref="N114:AN114" si="122">IF(N$17=0,"",N113*$B$39)</f>
        <v/>
      </c>
      <c r="O114" t="str">
        <f t="shared" si="122"/>
        <v/>
      </c>
      <c r="P114" t="str">
        <f t="shared" si="122"/>
        <v/>
      </c>
      <c r="Q114" t="str">
        <f t="shared" si="122"/>
        <v/>
      </c>
      <c r="R114" t="str">
        <f t="shared" si="122"/>
        <v/>
      </c>
      <c r="S114" t="str">
        <f t="shared" si="122"/>
        <v/>
      </c>
      <c r="T114" t="str">
        <f t="shared" si="122"/>
        <v/>
      </c>
      <c r="U114" t="str">
        <f t="shared" si="122"/>
        <v/>
      </c>
      <c r="V114" t="str">
        <f t="shared" si="122"/>
        <v/>
      </c>
      <c r="W114" t="str">
        <f t="shared" si="122"/>
        <v/>
      </c>
      <c r="X114" t="str">
        <f t="shared" si="122"/>
        <v/>
      </c>
      <c r="Y114" t="str">
        <f t="shared" si="122"/>
        <v/>
      </c>
      <c r="Z114" t="str">
        <f t="shared" si="122"/>
        <v/>
      </c>
      <c r="AA114" t="str">
        <f t="shared" si="122"/>
        <v/>
      </c>
      <c r="AB114" t="str">
        <f t="shared" si="122"/>
        <v/>
      </c>
      <c r="AC114" t="str">
        <f t="shared" si="122"/>
        <v/>
      </c>
      <c r="AD114" t="str">
        <f t="shared" si="122"/>
        <v/>
      </c>
      <c r="AE114" t="str">
        <f t="shared" si="122"/>
        <v/>
      </c>
      <c r="AF114" t="str">
        <f t="shared" si="122"/>
        <v/>
      </c>
      <c r="AG114" t="str">
        <f t="shared" si="122"/>
        <v/>
      </c>
      <c r="AH114" t="str">
        <f t="shared" si="122"/>
        <v/>
      </c>
      <c r="AI114" t="str">
        <f t="shared" si="122"/>
        <v/>
      </c>
      <c r="AJ114" t="str">
        <f t="shared" si="122"/>
        <v/>
      </c>
      <c r="AK114" t="str">
        <f t="shared" si="122"/>
        <v/>
      </c>
      <c r="AL114" t="str">
        <f t="shared" si="122"/>
        <v/>
      </c>
      <c r="AM114" t="str">
        <f t="shared" si="122"/>
        <v/>
      </c>
      <c r="AN114" t="str">
        <f t="shared" si="122"/>
        <v/>
      </c>
      <c r="AO114" t="str">
        <f t="shared" ref="AO114:AU114" si="123">IF(AO$17=0,"",AO113*$B$39)</f>
        <v/>
      </c>
      <c r="AP114" t="str">
        <f t="shared" si="123"/>
        <v/>
      </c>
      <c r="AQ114" t="str">
        <f t="shared" si="123"/>
        <v/>
      </c>
      <c r="AR114" t="str">
        <f t="shared" si="123"/>
        <v/>
      </c>
      <c r="AS114" t="str">
        <f t="shared" si="123"/>
        <v/>
      </c>
      <c r="AT114" t="str">
        <f t="shared" si="123"/>
        <v/>
      </c>
      <c r="AU114" t="str">
        <f t="shared" si="123"/>
        <v/>
      </c>
    </row>
    <row r="115" spans="5:47">
      <c r="E115" t="s">
        <v>248</v>
      </c>
      <c r="G115" t="s">
        <v>154</v>
      </c>
      <c r="H115">
        <f>A$40</f>
        <v>2035</v>
      </c>
      <c r="I115" t="str">
        <f t="shared" si="114"/>
        <v>MINGASRSV8</v>
      </c>
      <c r="J115" t="s">
        <v>269</v>
      </c>
      <c r="K115" t="str">
        <f>IF(K$17=0,"",K114*$B$40)</f>
        <v/>
      </c>
      <c r="L115" t="str">
        <f>IF(L$17=0,"",L114*$B$40)</f>
        <v/>
      </c>
      <c r="M115" t="str">
        <f>IF(M$17=0,"",M114*$B$40)</f>
        <v/>
      </c>
      <c r="N115" t="str">
        <f t="shared" ref="N115:AN115" si="124">IF(N$17=0,"",N114*$B$40)</f>
        <v/>
      </c>
      <c r="O115" t="str">
        <f t="shared" si="124"/>
        <v/>
      </c>
      <c r="P115" t="str">
        <f t="shared" si="124"/>
        <v/>
      </c>
      <c r="Q115" t="str">
        <f t="shared" si="124"/>
        <v/>
      </c>
      <c r="R115" t="str">
        <f t="shared" si="124"/>
        <v/>
      </c>
      <c r="S115" t="str">
        <f t="shared" si="124"/>
        <v/>
      </c>
      <c r="T115" t="str">
        <f t="shared" si="124"/>
        <v/>
      </c>
      <c r="U115" t="str">
        <f t="shared" si="124"/>
        <v/>
      </c>
      <c r="V115" t="str">
        <f t="shared" si="124"/>
        <v/>
      </c>
      <c r="W115" t="str">
        <f t="shared" si="124"/>
        <v/>
      </c>
      <c r="X115" t="str">
        <f t="shared" si="124"/>
        <v/>
      </c>
      <c r="Y115" t="str">
        <f t="shared" si="124"/>
        <v/>
      </c>
      <c r="Z115" t="str">
        <f t="shared" si="124"/>
        <v/>
      </c>
      <c r="AA115" t="str">
        <f t="shared" si="124"/>
        <v/>
      </c>
      <c r="AB115" t="str">
        <f t="shared" si="124"/>
        <v/>
      </c>
      <c r="AC115" t="str">
        <f t="shared" si="124"/>
        <v/>
      </c>
      <c r="AD115" t="str">
        <f t="shared" si="124"/>
        <v/>
      </c>
      <c r="AE115" t="str">
        <f t="shared" si="124"/>
        <v/>
      </c>
      <c r="AF115" t="str">
        <f t="shared" si="124"/>
        <v/>
      </c>
      <c r="AG115" t="str">
        <f t="shared" si="124"/>
        <v/>
      </c>
      <c r="AH115" t="str">
        <f t="shared" si="124"/>
        <v/>
      </c>
      <c r="AI115" t="str">
        <f t="shared" si="124"/>
        <v/>
      </c>
      <c r="AJ115" t="str">
        <f t="shared" si="124"/>
        <v/>
      </c>
      <c r="AK115" t="str">
        <f t="shared" si="124"/>
        <v/>
      </c>
      <c r="AL115" t="str">
        <f t="shared" si="124"/>
        <v/>
      </c>
      <c r="AM115" t="str">
        <f t="shared" si="124"/>
        <v/>
      </c>
      <c r="AN115" t="str">
        <f t="shared" si="124"/>
        <v/>
      </c>
      <c r="AO115" t="str">
        <f t="shared" ref="AO115:AU115" si="125">IF(AO$17=0,"",AO114*$B$40)</f>
        <v/>
      </c>
      <c r="AP115" t="str">
        <f t="shared" si="125"/>
        <v/>
      </c>
      <c r="AQ115" t="str">
        <f t="shared" si="125"/>
        <v/>
      </c>
      <c r="AR115" t="str">
        <f t="shared" si="125"/>
        <v/>
      </c>
      <c r="AS115" t="str">
        <f t="shared" si="125"/>
        <v/>
      </c>
      <c r="AT115" t="str">
        <f t="shared" si="125"/>
        <v/>
      </c>
      <c r="AU115" t="str">
        <f t="shared" si="125"/>
        <v/>
      </c>
    </row>
    <row r="116" spans="5:47">
      <c r="E116" t="s">
        <v>248</v>
      </c>
      <c r="G116" t="s">
        <v>154</v>
      </c>
      <c r="H116">
        <f>A$41</f>
        <v>2040</v>
      </c>
      <c r="I116" t="str">
        <f t="shared" si="114"/>
        <v>MINGASRSV8</v>
      </c>
      <c r="J116" t="s">
        <v>269</v>
      </c>
      <c r="K116" t="str">
        <f>IF(K$17=0,"",K115*$B$41)</f>
        <v/>
      </c>
      <c r="L116" t="str">
        <f>IF(L$17=0,"",L115*$B$41)</f>
        <v/>
      </c>
      <c r="M116" t="str">
        <f>IF(M$17=0,"",M115*$B$41)</f>
        <v/>
      </c>
      <c r="N116" t="str">
        <f t="shared" ref="N116:AN116" si="126">IF(N$17=0,"",N115*$B$41)</f>
        <v/>
      </c>
      <c r="O116" t="str">
        <f t="shared" si="126"/>
        <v/>
      </c>
      <c r="P116" t="str">
        <f t="shared" si="126"/>
        <v/>
      </c>
      <c r="Q116" t="str">
        <f t="shared" si="126"/>
        <v/>
      </c>
      <c r="R116" t="str">
        <f t="shared" si="126"/>
        <v/>
      </c>
      <c r="S116" t="str">
        <f t="shared" si="126"/>
        <v/>
      </c>
      <c r="T116" t="str">
        <f t="shared" si="126"/>
        <v/>
      </c>
      <c r="U116" t="str">
        <f t="shared" si="126"/>
        <v/>
      </c>
      <c r="V116" t="str">
        <f t="shared" si="126"/>
        <v/>
      </c>
      <c r="W116" t="str">
        <f t="shared" si="126"/>
        <v/>
      </c>
      <c r="X116" t="str">
        <f t="shared" si="126"/>
        <v/>
      </c>
      <c r="Y116" t="str">
        <f t="shared" si="126"/>
        <v/>
      </c>
      <c r="Z116" t="str">
        <f t="shared" si="126"/>
        <v/>
      </c>
      <c r="AA116" t="str">
        <f t="shared" si="126"/>
        <v/>
      </c>
      <c r="AB116" t="str">
        <f t="shared" si="126"/>
        <v/>
      </c>
      <c r="AC116" t="str">
        <f t="shared" si="126"/>
        <v/>
      </c>
      <c r="AD116" t="str">
        <f t="shared" si="126"/>
        <v/>
      </c>
      <c r="AE116" t="str">
        <f t="shared" si="126"/>
        <v/>
      </c>
      <c r="AF116" t="str">
        <f t="shared" si="126"/>
        <v/>
      </c>
      <c r="AG116" t="str">
        <f t="shared" si="126"/>
        <v/>
      </c>
      <c r="AH116" t="str">
        <f t="shared" si="126"/>
        <v/>
      </c>
      <c r="AI116" t="str">
        <f t="shared" si="126"/>
        <v/>
      </c>
      <c r="AJ116" t="str">
        <f t="shared" si="126"/>
        <v/>
      </c>
      <c r="AK116" t="str">
        <f t="shared" si="126"/>
        <v/>
      </c>
      <c r="AL116" t="str">
        <f t="shared" si="126"/>
        <v/>
      </c>
      <c r="AM116" t="str">
        <f t="shared" si="126"/>
        <v/>
      </c>
      <c r="AN116" t="str">
        <f t="shared" si="126"/>
        <v/>
      </c>
      <c r="AO116" t="str">
        <f t="shared" ref="AO116:AU116" si="127">IF(AO$17=0,"",AO115*$B$41)</f>
        <v/>
      </c>
      <c r="AP116" t="str">
        <f t="shared" si="127"/>
        <v/>
      </c>
      <c r="AQ116" t="str">
        <f t="shared" si="127"/>
        <v/>
      </c>
      <c r="AR116" t="str">
        <f t="shared" si="127"/>
        <v/>
      </c>
      <c r="AS116" t="str">
        <f t="shared" si="127"/>
        <v/>
      </c>
      <c r="AT116" t="str">
        <f t="shared" si="127"/>
        <v/>
      </c>
      <c r="AU116" t="str">
        <f t="shared" si="127"/>
        <v/>
      </c>
    </row>
    <row r="117" spans="5:47">
      <c r="E117" t="s">
        <v>248</v>
      </c>
      <c r="G117" t="s">
        <v>154</v>
      </c>
      <c r="H117">
        <f>A$42</f>
        <v>2045</v>
      </c>
      <c r="I117" t="str">
        <f t="shared" si="114"/>
        <v>MINGASRSV8</v>
      </c>
      <c r="J117" t="s">
        <v>269</v>
      </c>
      <c r="K117" t="str">
        <f>IF(K$17=0,"",K116*$B$42)</f>
        <v/>
      </c>
      <c r="L117" t="str">
        <f>IF(L$17=0,"",L116*$B$42)</f>
        <v/>
      </c>
      <c r="M117" t="str">
        <f>IF(M$17=0,"",M116*$B$42)</f>
        <v/>
      </c>
      <c r="N117" t="str">
        <f t="shared" ref="N117:AN117" si="128">IF(N$17=0,"",N116*$B$42)</f>
        <v/>
      </c>
      <c r="O117" t="str">
        <f t="shared" si="128"/>
        <v/>
      </c>
      <c r="P117" t="str">
        <f t="shared" si="128"/>
        <v/>
      </c>
      <c r="Q117" t="str">
        <f t="shared" si="128"/>
        <v/>
      </c>
      <c r="R117" t="str">
        <f t="shared" si="128"/>
        <v/>
      </c>
      <c r="S117" t="str">
        <f t="shared" si="128"/>
        <v/>
      </c>
      <c r="T117" t="str">
        <f t="shared" si="128"/>
        <v/>
      </c>
      <c r="U117" t="str">
        <f t="shared" si="128"/>
        <v/>
      </c>
      <c r="V117" t="str">
        <f t="shared" si="128"/>
        <v/>
      </c>
      <c r="W117" t="str">
        <f t="shared" si="128"/>
        <v/>
      </c>
      <c r="X117" t="str">
        <f t="shared" si="128"/>
        <v/>
      </c>
      <c r="Y117" t="str">
        <f t="shared" si="128"/>
        <v/>
      </c>
      <c r="Z117" t="str">
        <f t="shared" si="128"/>
        <v/>
      </c>
      <c r="AA117" t="str">
        <f t="shared" si="128"/>
        <v/>
      </c>
      <c r="AB117" t="str">
        <f t="shared" si="128"/>
        <v/>
      </c>
      <c r="AC117" t="str">
        <f t="shared" si="128"/>
        <v/>
      </c>
      <c r="AD117" t="str">
        <f t="shared" si="128"/>
        <v/>
      </c>
      <c r="AE117" t="str">
        <f t="shared" si="128"/>
        <v/>
      </c>
      <c r="AF117" t="str">
        <f t="shared" si="128"/>
        <v/>
      </c>
      <c r="AG117" t="str">
        <f t="shared" si="128"/>
        <v/>
      </c>
      <c r="AH117" t="str">
        <f t="shared" si="128"/>
        <v/>
      </c>
      <c r="AI117" t="str">
        <f t="shared" si="128"/>
        <v/>
      </c>
      <c r="AJ117" t="str">
        <f t="shared" si="128"/>
        <v/>
      </c>
      <c r="AK117" t="str">
        <f t="shared" si="128"/>
        <v/>
      </c>
      <c r="AL117" t="str">
        <f t="shared" si="128"/>
        <v/>
      </c>
      <c r="AM117" t="str">
        <f t="shared" si="128"/>
        <v/>
      </c>
      <c r="AN117" t="str">
        <f t="shared" si="128"/>
        <v/>
      </c>
      <c r="AO117" t="str">
        <f t="shared" ref="AO117:AU117" si="129">IF(AO$17=0,"",AO116*$B$42)</f>
        <v/>
      </c>
      <c r="AP117" t="str">
        <f t="shared" si="129"/>
        <v/>
      </c>
      <c r="AQ117" t="str">
        <f t="shared" si="129"/>
        <v/>
      </c>
      <c r="AR117" t="str">
        <f t="shared" si="129"/>
        <v/>
      </c>
      <c r="AS117" t="str">
        <f t="shared" si="129"/>
        <v/>
      </c>
      <c r="AT117" t="str">
        <f t="shared" si="129"/>
        <v/>
      </c>
      <c r="AU117" t="str">
        <f t="shared" si="129"/>
        <v/>
      </c>
    </row>
    <row r="118" spans="5:47">
      <c r="E118" t="s">
        <v>248</v>
      </c>
      <c r="G118" t="s">
        <v>154</v>
      </c>
      <c r="H118">
        <f>A$43</f>
        <v>2050</v>
      </c>
      <c r="I118" t="str">
        <f t="shared" si="114"/>
        <v>MINGASRSV8</v>
      </c>
      <c r="J118" t="s">
        <v>269</v>
      </c>
      <c r="K118" t="str">
        <f>IF(K$17=0,"",K117*$B$43)</f>
        <v/>
      </c>
      <c r="L118" t="str">
        <f>IF(L$17=0,"",L117*$B$43)</f>
        <v/>
      </c>
      <c r="M118" t="str">
        <f>IF(M$17=0,"",M117*$B$43)</f>
        <v/>
      </c>
      <c r="N118" t="str">
        <f t="shared" ref="N118:AN118" si="130">IF(N$17=0,"",N117*$B$43)</f>
        <v/>
      </c>
      <c r="O118" t="str">
        <f t="shared" si="130"/>
        <v/>
      </c>
      <c r="P118" t="str">
        <f t="shared" si="130"/>
        <v/>
      </c>
      <c r="Q118" t="str">
        <f t="shared" si="130"/>
        <v/>
      </c>
      <c r="R118" t="str">
        <f t="shared" si="130"/>
        <v/>
      </c>
      <c r="S118" t="str">
        <f t="shared" si="130"/>
        <v/>
      </c>
      <c r="T118" t="str">
        <f t="shared" si="130"/>
        <v/>
      </c>
      <c r="U118" t="str">
        <f t="shared" si="130"/>
        <v/>
      </c>
      <c r="V118" t="str">
        <f t="shared" si="130"/>
        <v/>
      </c>
      <c r="W118" t="str">
        <f t="shared" si="130"/>
        <v/>
      </c>
      <c r="X118" t="str">
        <f t="shared" si="130"/>
        <v/>
      </c>
      <c r="Y118" t="str">
        <f t="shared" si="130"/>
        <v/>
      </c>
      <c r="Z118" t="str">
        <f t="shared" si="130"/>
        <v/>
      </c>
      <c r="AA118" t="str">
        <f t="shared" si="130"/>
        <v/>
      </c>
      <c r="AB118" t="str">
        <f t="shared" si="130"/>
        <v/>
      </c>
      <c r="AC118" t="str">
        <f t="shared" si="130"/>
        <v/>
      </c>
      <c r="AD118" t="str">
        <f t="shared" si="130"/>
        <v/>
      </c>
      <c r="AE118" t="str">
        <f t="shared" si="130"/>
        <v/>
      </c>
      <c r="AF118" t="str">
        <f t="shared" si="130"/>
        <v/>
      </c>
      <c r="AG118" t="str">
        <f t="shared" si="130"/>
        <v/>
      </c>
      <c r="AH118" t="str">
        <f t="shared" si="130"/>
        <v/>
      </c>
      <c r="AI118" t="str">
        <f t="shared" si="130"/>
        <v/>
      </c>
      <c r="AJ118" t="str">
        <f t="shared" si="130"/>
        <v/>
      </c>
      <c r="AK118" t="str">
        <f t="shared" si="130"/>
        <v/>
      </c>
      <c r="AL118" t="str">
        <f t="shared" si="130"/>
        <v/>
      </c>
      <c r="AM118" t="str">
        <f t="shared" si="130"/>
        <v/>
      </c>
      <c r="AN118" t="str">
        <f t="shared" si="130"/>
        <v/>
      </c>
      <c r="AO118" t="str">
        <f t="shared" ref="AO118:AU118" si="131">IF(AO$17=0,"",AO117*$B$43)</f>
        <v/>
      </c>
      <c r="AP118" t="str">
        <f t="shared" si="131"/>
        <v/>
      </c>
      <c r="AQ118" t="str">
        <f t="shared" si="131"/>
        <v/>
      </c>
      <c r="AR118" t="str">
        <f t="shared" si="131"/>
        <v/>
      </c>
      <c r="AS118" t="str">
        <f t="shared" si="131"/>
        <v/>
      </c>
      <c r="AT118" t="str">
        <f t="shared" si="131"/>
        <v/>
      </c>
      <c r="AU118" t="str">
        <f t="shared" si="131"/>
        <v/>
      </c>
    </row>
    <row r="119" spans="5:47">
      <c r="E119" t="s">
        <v>248</v>
      </c>
      <c r="G119" t="s">
        <v>154</v>
      </c>
      <c r="H119">
        <f>A$35</f>
        <v>2010</v>
      </c>
      <c r="I119" t="str">
        <f t="shared" ref="I119:I127" si="132">I$18</f>
        <v>MINGASRSV9</v>
      </c>
      <c r="J119" t="s">
        <v>269</v>
      </c>
      <c r="K119" t="str">
        <f>IF(K$18=0,"",K18*$B$35)</f>
        <v/>
      </c>
      <c r="L119" t="str">
        <f t="shared" ref="L119:AU119" si="133">IF(L$18=0,"",L18*$B$35)</f>
        <v/>
      </c>
      <c r="M119" t="str">
        <f t="shared" si="133"/>
        <v/>
      </c>
      <c r="N119" t="str">
        <f t="shared" si="133"/>
        <v/>
      </c>
      <c r="O119" t="str">
        <f t="shared" si="133"/>
        <v/>
      </c>
      <c r="P119" t="str">
        <f t="shared" si="133"/>
        <v/>
      </c>
      <c r="Q119" t="str">
        <f t="shared" si="133"/>
        <v/>
      </c>
      <c r="R119" t="str">
        <f t="shared" si="133"/>
        <v/>
      </c>
      <c r="S119" t="str">
        <f t="shared" si="133"/>
        <v/>
      </c>
      <c r="T119" t="str">
        <f t="shared" si="133"/>
        <v/>
      </c>
      <c r="U119" t="str">
        <f t="shared" si="133"/>
        <v/>
      </c>
      <c r="V119" t="str">
        <f t="shared" si="133"/>
        <v/>
      </c>
      <c r="W119" t="str">
        <f t="shared" si="133"/>
        <v/>
      </c>
      <c r="X119" t="str">
        <f t="shared" si="133"/>
        <v/>
      </c>
      <c r="Y119" t="str">
        <f t="shared" si="133"/>
        <v/>
      </c>
      <c r="Z119" t="str">
        <f t="shared" si="133"/>
        <v/>
      </c>
      <c r="AA119" t="str">
        <f t="shared" si="133"/>
        <v/>
      </c>
      <c r="AB119" t="str">
        <f t="shared" si="133"/>
        <v/>
      </c>
      <c r="AC119" t="str">
        <f t="shared" si="133"/>
        <v/>
      </c>
      <c r="AD119" t="str">
        <f t="shared" si="133"/>
        <v/>
      </c>
      <c r="AE119" t="str">
        <f t="shared" si="133"/>
        <v/>
      </c>
      <c r="AF119" t="str">
        <f t="shared" si="133"/>
        <v/>
      </c>
      <c r="AG119" t="str">
        <f t="shared" si="133"/>
        <v/>
      </c>
      <c r="AH119" t="str">
        <f t="shared" si="133"/>
        <v/>
      </c>
      <c r="AI119" t="str">
        <f t="shared" si="133"/>
        <v/>
      </c>
      <c r="AJ119" t="str">
        <f t="shared" si="133"/>
        <v/>
      </c>
      <c r="AK119" t="str">
        <f t="shared" si="133"/>
        <v/>
      </c>
      <c r="AL119" t="str">
        <f t="shared" si="133"/>
        <v/>
      </c>
      <c r="AM119" t="str">
        <f t="shared" si="133"/>
        <v/>
      </c>
      <c r="AN119" t="str">
        <f t="shared" si="133"/>
        <v/>
      </c>
      <c r="AO119" t="str">
        <f t="shared" si="133"/>
        <v/>
      </c>
      <c r="AP119" t="str">
        <f t="shared" si="133"/>
        <v/>
      </c>
      <c r="AQ119" t="str">
        <f t="shared" si="133"/>
        <v/>
      </c>
      <c r="AR119" t="str">
        <f t="shared" si="133"/>
        <v/>
      </c>
      <c r="AS119" t="str">
        <f t="shared" si="133"/>
        <v/>
      </c>
      <c r="AT119" t="str">
        <f t="shared" si="133"/>
        <v/>
      </c>
      <c r="AU119" t="str">
        <f t="shared" si="133"/>
        <v/>
      </c>
    </row>
    <row r="120" spans="5:47">
      <c r="E120" t="s">
        <v>248</v>
      </c>
      <c r="G120" t="s">
        <v>154</v>
      </c>
      <c r="H120">
        <f>A$36</f>
        <v>2015</v>
      </c>
      <c r="I120" t="str">
        <f t="shared" si="132"/>
        <v>MINGASRSV9</v>
      </c>
      <c r="J120" t="s">
        <v>269</v>
      </c>
      <c r="K120" t="str">
        <f>IF(K$18=0,"",K119*$B$36)</f>
        <v/>
      </c>
      <c r="L120" t="str">
        <f>IF(L$18=0,"",L119*$B$36)</f>
        <v/>
      </c>
      <c r="M120" t="str">
        <f>IF(M$18=0,"",M119*$B$36)</f>
        <v/>
      </c>
      <c r="N120" t="str">
        <f t="shared" ref="N120:AN120" si="134">IF(N$18=0,"",N119*$B$36)</f>
        <v/>
      </c>
      <c r="O120" t="str">
        <f t="shared" si="134"/>
        <v/>
      </c>
      <c r="P120" t="str">
        <f t="shared" si="134"/>
        <v/>
      </c>
      <c r="Q120" t="str">
        <f t="shared" si="134"/>
        <v/>
      </c>
      <c r="R120" t="str">
        <f t="shared" si="134"/>
        <v/>
      </c>
      <c r="S120" t="str">
        <f t="shared" si="134"/>
        <v/>
      </c>
      <c r="T120" t="str">
        <f t="shared" si="134"/>
        <v/>
      </c>
      <c r="U120" t="str">
        <f t="shared" si="134"/>
        <v/>
      </c>
      <c r="V120" t="str">
        <f t="shared" si="134"/>
        <v/>
      </c>
      <c r="W120" t="str">
        <f t="shared" si="134"/>
        <v/>
      </c>
      <c r="X120" t="str">
        <f t="shared" si="134"/>
        <v/>
      </c>
      <c r="Y120" t="str">
        <f t="shared" si="134"/>
        <v/>
      </c>
      <c r="Z120" t="str">
        <f t="shared" si="134"/>
        <v/>
      </c>
      <c r="AA120" t="str">
        <f t="shared" si="134"/>
        <v/>
      </c>
      <c r="AB120" t="str">
        <f t="shared" si="134"/>
        <v/>
      </c>
      <c r="AC120" t="str">
        <f t="shared" si="134"/>
        <v/>
      </c>
      <c r="AD120" t="str">
        <f t="shared" si="134"/>
        <v/>
      </c>
      <c r="AE120" t="str">
        <f t="shared" si="134"/>
        <v/>
      </c>
      <c r="AF120" t="str">
        <f t="shared" si="134"/>
        <v/>
      </c>
      <c r="AG120" t="str">
        <f t="shared" si="134"/>
        <v/>
      </c>
      <c r="AH120" t="str">
        <f t="shared" si="134"/>
        <v/>
      </c>
      <c r="AI120" t="str">
        <f t="shared" si="134"/>
        <v/>
      </c>
      <c r="AJ120" t="str">
        <f t="shared" si="134"/>
        <v/>
      </c>
      <c r="AK120" t="str">
        <f t="shared" si="134"/>
        <v/>
      </c>
      <c r="AL120" t="str">
        <f t="shared" si="134"/>
        <v/>
      </c>
      <c r="AM120" t="str">
        <f t="shared" si="134"/>
        <v/>
      </c>
      <c r="AN120" t="str">
        <f t="shared" si="134"/>
        <v/>
      </c>
      <c r="AO120" t="str">
        <f t="shared" ref="AO120:AU120" si="135">IF(AO$18=0,"",AO119*$B$36)</f>
        <v/>
      </c>
      <c r="AP120" t="str">
        <f t="shared" si="135"/>
        <v/>
      </c>
      <c r="AQ120" t="str">
        <f t="shared" si="135"/>
        <v/>
      </c>
      <c r="AR120" t="str">
        <f t="shared" si="135"/>
        <v/>
      </c>
      <c r="AS120" t="str">
        <f t="shared" si="135"/>
        <v/>
      </c>
      <c r="AT120" t="str">
        <f t="shared" si="135"/>
        <v/>
      </c>
      <c r="AU120" t="str">
        <f t="shared" si="135"/>
        <v/>
      </c>
    </row>
    <row r="121" spans="5:47">
      <c r="E121" t="s">
        <v>248</v>
      </c>
      <c r="G121" t="s">
        <v>154</v>
      </c>
      <c r="H121">
        <f>A$37</f>
        <v>2020</v>
      </c>
      <c r="I121" t="str">
        <f t="shared" si="132"/>
        <v>MINGASRSV9</v>
      </c>
      <c r="J121" t="s">
        <v>269</v>
      </c>
      <c r="K121" t="str">
        <f>IF(K$18=0,"",K120*$B$37)</f>
        <v/>
      </c>
      <c r="L121" t="str">
        <f>IF(L$18=0,"",L120*$B$37)</f>
        <v/>
      </c>
      <c r="M121" t="str">
        <f>IF(M$18=0,"",M120*$B$37)</f>
        <v/>
      </c>
      <c r="N121" t="str">
        <f t="shared" ref="N121:AN121" si="136">IF(N$18=0,"",N120*$B$37)</f>
        <v/>
      </c>
      <c r="O121" t="str">
        <f t="shared" si="136"/>
        <v/>
      </c>
      <c r="P121" t="str">
        <f t="shared" si="136"/>
        <v/>
      </c>
      <c r="Q121" t="str">
        <f t="shared" si="136"/>
        <v/>
      </c>
      <c r="R121" t="str">
        <f t="shared" si="136"/>
        <v/>
      </c>
      <c r="S121" t="str">
        <f t="shared" si="136"/>
        <v/>
      </c>
      <c r="T121" t="str">
        <f t="shared" si="136"/>
        <v/>
      </c>
      <c r="U121" t="str">
        <f t="shared" si="136"/>
        <v/>
      </c>
      <c r="V121" t="str">
        <f t="shared" si="136"/>
        <v/>
      </c>
      <c r="W121" t="str">
        <f t="shared" si="136"/>
        <v/>
      </c>
      <c r="X121" t="str">
        <f t="shared" si="136"/>
        <v/>
      </c>
      <c r="Y121" t="str">
        <f t="shared" si="136"/>
        <v/>
      </c>
      <c r="Z121" t="str">
        <f t="shared" si="136"/>
        <v/>
      </c>
      <c r="AA121" t="str">
        <f t="shared" si="136"/>
        <v/>
      </c>
      <c r="AB121" t="str">
        <f t="shared" si="136"/>
        <v/>
      </c>
      <c r="AC121" t="str">
        <f t="shared" si="136"/>
        <v/>
      </c>
      <c r="AD121" t="str">
        <f t="shared" si="136"/>
        <v/>
      </c>
      <c r="AE121" t="str">
        <f t="shared" si="136"/>
        <v/>
      </c>
      <c r="AF121" t="str">
        <f t="shared" si="136"/>
        <v/>
      </c>
      <c r="AG121" t="str">
        <f t="shared" si="136"/>
        <v/>
      </c>
      <c r="AH121" t="str">
        <f t="shared" si="136"/>
        <v/>
      </c>
      <c r="AI121" t="str">
        <f t="shared" si="136"/>
        <v/>
      </c>
      <c r="AJ121" t="str">
        <f t="shared" si="136"/>
        <v/>
      </c>
      <c r="AK121" t="str">
        <f t="shared" si="136"/>
        <v/>
      </c>
      <c r="AL121" t="str">
        <f t="shared" si="136"/>
        <v/>
      </c>
      <c r="AM121" t="str">
        <f t="shared" si="136"/>
        <v/>
      </c>
      <c r="AN121" t="str">
        <f t="shared" si="136"/>
        <v/>
      </c>
      <c r="AO121" t="str">
        <f t="shared" ref="AO121:AU121" si="137">IF(AO$18=0,"",AO120*$B$37)</f>
        <v/>
      </c>
      <c r="AP121" t="str">
        <f t="shared" si="137"/>
        <v/>
      </c>
      <c r="AQ121" t="str">
        <f t="shared" si="137"/>
        <v/>
      </c>
      <c r="AR121" t="str">
        <f t="shared" si="137"/>
        <v/>
      </c>
      <c r="AS121" t="str">
        <f t="shared" si="137"/>
        <v/>
      </c>
      <c r="AT121" t="str">
        <f t="shared" si="137"/>
        <v/>
      </c>
      <c r="AU121" t="str">
        <f t="shared" si="137"/>
        <v/>
      </c>
    </row>
    <row r="122" spans="5:47">
      <c r="E122" t="s">
        <v>248</v>
      </c>
      <c r="G122" t="s">
        <v>154</v>
      </c>
      <c r="H122">
        <f>A$38</f>
        <v>2025</v>
      </c>
      <c r="I122" t="str">
        <f t="shared" si="132"/>
        <v>MINGASRSV9</v>
      </c>
      <c r="J122" t="s">
        <v>269</v>
      </c>
      <c r="K122" t="str">
        <f>IF(K$18=0,"",K121*$B$38)</f>
        <v/>
      </c>
      <c r="L122" t="str">
        <f>IF(L$18=0,"",L121*$B$38)</f>
        <v/>
      </c>
      <c r="M122" t="str">
        <f>IF(M$18=0,"",M121*$B$38)</f>
        <v/>
      </c>
      <c r="N122" t="str">
        <f t="shared" ref="N122:AN122" si="138">IF(N$18=0,"",N121*$B$38)</f>
        <v/>
      </c>
      <c r="O122" t="str">
        <f t="shared" si="138"/>
        <v/>
      </c>
      <c r="P122" t="str">
        <f t="shared" si="138"/>
        <v/>
      </c>
      <c r="Q122" t="str">
        <f t="shared" si="138"/>
        <v/>
      </c>
      <c r="R122" t="str">
        <f t="shared" si="138"/>
        <v/>
      </c>
      <c r="S122" t="str">
        <f t="shared" si="138"/>
        <v/>
      </c>
      <c r="T122" t="str">
        <f t="shared" si="138"/>
        <v/>
      </c>
      <c r="U122" t="str">
        <f t="shared" si="138"/>
        <v/>
      </c>
      <c r="V122" t="str">
        <f t="shared" si="138"/>
        <v/>
      </c>
      <c r="W122" t="str">
        <f t="shared" si="138"/>
        <v/>
      </c>
      <c r="X122" t="str">
        <f t="shared" si="138"/>
        <v/>
      </c>
      <c r="Y122" t="str">
        <f t="shared" si="138"/>
        <v/>
      </c>
      <c r="Z122" t="str">
        <f t="shared" si="138"/>
        <v/>
      </c>
      <c r="AA122" t="str">
        <f t="shared" si="138"/>
        <v/>
      </c>
      <c r="AB122" t="str">
        <f t="shared" si="138"/>
        <v/>
      </c>
      <c r="AC122" t="str">
        <f t="shared" si="138"/>
        <v/>
      </c>
      <c r="AD122" t="str">
        <f t="shared" si="138"/>
        <v/>
      </c>
      <c r="AE122" t="str">
        <f t="shared" si="138"/>
        <v/>
      </c>
      <c r="AF122" t="str">
        <f t="shared" si="138"/>
        <v/>
      </c>
      <c r="AG122" t="str">
        <f t="shared" si="138"/>
        <v/>
      </c>
      <c r="AH122" t="str">
        <f t="shared" si="138"/>
        <v/>
      </c>
      <c r="AI122" t="str">
        <f t="shared" si="138"/>
        <v/>
      </c>
      <c r="AJ122" t="str">
        <f t="shared" si="138"/>
        <v/>
      </c>
      <c r="AK122" t="str">
        <f t="shared" si="138"/>
        <v/>
      </c>
      <c r="AL122" t="str">
        <f t="shared" si="138"/>
        <v/>
      </c>
      <c r="AM122" t="str">
        <f t="shared" si="138"/>
        <v/>
      </c>
      <c r="AN122" t="str">
        <f t="shared" si="138"/>
        <v/>
      </c>
      <c r="AO122" t="str">
        <f t="shared" ref="AO122:AU122" si="139">IF(AO$18=0,"",AO121*$B$38)</f>
        <v/>
      </c>
      <c r="AP122" t="str">
        <f t="shared" si="139"/>
        <v/>
      </c>
      <c r="AQ122" t="str">
        <f t="shared" si="139"/>
        <v/>
      </c>
      <c r="AR122" t="str">
        <f t="shared" si="139"/>
        <v/>
      </c>
      <c r="AS122" t="str">
        <f t="shared" si="139"/>
        <v/>
      </c>
      <c r="AT122" t="str">
        <f t="shared" si="139"/>
        <v/>
      </c>
      <c r="AU122" t="str">
        <f t="shared" si="139"/>
        <v/>
      </c>
    </row>
    <row r="123" spans="5:47">
      <c r="E123" t="s">
        <v>248</v>
      </c>
      <c r="G123" t="s">
        <v>154</v>
      </c>
      <c r="H123">
        <f>A$39</f>
        <v>2030</v>
      </c>
      <c r="I123" t="str">
        <f t="shared" si="132"/>
        <v>MINGASRSV9</v>
      </c>
      <c r="J123" t="s">
        <v>269</v>
      </c>
      <c r="K123" t="str">
        <f>IF(K$18=0,"",K122*$B$39)</f>
        <v/>
      </c>
      <c r="L123" t="str">
        <f>IF(L$18=0,"",L122*$B$39)</f>
        <v/>
      </c>
      <c r="M123" t="str">
        <f>IF(M$18=0,"",M122*$B$39)</f>
        <v/>
      </c>
      <c r="N123" t="str">
        <f t="shared" ref="N123:AN123" si="140">IF(N$18=0,"",N122*$B$39)</f>
        <v/>
      </c>
      <c r="O123" t="str">
        <f t="shared" si="140"/>
        <v/>
      </c>
      <c r="P123" t="str">
        <f t="shared" si="140"/>
        <v/>
      </c>
      <c r="Q123" t="str">
        <f t="shared" si="140"/>
        <v/>
      </c>
      <c r="R123" t="str">
        <f t="shared" si="140"/>
        <v/>
      </c>
      <c r="S123" t="str">
        <f t="shared" si="140"/>
        <v/>
      </c>
      <c r="T123" t="str">
        <f t="shared" si="140"/>
        <v/>
      </c>
      <c r="U123" t="str">
        <f t="shared" si="140"/>
        <v/>
      </c>
      <c r="V123" t="str">
        <f t="shared" si="140"/>
        <v/>
      </c>
      <c r="W123" t="str">
        <f t="shared" si="140"/>
        <v/>
      </c>
      <c r="X123" t="str">
        <f t="shared" si="140"/>
        <v/>
      </c>
      <c r="Y123" t="str">
        <f t="shared" si="140"/>
        <v/>
      </c>
      <c r="Z123" t="str">
        <f t="shared" si="140"/>
        <v/>
      </c>
      <c r="AA123" t="str">
        <f t="shared" si="140"/>
        <v/>
      </c>
      <c r="AB123" t="str">
        <f t="shared" si="140"/>
        <v/>
      </c>
      <c r="AC123" t="str">
        <f t="shared" si="140"/>
        <v/>
      </c>
      <c r="AD123" t="str">
        <f t="shared" si="140"/>
        <v/>
      </c>
      <c r="AE123" t="str">
        <f t="shared" si="140"/>
        <v/>
      </c>
      <c r="AF123" t="str">
        <f t="shared" si="140"/>
        <v/>
      </c>
      <c r="AG123" t="str">
        <f t="shared" si="140"/>
        <v/>
      </c>
      <c r="AH123" t="str">
        <f t="shared" si="140"/>
        <v/>
      </c>
      <c r="AI123" t="str">
        <f t="shared" si="140"/>
        <v/>
      </c>
      <c r="AJ123" t="str">
        <f t="shared" si="140"/>
        <v/>
      </c>
      <c r="AK123" t="str">
        <f t="shared" si="140"/>
        <v/>
      </c>
      <c r="AL123" t="str">
        <f t="shared" si="140"/>
        <v/>
      </c>
      <c r="AM123" t="str">
        <f t="shared" si="140"/>
        <v/>
      </c>
      <c r="AN123" t="str">
        <f t="shared" si="140"/>
        <v/>
      </c>
      <c r="AO123" t="str">
        <f t="shared" ref="AO123:AU123" si="141">IF(AO$18=0,"",AO122*$B$39)</f>
        <v/>
      </c>
      <c r="AP123" t="str">
        <f t="shared" si="141"/>
        <v/>
      </c>
      <c r="AQ123" t="str">
        <f t="shared" si="141"/>
        <v/>
      </c>
      <c r="AR123" t="str">
        <f t="shared" si="141"/>
        <v/>
      </c>
      <c r="AS123" t="str">
        <f t="shared" si="141"/>
        <v/>
      </c>
      <c r="AT123" t="str">
        <f t="shared" si="141"/>
        <v/>
      </c>
      <c r="AU123" t="str">
        <f t="shared" si="141"/>
        <v/>
      </c>
    </row>
    <row r="124" spans="5:47">
      <c r="E124" t="s">
        <v>248</v>
      </c>
      <c r="G124" t="s">
        <v>154</v>
      </c>
      <c r="H124">
        <f>A$40</f>
        <v>2035</v>
      </c>
      <c r="I124" t="str">
        <f t="shared" si="132"/>
        <v>MINGASRSV9</v>
      </c>
      <c r="J124" t="s">
        <v>269</v>
      </c>
      <c r="K124" t="str">
        <f>IF(K$18=0,"",K123*$B$40)</f>
        <v/>
      </c>
      <c r="L124" t="str">
        <f>IF(L$18=0,"",L123*$B$40)</f>
        <v/>
      </c>
      <c r="M124" t="str">
        <f>IF(M$18=0,"",M123*$B$40)</f>
        <v/>
      </c>
      <c r="N124" t="str">
        <f t="shared" ref="N124:AN124" si="142">IF(N$18=0,"",N123*$B$40)</f>
        <v/>
      </c>
      <c r="O124" t="str">
        <f t="shared" si="142"/>
        <v/>
      </c>
      <c r="P124" t="str">
        <f t="shared" si="142"/>
        <v/>
      </c>
      <c r="Q124" t="str">
        <f t="shared" si="142"/>
        <v/>
      </c>
      <c r="R124" t="str">
        <f t="shared" si="142"/>
        <v/>
      </c>
      <c r="S124" t="str">
        <f t="shared" si="142"/>
        <v/>
      </c>
      <c r="T124" t="str">
        <f t="shared" si="142"/>
        <v/>
      </c>
      <c r="U124" t="str">
        <f t="shared" si="142"/>
        <v/>
      </c>
      <c r="V124" t="str">
        <f t="shared" si="142"/>
        <v/>
      </c>
      <c r="W124" t="str">
        <f t="shared" si="142"/>
        <v/>
      </c>
      <c r="X124" t="str">
        <f t="shared" si="142"/>
        <v/>
      </c>
      <c r="Y124" t="str">
        <f t="shared" si="142"/>
        <v/>
      </c>
      <c r="Z124" t="str">
        <f t="shared" si="142"/>
        <v/>
      </c>
      <c r="AA124" t="str">
        <f t="shared" si="142"/>
        <v/>
      </c>
      <c r="AB124" t="str">
        <f t="shared" si="142"/>
        <v/>
      </c>
      <c r="AC124" t="str">
        <f t="shared" si="142"/>
        <v/>
      </c>
      <c r="AD124" t="str">
        <f t="shared" si="142"/>
        <v/>
      </c>
      <c r="AE124" t="str">
        <f t="shared" si="142"/>
        <v/>
      </c>
      <c r="AF124" t="str">
        <f t="shared" si="142"/>
        <v/>
      </c>
      <c r="AG124" t="str">
        <f t="shared" si="142"/>
        <v/>
      </c>
      <c r="AH124" t="str">
        <f t="shared" si="142"/>
        <v/>
      </c>
      <c r="AI124" t="str">
        <f t="shared" si="142"/>
        <v/>
      </c>
      <c r="AJ124" t="str">
        <f t="shared" si="142"/>
        <v/>
      </c>
      <c r="AK124" t="str">
        <f t="shared" si="142"/>
        <v/>
      </c>
      <c r="AL124" t="str">
        <f t="shared" si="142"/>
        <v/>
      </c>
      <c r="AM124" t="str">
        <f t="shared" si="142"/>
        <v/>
      </c>
      <c r="AN124" t="str">
        <f t="shared" si="142"/>
        <v/>
      </c>
      <c r="AO124" t="str">
        <f t="shared" ref="AO124:AU124" si="143">IF(AO$18=0,"",AO123*$B$40)</f>
        <v/>
      </c>
      <c r="AP124" t="str">
        <f t="shared" si="143"/>
        <v/>
      </c>
      <c r="AQ124" t="str">
        <f t="shared" si="143"/>
        <v/>
      </c>
      <c r="AR124" t="str">
        <f t="shared" si="143"/>
        <v/>
      </c>
      <c r="AS124" t="str">
        <f t="shared" si="143"/>
        <v/>
      </c>
      <c r="AT124" t="str">
        <f t="shared" si="143"/>
        <v/>
      </c>
      <c r="AU124" t="str">
        <f t="shared" si="143"/>
        <v/>
      </c>
    </row>
    <row r="125" spans="5:47">
      <c r="E125" t="s">
        <v>248</v>
      </c>
      <c r="G125" t="s">
        <v>154</v>
      </c>
      <c r="H125">
        <f>A$41</f>
        <v>2040</v>
      </c>
      <c r="I125" t="str">
        <f t="shared" si="132"/>
        <v>MINGASRSV9</v>
      </c>
      <c r="J125" t="s">
        <v>269</v>
      </c>
      <c r="K125" t="str">
        <f>IF(K$18=0,"",K124*$B$41)</f>
        <v/>
      </c>
      <c r="L125" t="str">
        <f>IF(L$18=0,"",L124*$B$41)</f>
        <v/>
      </c>
      <c r="M125" t="str">
        <f>IF(M$18=0,"",M124*$B$41)</f>
        <v/>
      </c>
      <c r="N125" t="str">
        <f t="shared" ref="N125:AN125" si="144">IF(N$18=0,"",N124*$B$41)</f>
        <v/>
      </c>
      <c r="O125" t="str">
        <f t="shared" si="144"/>
        <v/>
      </c>
      <c r="P125" t="str">
        <f t="shared" si="144"/>
        <v/>
      </c>
      <c r="Q125" t="str">
        <f t="shared" si="144"/>
        <v/>
      </c>
      <c r="R125" t="str">
        <f t="shared" si="144"/>
        <v/>
      </c>
      <c r="S125" t="str">
        <f t="shared" si="144"/>
        <v/>
      </c>
      <c r="T125" t="str">
        <f t="shared" si="144"/>
        <v/>
      </c>
      <c r="U125" t="str">
        <f t="shared" si="144"/>
        <v/>
      </c>
      <c r="V125" t="str">
        <f t="shared" si="144"/>
        <v/>
      </c>
      <c r="W125" t="str">
        <f t="shared" si="144"/>
        <v/>
      </c>
      <c r="X125" t="str">
        <f t="shared" si="144"/>
        <v/>
      </c>
      <c r="Y125" t="str">
        <f t="shared" si="144"/>
        <v/>
      </c>
      <c r="Z125" t="str">
        <f t="shared" si="144"/>
        <v/>
      </c>
      <c r="AA125" t="str">
        <f t="shared" si="144"/>
        <v/>
      </c>
      <c r="AB125" t="str">
        <f t="shared" si="144"/>
        <v/>
      </c>
      <c r="AC125" t="str">
        <f t="shared" si="144"/>
        <v/>
      </c>
      <c r="AD125" t="str">
        <f t="shared" si="144"/>
        <v/>
      </c>
      <c r="AE125" t="str">
        <f t="shared" si="144"/>
        <v/>
      </c>
      <c r="AF125" t="str">
        <f t="shared" si="144"/>
        <v/>
      </c>
      <c r="AG125" t="str">
        <f t="shared" si="144"/>
        <v/>
      </c>
      <c r="AH125" t="str">
        <f t="shared" si="144"/>
        <v/>
      </c>
      <c r="AI125" t="str">
        <f t="shared" si="144"/>
        <v/>
      </c>
      <c r="AJ125" t="str">
        <f t="shared" si="144"/>
        <v/>
      </c>
      <c r="AK125" t="str">
        <f t="shared" si="144"/>
        <v/>
      </c>
      <c r="AL125" t="str">
        <f t="shared" si="144"/>
        <v/>
      </c>
      <c r="AM125" t="str">
        <f t="shared" si="144"/>
        <v/>
      </c>
      <c r="AN125" t="str">
        <f t="shared" si="144"/>
        <v/>
      </c>
      <c r="AO125" t="str">
        <f t="shared" ref="AO125:AU125" si="145">IF(AO$18=0,"",AO124*$B$41)</f>
        <v/>
      </c>
      <c r="AP125" t="str">
        <f t="shared" si="145"/>
        <v/>
      </c>
      <c r="AQ125" t="str">
        <f t="shared" si="145"/>
        <v/>
      </c>
      <c r="AR125" t="str">
        <f t="shared" si="145"/>
        <v/>
      </c>
      <c r="AS125" t="str">
        <f t="shared" si="145"/>
        <v/>
      </c>
      <c r="AT125" t="str">
        <f t="shared" si="145"/>
        <v/>
      </c>
      <c r="AU125" t="str">
        <f t="shared" si="145"/>
        <v/>
      </c>
    </row>
    <row r="126" spans="5:47">
      <c r="E126" t="s">
        <v>248</v>
      </c>
      <c r="G126" t="s">
        <v>154</v>
      </c>
      <c r="H126">
        <f>A$42</f>
        <v>2045</v>
      </c>
      <c r="I126" t="str">
        <f t="shared" si="132"/>
        <v>MINGASRSV9</v>
      </c>
      <c r="J126" t="s">
        <v>269</v>
      </c>
      <c r="K126" t="str">
        <f>IF(K$18=0,"",K125*$B$42)</f>
        <v/>
      </c>
      <c r="L126" t="str">
        <f>IF(L$18=0,"",L125*$B$42)</f>
        <v/>
      </c>
      <c r="M126" t="str">
        <f>IF(M$18=0,"",M125*$B$42)</f>
        <v/>
      </c>
      <c r="N126" t="str">
        <f t="shared" ref="N126:AN126" si="146">IF(N$18=0,"",N125*$B$42)</f>
        <v/>
      </c>
      <c r="O126" t="str">
        <f t="shared" si="146"/>
        <v/>
      </c>
      <c r="P126" t="str">
        <f t="shared" si="146"/>
        <v/>
      </c>
      <c r="Q126" t="str">
        <f t="shared" si="146"/>
        <v/>
      </c>
      <c r="R126" t="str">
        <f t="shared" si="146"/>
        <v/>
      </c>
      <c r="S126" t="str">
        <f t="shared" si="146"/>
        <v/>
      </c>
      <c r="T126" t="str">
        <f t="shared" si="146"/>
        <v/>
      </c>
      <c r="U126" t="str">
        <f t="shared" si="146"/>
        <v/>
      </c>
      <c r="V126" t="str">
        <f t="shared" si="146"/>
        <v/>
      </c>
      <c r="W126" t="str">
        <f t="shared" si="146"/>
        <v/>
      </c>
      <c r="X126" t="str">
        <f t="shared" si="146"/>
        <v/>
      </c>
      <c r="Y126" t="str">
        <f t="shared" si="146"/>
        <v/>
      </c>
      <c r="Z126" t="str">
        <f t="shared" si="146"/>
        <v/>
      </c>
      <c r="AA126" t="str">
        <f t="shared" si="146"/>
        <v/>
      </c>
      <c r="AB126" t="str">
        <f t="shared" si="146"/>
        <v/>
      </c>
      <c r="AC126" t="str">
        <f t="shared" si="146"/>
        <v/>
      </c>
      <c r="AD126" t="str">
        <f t="shared" si="146"/>
        <v/>
      </c>
      <c r="AE126" t="str">
        <f t="shared" si="146"/>
        <v/>
      </c>
      <c r="AF126" t="str">
        <f t="shared" si="146"/>
        <v/>
      </c>
      <c r="AG126" t="str">
        <f t="shared" si="146"/>
        <v/>
      </c>
      <c r="AH126" t="str">
        <f t="shared" si="146"/>
        <v/>
      </c>
      <c r="AI126" t="str">
        <f t="shared" si="146"/>
        <v/>
      </c>
      <c r="AJ126" t="str">
        <f t="shared" si="146"/>
        <v/>
      </c>
      <c r="AK126" t="str">
        <f t="shared" si="146"/>
        <v/>
      </c>
      <c r="AL126" t="str">
        <f t="shared" si="146"/>
        <v/>
      </c>
      <c r="AM126" t="str">
        <f t="shared" si="146"/>
        <v/>
      </c>
      <c r="AN126" t="str">
        <f t="shared" si="146"/>
        <v/>
      </c>
      <c r="AO126" t="str">
        <f t="shared" ref="AO126:AU126" si="147">IF(AO$18=0,"",AO125*$B$42)</f>
        <v/>
      </c>
      <c r="AP126" t="str">
        <f t="shared" si="147"/>
        <v/>
      </c>
      <c r="AQ126" t="str">
        <f t="shared" si="147"/>
        <v/>
      </c>
      <c r="AR126" t="str">
        <f t="shared" si="147"/>
        <v/>
      </c>
      <c r="AS126" t="str">
        <f t="shared" si="147"/>
        <v/>
      </c>
      <c r="AT126" t="str">
        <f t="shared" si="147"/>
        <v/>
      </c>
      <c r="AU126" t="str">
        <f t="shared" si="147"/>
        <v/>
      </c>
    </row>
    <row r="127" spans="5:47">
      <c r="E127" t="s">
        <v>248</v>
      </c>
      <c r="G127" t="s">
        <v>154</v>
      </c>
      <c r="H127">
        <f>A$43</f>
        <v>2050</v>
      </c>
      <c r="I127" t="str">
        <f t="shared" si="132"/>
        <v>MINGASRSV9</v>
      </c>
      <c r="J127" t="s">
        <v>269</v>
      </c>
      <c r="K127" t="str">
        <f>IF(K$18=0,"",K126*$B$43)</f>
        <v/>
      </c>
      <c r="L127" t="str">
        <f>IF(L$18=0,"",L126*$B$43)</f>
        <v/>
      </c>
      <c r="M127" t="str">
        <f>IF(M$18=0,"",M126*$B$43)</f>
        <v/>
      </c>
      <c r="N127" t="str">
        <f t="shared" ref="N127:AN127" si="148">IF(N$18=0,"",N126*$B$43)</f>
        <v/>
      </c>
      <c r="O127" t="str">
        <f t="shared" si="148"/>
        <v/>
      </c>
      <c r="P127" t="str">
        <f t="shared" si="148"/>
        <v/>
      </c>
      <c r="Q127" t="str">
        <f t="shared" si="148"/>
        <v/>
      </c>
      <c r="R127" t="str">
        <f t="shared" si="148"/>
        <v/>
      </c>
      <c r="S127" t="str">
        <f t="shared" si="148"/>
        <v/>
      </c>
      <c r="T127" t="str">
        <f t="shared" si="148"/>
        <v/>
      </c>
      <c r="U127" t="str">
        <f t="shared" si="148"/>
        <v/>
      </c>
      <c r="V127" t="str">
        <f t="shared" si="148"/>
        <v/>
      </c>
      <c r="W127" t="str">
        <f t="shared" si="148"/>
        <v/>
      </c>
      <c r="X127" t="str">
        <f t="shared" si="148"/>
        <v/>
      </c>
      <c r="Y127" t="str">
        <f t="shared" si="148"/>
        <v/>
      </c>
      <c r="Z127" t="str">
        <f t="shared" si="148"/>
        <v/>
      </c>
      <c r="AA127" t="str">
        <f t="shared" si="148"/>
        <v/>
      </c>
      <c r="AB127" t="str">
        <f t="shared" si="148"/>
        <v/>
      </c>
      <c r="AC127" t="str">
        <f t="shared" si="148"/>
        <v/>
      </c>
      <c r="AD127" t="str">
        <f t="shared" si="148"/>
        <v/>
      </c>
      <c r="AE127" t="str">
        <f t="shared" si="148"/>
        <v/>
      </c>
      <c r="AF127" t="str">
        <f t="shared" si="148"/>
        <v/>
      </c>
      <c r="AG127" t="str">
        <f t="shared" si="148"/>
        <v/>
      </c>
      <c r="AH127" t="str">
        <f t="shared" si="148"/>
        <v/>
      </c>
      <c r="AI127" t="str">
        <f t="shared" si="148"/>
        <v/>
      </c>
      <c r="AJ127" t="str">
        <f t="shared" si="148"/>
        <v/>
      </c>
      <c r="AK127" t="str">
        <f t="shared" si="148"/>
        <v/>
      </c>
      <c r="AL127" t="str">
        <f t="shared" si="148"/>
        <v/>
      </c>
      <c r="AM127" t="str">
        <f t="shared" si="148"/>
        <v/>
      </c>
      <c r="AN127" t="str">
        <f t="shared" si="148"/>
        <v/>
      </c>
      <c r="AO127" t="str">
        <f t="shared" ref="AO127:AU127" si="149">IF(AO$18=0,"",AO126*$B$43)</f>
        <v/>
      </c>
      <c r="AP127" t="str">
        <f t="shared" si="149"/>
        <v/>
      </c>
      <c r="AQ127" t="str">
        <f t="shared" si="149"/>
        <v/>
      </c>
      <c r="AR127" t="str">
        <f t="shared" si="149"/>
        <v/>
      </c>
      <c r="AS127" t="str">
        <f t="shared" si="149"/>
        <v/>
      </c>
      <c r="AT127" t="str">
        <f t="shared" si="149"/>
        <v/>
      </c>
      <c r="AU127" t="str">
        <f t="shared" si="149"/>
        <v/>
      </c>
    </row>
    <row r="128" spans="5:47">
      <c r="E128" t="s">
        <v>248</v>
      </c>
      <c r="G128" t="s">
        <v>154</v>
      </c>
      <c r="H128">
        <f>A$35</f>
        <v>2010</v>
      </c>
      <c r="I128" t="str">
        <f t="shared" ref="I128:I136" si="150">I$19</f>
        <v>MINOILRSV1</v>
      </c>
      <c r="J128" t="s">
        <v>270</v>
      </c>
      <c r="K128">
        <f>IF(K$19=0,"",K19*$C$35)</f>
        <v>3.5067889932418304</v>
      </c>
      <c r="L128" t="str">
        <f t="shared" ref="L128:AU128" si="151">IF(L$19=0,"",L19*$C$35)</f>
        <v/>
      </c>
      <c r="M128">
        <f t="shared" si="151"/>
        <v>2.1095414985831336</v>
      </c>
      <c r="N128" t="str">
        <f t="shared" si="151"/>
        <v/>
      </c>
      <c r="O128" t="str">
        <f t="shared" si="151"/>
        <v/>
      </c>
      <c r="P128">
        <f t="shared" si="151"/>
        <v>3.5067889932418304</v>
      </c>
      <c r="Q128">
        <f t="shared" si="151"/>
        <v>3.5067889932418304</v>
      </c>
      <c r="R128">
        <f t="shared" si="151"/>
        <v>2.1095414985831336</v>
      </c>
      <c r="S128" t="str">
        <f t="shared" si="151"/>
        <v/>
      </c>
      <c r="T128">
        <f t="shared" si="151"/>
        <v>3.5067889932418304</v>
      </c>
      <c r="U128" t="str">
        <f t="shared" si="151"/>
        <v/>
      </c>
      <c r="V128">
        <f t="shared" si="151"/>
        <v>3.5067889932418304</v>
      </c>
      <c r="W128">
        <f t="shared" si="151"/>
        <v>3.5067889932418304</v>
      </c>
      <c r="X128">
        <f t="shared" si="151"/>
        <v>3.5067889932418304</v>
      </c>
      <c r="Y128" t="str">
        <f t="shared" si="151"/>
        <v/>
      </c>
      <c r="Z128" t="str">
        <f t="shared" si="151"/>
        <v/>
      </c>
      <c r="AA128" t="str">
        <f t="shared" si="151"/>
        <v/>
      </c>
      <c r="AB128">
        <f t="shared" si="151"/>
        <v>3.5067889932418304</v>
      </c>
      <c r="AC128" t="str">
        <f t="shared" si="151"/>
        <v/>
      </c>
      <c r="AD128" t="str">
        <f t="shared" si="151"/>
        <v/>
      </c>
      <c r="AE128" t="str">
        <f t="shared" si="151"/>
        <v/>
      </c>
      <c r="AF128">
        <f t="shared" si="151"/>
        <v>2.1095414985831336</v>
      </c>
      <c r="AG128">
        <f t="shared" si="151"/>
        <v>2.1095414985831336</v>
      </c>
      <c r="AH128">
        <f t="shared" si="151"/>
        <v>3.5067889932418304</v>
      </c>
      <c r="AI128" t="str">
        <f t="shared" si="151"/>
        <v/>
      </c>
      <c r="AJ128">
        <f t="shared" si="151"/>
        <v>3.5067889932418304</v>
      </c>
      <c r="AK128" t="str">
        <f t="shared" si="151"/>
        <v/>
      </c>
      <c r="AL128" t="str">
        <f t="shared" si="151"/>
        <v/>
      </c>
      <c r="AM128">
        <f t="shared" si="151"/>
        <v>3.5067889932418304</v>
      </c>
      <c r="AN128">
        <f t="shared" si="151"/>
        <v>2.1095414985831336</v>
      </c>
      <c r="AO128">
        <f t="shared" si="151"/>
        <v>3.5067889932418304</v>
      </c>
      <c r="AP128" t="str">
        <f t="shared" si="151"/>
        <v/>
      </c>
      <c r="AQ128">
        <f t="shared" si="151"/>
        <v>3.5067889932418304</v>
      </c>
      <c r="AR128" t="str">
        <f t="shared" si="151"/>
        <v/>
      </c>
      <c r="AS128" t="str">
        <f t="shared" si="151"/>
        <v/>
      </c>
      <c r="AT128" t="str">
        <f t="shared" si="151"/>
        <v/>
      </c>
      <c r="AU128">
        <f t="shared" si="151"/>
        <v>3.5067889932418304</v>
      </c>
    </row>
    <row r="129" spans="5:47">
      <c r="E129" t="s">
        <v>248</v>
      </c>
      <c r="G129" t="s">
        <v>154</v>
      </c>
      <c r="H129">
        <f>A$36</f>
        <v>2015</v>
      </c>
      <c r="I129" t="str">
        <f t="shared" si="150"/>
        <v>MINOILRSV1</v>
      </c>
      <c r="J129" t="s">
        <v>270</v>
      </c>
      <c r="K129">
        <f>IF(K$19=0,"",K128*$C$36)</f>
        <v>3.7965820736516305</v>
      </c>
      <c r="L129" t="str">
        <f t="shared" ref="L129:AN129" si="152">IF(L$19=0,"",L128*$C$36)</f>
        <v/>
      </c>
      <c r="M129">
        <f t="shared" si="152"/>
        <v>2.2838692184159632</v>
      </c>
      <c r="N129" t="str">
        <f t="shared" si="152"/>
        <v/>
      </c>
      <c r="O129" t="str">
        <f t="shared" si="152"/>
        <v/>
      </c>
      <c r="P129">
        <f t="shared" si="152"/>
        <v>3.7965820736516305</v>
      </c>
      <c r="Q129">
        <f t="shared" si="152"/>
        <v>3.7965820736516305</v>
      </c>
      <c r="R129">
        <f t="shared" si="152"/>
        <v>2.2838692184159632</v>
      </c>
      <c r="S129" t="str">
        <f t="shared" si="152"/>
        <v/>
      </c>
      <c r="T129">
        <f t="shared" si="152"/>
        <v>3.7965820736516305</v>
      </c>
      <c r="U129" t="str">
        <f t="shared" si="152"/>
        <v/>
      </c>
      <c r="V129">
        <f t="shared" si="152"/>
        <v>3.7965820736516305</v>
      </c>
      <c r="W129">
        <f t="shared" si="152"/>
        <v>3.7965820736516305</v>
      </c>
      <c r="X129">
        <f t="shared" si="152"/>
        <v>3.7965820736516305</v>
      </c>
      <c r="Y129" t="str">
        <f t="shared" si="152"/>
        <v/>
      </c>
      <c r="Z129" t="str">
        <f t="shared" si="152"/>
        <v/>
      </c>
      <c r="AA129" t="str">
        <f t="shared" si="152"/>
        <v/>
      </c>
      <c r="AB129">
        <f t="shared" si="152"/>
        <v>3.7965820736516305</v>
      </c>
      <c r="AC129" t="str">
        <f t="shared" si="152"/>
        <v/>
      </c>
      <c r="AD129" t="str">
        <f t="shared" si="152"/>
        <v/>
      </c>
      <c r="AE129" t="str">
        <f t="shared" si="152"/>
        <v/>
      </c>
      <c r="AF129">
        <f t="shared" si="152"/>
        <v>2.2838692184159632</v>
      </c>
      <c r="AG129">
        <f t="shared" si="152"/>
        <v>2.2838692184159632</v>
      </c>
      <c r="AH129">
        <f t="shared" si="152"/>
        <v>3.7965820736516305</v>
      </c>
      <c r="AI129" t="str">
        <f t="shared" si="152"/>
        <v/>
      </c>
      <c r="AJ129">
        <f t="shared" si="152"/>
        <v>3.7965820736516305</v>
      </c>
      <c r="AK129" t="str">
        <f t="shared" si="152"/>
        <v/>
      </c>
      <c r="AL129" t="str">
        <f t="shared" si="152"/>
        <v/>
      </c>
      <c r="AM129">
        <f t="shared" si="152"/>
        <v>3.7965820736516305</v>
      </c>
      <c r="AN129">
        <f t="shared" si="152"/>
        <v>2.2838692184159632</v>
      </c>
      <c r="AO129">
        <f t="shared" ref="AO129:AU129" si="153">IF(AO$19=0,"",AO128*$C$36)</f>
        <v>3.7965820736516305</v>
      </c>
      <c r="AP129" t="str">
        <f t="shared" si="153"/>
        <v/>
      </c>
      <c r="AQ129">
        <f t="shared" si="153"/>
        <v>3.7965820736516305</v>
      </c>
      <c r="AR129" t="str">
        <f t="shared" si="153"/>
        <v/>
      </c>
      <c r="AS129" t="str">
        <f t="shared" si="153"/>
        <v/>
      </c>
      <c r="AT129" t="str">
        <f t="shared" si="153"/>
        <v/>
      </c>
      <c r="AU129">
        <f t="shared" si="153"/>
        <v>3.7965820736516305</v>
      </c>
    </row>
    <row r="130" spans="5:47">
      <c r="E130" t="s">
        <v>248</v>
      </c>
      <c r="G130" t="s">
        <v>154</v>
      </c>
      <c r="H130">
        <f>A$37</f>
        <v>2020</v>
      </c>
      <c r="I130" t="str">
        <f t="shared" si="150"/>
        <v>MINOILRSV1</v>
      </c>
      <c r="J130" t="s">
        <v>270</v>
      </c>
      <c r="K130">
        <f>IF(K$19=0,"",K129*$C$37)</f>
        <v>4.0863751540614306</v>
      </c>
      <c r="L130" t="str">
        <f t="shared" ref="L130:AN130" si="154">IF(L$19=0,"",L129*$C$37)</f>
        <v/>
      </c>
      <c r="M130">
        <f t="shared" si="154"/>
        <v>2.4581969382487929</v>
      </c>
      <c r="N130" t="str">
        <f t="shared" si="154"/>
        <v/>
      </c>
      <c r="O130" t="str">
        <f t="shared" si="154"/>
        <v/>
      </c>
      <c r="P130">
        <f t="shared" si="154"/>
        <v>4.0863751540614306</v>
      </c>
      <c r="Q130">
        <f t="shared" si="154"/>
        <v>4.0863751540614306</v>
      </c>
      <c r="R130">
        <f t="shared" si="154"/>
        <v>2.4581969382487929</v>
      </c>
      <c r="S130" t="str">
        <f t="shared" si="154"/>
        <v/>
      </c>
      <c r="T130">
        <f t="shared" si="154"/>
        <v>4.0863751540614306</v>
      </c>
      <c r="U130" t="str">
        <f t="shared" si="154"/>
        <v/>
      </c>
      <c r="V130">
        <f t="shared" si="154"/>
        <v>4.0863751540614306</v>
      </c>
      <c r="W130">
        <f t="shared" si="154"/>
        <v>4.0863751540614306</v>
      </c>
      <c r="X130">
        <f t="shared" si="154"/>
        <v>4.0863751540614306</v>
      </c>
      <c r="Y130" t="str">
        <f t="shared" si="154"/>
        <v/>
      </c>
      <c r="Z130" t="str">
        <f t="shared" si="154"/>
        <v/>
      </c>
      <c r="AA130" t="str">
        <f t="shared" si="154"/>
        <v/>
      </c>
      <c r="AB130">
        <f t="shared" si="154"/>
        <v>4.0863751540614306</v>
      </c>
      <c r="AC130" t="str">
        <f t="shared" si="154"/>
        <v/>
      </c>
      <c r="AD130" t="str">
        <f t="shared" si="154"/>
        <v/>
      </c>
      <c r="AE130" t="str">
        <f t="shared" si="154"/>
        <v/>
      </c>
      <c r="AF130">
        <f t="shared" si="154"/>
        <v>2.4581969382487929</v>
      </c>
      <c r="AG130">
        <f t="shared" si="154"/>
        <v>2.4581969382487929</v>
      </c>
      <c r="AH130">
        <f t="shared" si="154"/>
        <v>4.0863751540614306</v>
      </c>
      <c r="AI130" t="str">
        <f t="shared" si="154"/>
        <v/>
      </c>
      <c r="AJ130">
        <f t="shared" si="154"/>
        <v>4.0863751540614306</v>
      </c>
      <c r="AK130" t="str">
        <f t="shared" si="154"/>
        <v/>
      </c>
      <c r="AL130" t="str">
        <f t="shared" si="154"/>
        <v/>
      </c>
      <c r="AM130">
        <f t="shared" si="154"/>
        <v>4.0863751540614306</v>
      </c>
      <c r="AN130">
        <f t="shared" si="154"/>
        <v>2.4581969382487929</v>
      </c>
      <c r="AO130">
        <f t="shared" ref="AO130:AU130" si="155">IF(AO$19=0,"",AO129*$C$37)</f>
        <v>4.0863751540614306</v>
      </c>
      <c r="AP130" t="str">
        <f t="shared" si="155"/>
        <v/>
      </c>
      <c r="AQ130">
        <f t="shared" si="155"/>
        <v>4.0863751540614306</v>
      </c>
      <c r="AR130" t="str">
        <f t="shared" si="155"/>
        <v/>
      </c>
      <c r="AS130" t="str">
        <f t="shared" si="155"/>
        <v/>
      </c>
      <c r="AT130" t="str">
        <f t="shared" si="155"/>
        <v/>
      </c>
      <c r="AU130">
        <f t="shared" si="155"/>
        <v>4.0863751540614306</v>
      </c>
    </row>
    <row r="131" spans="5:47">
      <c r="E131" t="s">
        <v>248</v>
      </c>
      <c r="G131" t="s">
        <v>154</v>
      </c>
      <c r="H131">
        <f>A$38</f>
        <v>2025</v>
      </c>
      <c r="I131" t="str">
        <f t="shared" si="150"/>
        <v>MINOILRSV1</v>
      </c>
      <c r="J131" t="s">
        <v>270</v>
      </c>
      <c r="K131">
        <f>IF(K$19=0,"",K130*$C$38)</f>
        <v>4.6688885177134551</v>
      </c>
      <c r="L131" t="str">
        <f t="shared" ref="L131:AN131" si="156">IF(L$19=0,"",L130*$C$38)</f>
        <v/>
      </c>
      <c r="M131">
        <f t="shared" si="156"/>
        <v>2.808613263973371</v>
      </c>
      <c r="N131" t="str">
        <f t="shared" si="156"/>
        <v/>
      </c>
      <c r="O131" t="str">
        <f t="shared" si="156"/>
        <v/>
      </c>
      <c r="P131">
        <f t="shared" si="156"/>
        <v>4.6688885177134551</v>
      </c>
      <c r="Q131">
        <f t="shared" si="156"/>
        <v>4.6688885177134551</v>
      </c>
      <c r="R131">
        <f t="shared" si="156"/>
        <v>2.808613263973371</v>
      </c>
      <c r="S131" t="str">
        <f t="shared" si="156"/>
        <v/>
      </c>
      <c r="T131">
        <f t="shared" si="156"/>
        <v>4.6688885177134551</v>
      </c>
      <c r="U131" t="str">
        <f t="shared" si="156"/>
        <v/>
      </c>
      <c r="V131">
        <f t="shared" si="156"/>
        <v>4.6688885177134551</v>
      </c>
      <c r="W131">
        <f t="shared" si="156"/>
        <v>4.6688885177134551</v>
      </c>
      <c r="X131">
        <f t="shared" si="156"/>
        <v>4.6688885177134551</v>
      </c>
      <c r="Y131" t="str">
        <f t="shared" si="156"/>
        <v/>
      </c>
      <c r="Z131" t="str">
        <f t="shared" si="156"/>
        <v/>
      </c>
      <c r="AA131" t="str">
        <f t="shared" si="156"/>
        <v/>
      </c>
      <c r="AB131">
        <f t="shared" si="156"/>
        <v>4.6688885177134551</v>
      </c>
      <c r="AC131" t="str">
        <f t="shared" si="156"/>
        <v/>
      </c>
      <c r="AD131" t="str">
        <f t="shared" si="156"/>
        <v/>
      </c>
      <c r="AE131" t="str">
        <f t="shared" si="156"/>
        <v/>
      </c>
      <c r="AF131">
        <f t="shared" si="156"/>
        <v>2.808613263973371</v>
      </c>
      <c r="AG131">
        <f t="shared" si="156"/>
        <v>2.808613263973371</v>
      </c>
      <c r="AH131">
        <f t="shared" si="156"/>
        <v>4.6688885177134551</v>
      </c>
      <c r="AI131" t="str">
        <f t="shared" si="156"/>
        <v/>
      </c>
      <c r="AJ131">
        <f t="shared" si="156"/>
        <v>4.6688885177134551</v>
      </c>
      <c r="AK131" t="str">
        <f t="shared" si="156"/>
        <v/>
      </c>
      <c r="AL131" t="str">
        <f t="shared" si="156"/>
        <v/>
      </c>
      <c r="AM131">
        <f t="shared" si="156"/>
        <v>4.6688885177134551</v>
      </c>
      <c r="AN131">
        <f t="shared" si="156"/>
        <v>2.808613263973371</v>
      </c>
      <c r="AO131">
        <f t="shared" ref="AO131:AU131" si="157">IF(AO$19=0,"",AO130*$C$38)</f>
        <v>4.6688885177134551</v>
      </c>
      <c r="AP131" t="str">
        <f t="shared" si="157"/>
        <v/>
      </c>
      <c r="AQ131">
        <f t="shared" si="157"/>
        <v>4.6688885177134551</v>
      </c>
      <c r="AR131" t="str">
        <f t="shared" si="157"/>
        <v/>
      </c>
      <c r="AS131" t="str">
        <f t="shared" si="157"/>
        <v/>
      </c>
      <c r="AT131" t="str">
        <f t="shared" si="157"/>
        <v/>
      </c>
      <c r="AU131">
        <f t="shared" si="157"/>
        <v>4.6688885177134551</v>
      </c>
    </row>
    <row r="132" spans="5:47">
      <c r="E132" t="s">
        <v>248</v>
      </c>
      <c r="G132" t="s">
        <v>154</v>
      </c>
      <c r="H132">
        <f>A$39</f>
        <v>2030</v>
      </c>
      <c r="I132" t="str">
        <f t="shared" si="150"/>
        <v>MINOILRSV1</v>
      </c>
      <c r="J132" t="s">
        <v>270</v>
      </c>
      <c r="K132">
        <f>IF(K$19=0,"",K131*$C$39)</f>
        <v>5.2514018813654788</v>
      </c>
      <c r="L132" t="str">
        <f t="shared" ref="L132:AN132" si="158">IF(L$19=0,"",L131*$C$39)</f>
        <v/>
      </c>
      <c r="M132">
        <f t="shared" si="158"/>
        <v>3.1590295896979481</v>
      </c>
      <c r="N132" t="str">
        <f t="shared" si="158"/>
        <v/>
      </c>
      <c r="O132" t="str">
        <f t="shared" si="158"/>
        <v/>
      </c>
      <c r="P132">
        <f t="shared" si="158"/>
        <v>5.2514018813654788</v>
      </c>
      <c r="Q132">
        <f t="shared" si="158"/>
        <v>5.2514018813654788</v>
      </c>
      <c r="R132">
        <f t="shared" si="158"/>
        <v>3.1590295896979481</v>
      </c>
      <c r="S132" t="str">
        <f t="shared" si="158"/>
        <v/>
      </c>
      <c r="T132">
        <f t="shared" si="158"/>
        <v>5.2514018813654788</v>
      </c>
      <c r="U132" t="str">
        <f t="shared" si="158"/>
        <v/>
      </c>
      <c r="V132">
        <f t="shared" si="158"/>
        <v>5.2514018813654788</v>
      </c>
      <c r="W132">
        <f t="shared" si="158"/>
        <v>5.2514018813654788</v>
      </c>
      <c r="X132">
        <f t="shared" si="158"/>
        <v>5.2514018813654788</v>
      </c>
      <c r="Y132" t="str">
        <f t="shared" si="158"/>
        <v/>
      </c>
      <c r="Z132" t="str">
        <f t="shared" si="158"/>
        <v/>
      </c>
      <c r="AA132" t="str">
        <f t="shared" si="158"/>
        <v/>
      </c>
      <c r="AB132">
        <f t="shared" si="158"/>
        <v>5.2514018813654788</v>
      </c>
      <c r="AC132" t="str">
        <f t="shared" si="158"/>
        <v/>
      </c>
      <c r="AD132" t="str">
        <f t="shared" si="158"/>
        <v/>
      </c>
      <c r="AE132" t="str">
        <f t="shared" si="158"/>
        <v/>
      </c>
      <c r="AF132">
        <f t="shared" si="158"/>
        <v>3.1590295896979481</v>
      </c>
      <c r="AG132">
        <f t="shared" si="158"/>
        <v>3.1590295896979481</v>
      </c>
      <c r="AH132">
        <f t="shared" si="158"/>
        <v>5.2514018813654788</v>
      </c>
      <c r="AI132" t="str">
        <f t="shared" si="158"/>
        <v/>
      </c>
      <c r="AJ132">
        <f t="shared" si="158"/>
        <v>5.2514018813654788</v>
      </c>
      <c r="AK132" t="str">
        <f t="shared" si="158"/>
        <v/>
      </c>
      <c r="AL132" t="str">
        <f t="shared" si="158"/>
        <v/>
      </c>
      <c r="AM132">
        <f t="shared" si="158"/>
        <v>5.2514018813654788</v>
      </c>
      <c r="AN132">
        <f t="shared" si="158"/>
        <v>3.1590295896979481</v>
      </c>
      <c r="AO132">
        <f t="shared" ref="AO132:AU132" si="159">IF(AO$19=0,"",AO131*$C$39)</f>
        <v>5.2514018813654788</v>
      </c>
      <c r="AP132" t="str">
        <f t="shared" si="159"/>
        <v/>
      </c>
      <c r="AQ132">
        <f t="shared" si="159"/>
        <v>5.2514018813654788</v>
      </c>
      <c r="AR132" t="str">
        <f t="shared" si="159"/>
        <v/>
      </c>
      <c r="AS132" t="str">
        <f t="shared" si="159"/>
        <v/>
      </c>
      <c r="AT132" t="str">
        <f t="shared" si="159"/>
        <v/>
      </c>
      <c r="AU132">
        <f t="shared" si="159"/>
        <v>5.2514018813654788</v>
      </c>
    </row>
    <row r="133" spans="5:47">
      <c r="E133" t="s">
        <v>248</v>
      </c>
      <c r="G133" t="s">
        <v>154</v>
      </c>
      <c r="H133">
        <f>A$40</f>
        <v>2035</v>
      </c>
      <c r="I133" t="str">
        <f t="shared" si="150"/>
        <v>MINOILRSV1</v>
      </c>
      <c r="J133" t="s">
        <v>270</v>
      </c>
      <c r="K133">
        <f>IF(K$19=0,"",K132*$C$40)</f>
        <v>5.526558947613168</v>
      </c>
      <c r="L133" t="str">
        <f t="shared" ref="L133:AN133" si="160">IF(L$19=0,"",L132*$C$40)</f>
        <v/>
      </c>
      <c r="M133">
        <f t="shared" si="160"/>
        <v>3.3245528792361903</v>
      </c>
      <c r="N133" t="str">
        <f t="shared" si="160"/>
        <v/>
      </c>
      <c r="O133" t="str">
        <f t="shared" si="160"/>
        <v/>
      </c>
      <c r="P133">
        <f t="shared" si="160"/>
        <v>5.526558947613168</v>
      </c>
      <c r="Q133">
        <f t="shared" si="160"/>
        <v>5.526558947613168</v>
      </c>
      <c r="R133">
        <f t="shared" si="160"/>
        <v>3.3245528792361903</v>
      </c>
      <c r="S133" t="str">
        <f t="shared" si="160"/>
        <v/>
      </c>
      <c r="T133">
        <f t="shared" si="160"/>
        <v>5.526558947613168</v>
      </c>
      <c r="U133" t="str">
        <f t="shared" si="160"/>
        <v/>
      </c>
      <c r="V133">
        <f t="shared" si="160"/>
        <v>5.526558947613168</v>
      </c>
      <c r="W133">
        <f t="shared" si="160"/>
        <v>5.526558947613168</v>
      </c>
      <c r="X133">
        <f t="shared" si="160"/>
        <v>5.526558947613168</v>
      </c>
      <c r="Y133" t="str">
        <f t="shared" si="160"/>
        <v/>
      </c>
      <c r="Z133" t="str">
        <f t="shared" si="160"/>
        <v/>
      </c>
      <c r="AA133" t="str">
        <f t="shared" si="160"/>
        <v/>
      </c>
      <c r="AB133">
        <f t="shared" si="160"/>
        <v>5.526558947613168</v>
      </c>
      <c r="AC133" t="str">
        <f t="shared" si="160"/>
        <v/>
      </c>
      <c r="AD133" t="str">
        <f t="shared" si="160"/>
        <v/>
      </c>
      <c r="AE133" t="str">
        <f t="shared" si="160"/>
        <v/>
      </c>
      <c r="AF133">
        <f t="shared" si="160"/>
        <v>3.3245528792361903</v>
      </c>
      <c r="AG133">
        <f t="shared" si="160"/>
        <v>3.3245528792361903</v>
      </c>
      <c r="AH133">
        <f t="shared" si="160"/>
        <v>5.526558947613168</v>
      </c>
      <c r="AI133" t="str">
        <f t="shared" si="160"/>
        <v/>
      </c>
      <c r="AJ133">
        <f t="shared" si="160"/>
        <v>5.526558947613168</v>
      </c>
      <c r="AK133" t="str">
        <f t="shared" si="160"/>
        <v/>
      </c>
      <c r="AL133" t="str">
        <f t="shared" si="160"/>
        <v/>
      </c>
      <c r="AM133">
        <f t="shared" si="160"/>
        <v>5.526558947613168</v>
      </c>
      <c r="AN133">
        <f t="shared" si="160"/>
        <v>3.3245528792361903</v>
      </c>
      <c r="AO133">
        <f t="shared" ref="AO133:AU133" si="161">IF(AO$19=0,"",AO132*$C$40)</f>
        <v>5.526558947613168</v>
      </c>
      <c r="AP133" t="str">
        <f t="shared" si="161"/>
        <v/>
      </c>
      <c r="AQ133">
        <f t="shared" si="161"/>
        <v>5.526558947613168</v>
      </c>
      <c r="AR133" t="str">
        <f t="shared" si="161"/>
        <v/>
      </c>
      <c r="AS133" t="str">
        <f t="shared" si="161"/>
        <v/>
      </c>
      <c r="AT133" t="str">
        <f t="shared" si="161"/>
        <v/>
      </c>
      <c r="AU133">
        <f t="shared" si="161"/>
        <v>5.526558947613168</v>
      </c>
    </row>
    <row r="134" spans="5:47">
      <c r="E134" t="s">
        <v>248</v>
      </c>
      <c r="G134" t="s">
        <v>154</v>
      </c>
      <c r="H134">
        <f>A$41</f>
        <v>2040</v>
      </c>
      <c r="I134" t="str">
        <f t="shared" si="150"/>
        <v>MINOILRSV1</v>
      </c>
      <c r="J134" t="s">
        <v>270</v>
      </c>
      <c r="K134">
        <f>IF(K$19=0,"",K133*$C$41)</f>
        <v>5.8017160138608563</v>
      </c>
      <c r="L134" t="str">
        <f t="shared" ref="L134:AN134" si="162">IF(L$19=0,"",L133*$C$41)</f>
        <v/>
      </c>
      <c r="M134">
        <f t="shared" si="162"/>
        <v>3.4900761687744319</v>
      </c>
      <c r="N134" t="str">
        <f t="shared" si="162"/>
        <v/>
      </c>
      <c r="O134" t="str">
        <f t="shared" si="162"/>
        <v/>
      </c>
      <c r="P134">
        <f t="shared" si="162"/>
        <v>5.8017160138608563</v>
      </c>
      <c r="Q134">
        <f t="shared" si="162"/>
        <v>5.8017160138608563</v>
      </c>
      <c r="R134">
        <f t="shared" si="162"/>
        <v>3.4900761687744319</v>
      </c>
      <c r="S134" t="str">
        <f t="shared" si="162"/>
        <v/>
      </c>
      <c r="T134">
        <f t="shared" si="162"/>
        <v>5.8017160138608563</v>
      </c>
      <c r="U134" t="str">
        <f t="shared" si="162"/>
        <v/>
      </c>
      <c r="V134">
        <f t="shared" si="162"/>
        <v>5.8017160138608563</v>
      </c>
      <c r="W134">
        <f t="shared" si="162"/>
        <v>5.8017160138608563</v>
      </c>
      <c r="X134">
        <f t="shared" si="162"/>
        <v>5.8017160138608563</v>
      </c>
      <c r="Y134" t="str">
        <f t="shared" si="162"/>
        <v/>
      </c>
      <c r="Z134" t="str">
        <f t="shared" si="162"/>
        <v/>
      </c>
      <c r="AA134" t="str">
        <f t="shared" si="162"/>
        <v/>
      </c>
      <c r="AB134">
        <f t="shared" si="162"/>
        <v>5.8017160138608563</v>
      </c>
      <c r="AC134" t="str">
        <f t="shared" si="162"/>
        <v/>
      </c>
      <c r="AD134" t="str">
        <f t="shared" si="162"/>
        <v/>
      </c>
      <c r="AE134" t="str">
        <f t="shared" si="162"/>
        <v/>
      </c>
      <c r="AF134">
        <f t="shared" si="162"/>
        <v>3.4900761687744319</v>
      </c>
      <c r="AG134">
        <f t="shared" si="162"/>
        <v>3.4900761687744319</v>
      </c>
      <c r="AH134">
        <f t="shared" si="162"/>
        <v>5.8017160138608563</v>
      </c>
      <c r="AI134" t="str">
        <f t="shared" si="162"/>
        <v/>
      </c>
      <c r="AJ134">
        <f t="shared" si="162"/>
        <v>5.8017160138608563</v>
      </c>
      <c r="AK134" t="str">
        <f t="shared" si="162"/>
        <v/>
      </c>
      <c r="AL134" t="str">
        <f t="shared" si="162"/>
        <v/>
      </c>
      <c r="AM134">
        <f t="shared" si="162"/>
        <v>5.8017160138608563</v>
      </c>
      <c r="AN134">
        <f t="shared" si="162"/>
        <v>3.4900761687744319</v>
      </c>
      <c r="AO134">
        <f t="shared" ref="AO134:AU134" si="163">IF(AO$19=0,"",AO133*$C$41)</f>
        <v>5.8017160138608563</v>
      </c>
      <c r="AP134" t="str">
        <f t="shared" si="163"/>
        <v/>
      </c>
      <c r="AQ134">
        <f t="shared" si="163"/>
        <v>5.8017160138608563</v>
      </c>
      <c r="AR134" t="str">
        <f t="shared" si="163"/>
        <v/>
      </c>
      <c r="AS134" t="str">
        <f t="shared" si="163"/>
        <v/>
      </c>
      <c r="AT134" t="str">
        <f t="shared" si="163"/>
        <v/>
      </c>
      <c r="AU134">
        <f t="shared" si="163"/>
        <v>5.8017160138608563</v>
      </c>
    </row>
    <row r="135" spans="5:47">
      <c r="E135" t="s">
        <v>248</v>
      </c>
      <c r="G135" t="s">
        <v>154</v>
      </c>
      <c r="H135">
        <f>A$42</f>
        <v>2045</v>
      </c>
      <c r="I135" t="str">
        <f t="shared" si="150"/>
        <v>MINOILRSV1</v>
      </c>
      <c r="J135" t="s">
        <v>270</v>
      </c>
      <c r="K135">
        <f>IF(K$19=0,"",K134*$C$42)</f>
        <v>5.9363673441522797</v>
      </c>
      <c r="L135" t="str">
        <f t="shared" ref="L135:AN135" si="164">IF(L$19=0,"",L134*$C$42)</f>
        <v/>
      </c>
      <c r="M135">
        <f t="shared" si="164"/>
        <v>3.5710769274846359</v>
      </c>
      <c r="N135" t="str">
        <f t="shared" si="164"/>
        <v/>
      </c>
      <c r="O135" t="str">
        <f t="shared" si="164"/>
        <v/>
      </c>
      <c r="P135">
        <f t="shared" si="164"/>
        <v>5.9363673441522797</v>
      </c>
      <c r="Q135">
        <f t="shared" si="164"/>
        <v>5.9363673441522797</v>
      </c>
      <c r="R135">
        <f t="shared" si="164"/>
        <v>3.5710769274846359</v>
      </c>
      <c r="S135" t="str">
        <f t="shared" si="164"/>
        <v/>
      </c>
      <c r="T135">
        <f t="shared" si="164"/>
        <v>5.9363673441522797</v>
      </c>
      <c r="U135" t="str">
        <f t="shared" si="164"/>
        <v/>
      </c>
      <c r="V135">
        <f t="shared" si="164"/>
        <v>5.9363673441522797</v>
      </c>
      <c r="W135">
        <f t="shared" si="164"/>
        <v>5.9363673441522797</v>
      </c>
      <c r="X135">
        <f t="shared" si="164"/>
        <v>5.9363673441522797</v>
      </c>
      <c r="Y135" t="str">
        <f t="shared" si="164"/>
        <v/>
      </c>
      <c r="Z135" t="str">
        <f t="shared" si="164"/>
        <v/>
      </c>
      <c r="AA135" t="str">
        <f t="shared" si="164"/>
        <v/>
      </c>
      <c r="AB135">
        <f t="shared" si="164"/>
        <v>5.9363673441522797</v>
      </c>
      <c r="AC135" t="str">
        <f t="shared" si="164"/>
        <v/>
      </c>
      <c r="AD135" t="str">
        <f t="shared" si="164"/>
        <v/>
      </c>
      <c r="AE135" t="str">
        <f t="shared" si="164"/>
        <v/>
      </c>
      <c r="AF135">
        <f t="shared" si="164"/>
        <v>3.5710769274846359</v>
      </c>
      <c r="AG135">
        <f t="shared" si="164"/>
        <v>3.5710769274846359</v>
      </c>
      <c r="AH135">
        <f t="shared" si="164"/>
        <v>5.9363673441522797</v>
      </c>
      <c r="AI135" t="str">
        <f t="shared" si="164"/>
        <v/>
      </c>
      <c r="AJ135">
        <f t="shared" si="164"/>
        <v>5.9363673441522797</v>
      </c>
      <c r="AK135" t="str">
        <f t="shared" si="164"/>
        <v/>
      </c>
      <c r="AL135" t="str">
        <f t="shared" si="164"/>
        <v/>
      </c>
      <c r="AM135">
        <f t="shared" si="164"/>
        <v>5.9363673441522797</v>
      </c>
      <c r="AN135">
        <f t="shared" si="164"/>
        <v>3.5710769274846359</v>
      </c>
      <c r="AO135">
        <f t="shared" ref="AO135:AU135" si="165">IF(AO$19=0,"",AO134*$C$42)</f>
        <v>5.9363673441522797</v>
      </c>
      <c r="AP135" t="str">
        <f t="shared" si="165"/>
        <v/>
      </c>
      <c r="AQ135">
        <f t="shared" si="165"/>
        <v>5.9363673441522797</v>
      </c>
      <c r="AR135" t="str">
        <f t="shared" si="165"/>
        <v/>
      </c>
      <c r="AS135" t="str">
        <f t="shared" si="165"/>
        <v/>
      </c>
      <c r="AT135" t="str">
        <f t="shared" si="165"/>
        <v/>
      </c>
      <c r="AU135">
        <f t="shared" si="165"/>
        <v>5.9363673441522797</v>
      </c>
    </row>
    <row r="136" spans="5:47">
      <c r="E136" t="s">
        <v>248</v>
      </c>
      <c r="G136" t="s">
        <v>154</v>
      </c>
      <c r="H136">
        <f>A$43</f>
        <v>2050</v>
      </c>
      <c r="I136" t="str">
        <f t="shared" si="150"/>
        <v>MINOILRSV1</v>
      </c>
      <c r="J136" t="s">
        <v>270</v>
      </c>
      <c r="K136">
        <f>IF(K$19=0,"",K135*$C$43)</f>
        <v>6.0710186744437022</v>
      </c>
      <c r="L136" t="str">
        <f t="shared" ref="L136:AN136" si="166">IF(L$19=0,"",L135*$C$43)</f>
        <v/>
      </c>
      <c r="M136">
        <f t="shared" si="166"/>
        <v>3.6520776861948399</v>
      </c>
      <c r="N136" t="str">
        <f t="shared" si="166"/>
        <v/>
      </c>
      <c r="O136" t="str">
        <f t="shared" si="166"/>
        <v/>
      </c>
      <c r="P136">
        <f t="shared" si="166"/>
        <v>6.0710186744437022</v>
      </c>
      <c r="Q136">
        <f t="shared" si="166"/>
        <v>6.0710186744437022</v>
      </c>
      <c r="R136">
        <f t="shared" si="166"/>
        <v>3.6520776861948399</v>
      </c>
      <c r="S136" t="str">
        <f t="shared" si="166"/>
        <v/>
      </c>
      <c r="T136">
        <f t="shared" si="166"/>
        <v>6.0710186744437022</v>
      </c>
      <c r="U136" t="str">
        <f t="shared" si="166"/>
        <v/>
      </c>
      <c r="V136">
        <f t="shared" si="166"/>
        <v>6.0710186744437022</v>
      </c>
      <c r="W136">
        <f t="shared" si="166"/>
        <v>6.0710186744437022</v>
      </c>
      <c r="X136">
        <f t="shared" si="166"/>
        <v>6.0710186744437022</v>
      </c>
      <c r="Y136" t="str">
        <f t="shared" si="166"/>
        <v/>
      </c>
      <c r="Z136" t="str">
        <f t="shared" si="166"/>
        <v/>
      </c>
      <c r="AA136" t="str">
        <f t="shared" si="166"/>
        <v/>
      </c>
      <c r="AB136">
        <f t="shared" si="166"/>
        <v>6.0710186744437022</v>
      </c>
      <c r="AC136" t="str">
        <f t="shared" si="166"/>
        <v/>
      </c>
      <c r="AD136" t="str">
        <f t="shared" si="166"/>
        <v/>
      </c>
      <c r="AE136" t="str">
        <f t="shared" si="166"/>
        <v/>
      </c>
      <c r="AF136">
        <f t="shared" si="166"/>
        <v>3.6520776861948399</v>
      </c>
      <c r="AG136">
        <f t="shared" si="166"/>
        <v>3.6520776861948399</v>
      </c>
      <c r="AH136">
        <f t="shared" si="166"/>
        <v>6.0710186744437022</v>
      </c>
      <c r="AI136" t="str">
        <f t="shared" si="166"/>
        <v/>
      </c>
      <c r="AJ136">
        <f t="shared" si="166"/>
        <v>6.0710186744437022</v>
      </c>
      <c r="AK136" t="str">
        <f t="shared" si="166"/>
        <v/>
      </c>
      <c r="AL136" t="str">
        <f t="shared" si="166"/>
        <v/>
      </c>
      <c r="AM136">
        <f t="shared" si="166"/>
        <v>6.0710186744437022</v>
      </c>
      <c r="AN136">
        <f t="shared" si="166"/>
        <v>3.6520776861948399</v>
      </c>
      <c r="AO136">
        <f t="shared" ref="AO136:AU136" si="167">IF(AO$19=0,"",AO135*$C$43)</f>
        <v>6.0710186744437022</v>
      </c>
      <c r="AP136" t="str">
        <f t="shared" si="167"/>
        <v/>
      </c>
      <c r="AQ136">
        <f t="shared" si="167"/>
        <v>6.0710186744437022</v>
      </c>
      <c r="AR136" t="str">
        <f t="shared" si="167"/>
        <v/>
      </c>
      <c r="AS136" t="str">
        <f t="shared" si="167"/>
        <v/>
      </c>
      <c r="AT136" t="str">
        <f t="shared" si="167"/>
        <v/>
      </c>
      <c r="AU136">
        <f t="shared" si="167"/>
        <v>6.0710186744437022</v>
      </c>
    </row>
    <row r="137" spans="5:47">
      <c r="E137" t="s">
        <v>248</v>
      </c>
      <c r="G137" t="s">
        <v>154</v>
      </c>
      <c r="H137">
        <f>A$35</f>
        <v>2010</v>
      </c>
      <c r="I137" t="str">
        <f t="shared" ref="I137:I145" si="168">I$20</f>
        <v>MINOILRSV2</v>
      </c>
      <c r="J137" t="s">
        <v>270</v>
      </c>
      <c r="K137" t="str">
        <f>IF(K$20=0,"",K20*$C$35)</f>
        <v/>
      </c>
      <c r="L137" t="str">
        <f t="shared" ref="L137:AU137" si="169">IF(L$20=0,"",L20*$C$35)</f>
        <v/>
      </c>
      <c r="M137" t="str">
        <f t="shared" si="169"/>
        <v/>
      </c>
      <c r="N137" t="str">
        <f t="shared" si="169"/>
        <v/>
      </c>
      <c r="O137" t="str">
        <f t="shared" si="169"/>
        <v/>
      </c>
      <c r="P137" t="str">
        <f t="shared" si="169"/>
        <v/>
      </c>
      <c r="Q137" t="str">
        <f t="shared" si="169"/>
        <v/>
      </c>
      <c r="R137" t="str">
        <f t="shared" si="169"/>
        <v/>
      </c>
      <c r="S137" t="str">
        <f t="shared" si="169"/>
        <v/>
      </c>
      <c r="T137" t="str">
        <f t="shared" si="169"/>
        <v/>
      </c>
      <c r="U137" t="str">
        <f t="shared" si="169"/>
        <v/>
      </c>
      <c r="V137" t="str">
        <f t="shared" si="169"/>
        <v/>
      </c>
      <c r="W137" t="str">
        <f t="shared" si="169"/>
        <v/>
      </c>
      <c r="X137" t="str">
        <f t="shared" si="169"/>
        <v/>
      </c>
      <c r="Y137" t="str">
        <f t="shared" si="169"/>
        <v/>
      </c>
      <c r="Z137" t="str">
        <f t="shared" si="169"/>
        <v/>
      </c>
      <c r="AA137" t="str">
        <f t="shared" si="169"/>
        <v/>
      </c>
      <c r="AB137">
        <f t="shared" si="169"/>
        <v>3.5067889932418304</v>
      </c>
      <c r="AC137" t="str">
        <f t="shared" si="169"/>
        <v/>
      </c>
      <c r="AD137" t="str">
        <f t="shared" si="169"/>
        <v/>
      </c>
      <c r="AE137" t="str">
        <f t="shared" si="169"/>
        <v/>
      </c>
      <c r="AF137" t="str">
        <f t="shared" si="169"/>
        <v/>
      </c>
      <c r="AG137" t="str">
        <f t="shared" si="169"/>
        <v/>
      </c>
      <c r="AH137" t="str">
        <f t="shared" si="169"/>
        <v/>
      </c>
      <c r="AI137" t="str">
        <f t="shared" si="169"/>
        <v/>
      </c>
      <c r="AJ137" t="str">
        <f t="shared" si="169"/>
        <v/>
      </c>
      <c r="AK137" t="str">
        <f t="shared" si="169"/>
        <v/>
      </c>
      <c r="AL137" t="str">
        <f t="shared" si="169"/>
        <v/>
      </c>
      <c r="AM137" t="str">
        <f t="shared" si="169"/>
        <v/>
      </c>
      <c r="AN137" t="str">
        <f t="shared" si="169"/>
        <v/>
      </c>
      <c r="AO137" t="str">
        <f t="shared" si="169"/>
        <v/>
      </c>
      <c r="AP137" t="str">
        <f t="shared" si="169"/>
        <v/>
      </c>
      <c r="AQ137" t="str">
        <f t="shared" si="169"/>
        <v/>
      </c>
      <c r="AR137" t="str">
        <f t="shared" si="169"/>
        <v/>
      </c>
      <c r="AS137" t="str">
        <f t="shared" si="169"/>
        <v/>
      </c>
      <c r="AT137" t="str">
        <f t="shared" si="169"/>
        <v/>
      </c>
      <c r="AU137" t="str">
        <f t="shared" si="169"/>
        <v/>
      </c>
    </row>
    <row r="138" spans="5:47">
      <c r="E138" t="s">
        <v>248</v>
      </c>
      <c r="G138" t="s">
        <v>154</v>
      </c>
      <c r="H138">
        <f>A$36</f>
        <v>2015</v>
      </c>
      <c r="I138" t="str">
        <f t="shared" si="168"/>
        <v>MINOILRSV2</v>
      </c>
      <c r="J138" t="s">
        <v>270</v>
      </c>
      <c r="K138" t="str">
        <f>IF(K$20=0,"",K137*$C$36)</f>
        <v/>
      </c>
      <c r="L138" t="str">
        <f t="shared" ref="L138:AN138" si="170">IF(L$20=0,"",L137*$C$36)</f>
        <v/>
      </c>
      <c r="M138" t="str">
        <f t="shared" si="170"/>
        <v/>
      </c>
      <c r="N138" t="str">
        <f t="shared" si="170"/>
        <v/>
      </c>
      <c r="O138" t="str">
        <f t="shared" si="170"/>
        <v/>
      </c>
      <c r="P138" t="str">
        <f t="shared" si="170"/>
        <v/>
      </c>
      <c r="Q138" t="str">
        <f t="shared" si="170"/>
        <v/>
      </c>
      <c r="R138" t="str">
        <f t="shared" si="170"/>
        <v/>
      </c>
      <c r="S138" t="str">
        <f t="shared" si="170"/>
        <v/>
      </c>
      <c r="T138" t="str">
        <f t="shared" si="170"/>
        <v/>
      </c>
      <c r="U138" t="str">
        <f t="shared" si="170"/>
        <v/>
      </c>
      <c r="V138" t="str">
        <f t="shared" si="170"/>
        <v/>
      </c>
      <c r="W138" t="str">
        <f t="shared" si="170"/>
        <v/>
      </c>
      <c r="X138" t="str">
        <f t="shared" si="170"/>
        <v/>
      </c>
      <c r="Y138" t="str">
        <f t="shared" si="170"/>
        <v/>
      </c>
      <c r="Z138" t="str">
        <f t="shared" si="170"/>
        <v/>
      </c>
      <c r="AA138" t="str">
        <f t="shared" si="170"/>
        <v/>
      </c>
      <c r="AB138">
        <f t="shared" si="170"/>
        <v>3.7965820736516305</v>
      </c>
      <c r="AC138" t="str">
        <f t="shared" si="170"/>
        <v/>
      </c>
      <c r="AD138" t="str">
        <f t="shared" si="170"/>
        <v/>
      </c>
      <c r="AE138" t="str">
        <f t="shared" si="170"/>
        <v/>
      </c>
      <c r="AF138" t="str">
        <f t="shared" si="170"/>
        <v/>
      </c>
      <c r="AG138" t="str">
        <f t="shared" si="170"/>
        <v/>
      </c>
      <c r="AH138" t="str">
        <f t="shared" si="170"/>
        <v/>
      </c>
      <c r="AI138" t="str">
        <f t="shared" si="170"/>
        <v/>
      </c>
      <c r="AJ138" t="str">
        <f t="shared" si="170"/>
        <v/>
      </c>
      <c r="AK138" t="str">
        <f t="shared" si="170"/>
        <v/>
      </c>
      <c r="AL138" t="str">
        <f t="shared" si="170"/>
        <v/>
      </c>
      <c r="AM138" t="str">
        <f t="shared" si="170"/>
        <v/>
      </c>
      <c r="AN138" t="str">
        <f t="shared" si="170"/>
        <v/>
      </c>
      <c r="AO138" t="str">
        <f t="shared" ref="AO138:AU138" si="171">IF(AO$20=0,"",AO137*$C$36)</f>
        <v/>
      </c>
      <c r="AP138" t="str">
        <f t="shared" si="171"/>
        <v/>
      </c>
      <c r="AQ138" t="str">
        <f t="shared" si="171"/>
        <v/>
      </c>
      <c r="AR138" t="str">
        <f t="shared" si="171"/>
        <v/>
      </c>
      <c r="AS138" t="str">
        <f t="shared" si="171"/>
        <v/>
      </c>
      <c r="AT138" t="str">
        <f t="shared" si="171"/>
        <v/>
      </c>
      <c r="AU138" t="str">
        <f t="shared" si="171"/>
        <v/>
      </c>
    </row>
    <row r="139" spans="5:47">
      <c r="E139" t="s">
        <v>248</v>
      </c>
      <c r="G139" t="s">
        <v>154</v>
      </c>
      <c r="H139">
        <f>A$37</f>
        <v>2020</v>
      </c>
      <c r="I139" t="str">
        <f t="shared" si="168"/>
        <v>MINOILRSV2</v>
      </c>
      <c r="J139" t="s">
        <v>270</v>
      </c>
      <c r="K139" t="str">
        <f>IF(K$20=0,"",K138*$C$37)</f>
        <v/>
      </c>
      <c r="L139" t="str">
        <f t="shared" ref="L139:AN139" si="172">IF(L$20=0,"",L138*$C$37)</f>
        <v/>
      </c>
      <c r="M139" t="str">
        <f t="shared" si="172"/>
        <v/>
      </c>
      <c r="N139" t="str">
        <f t="shared" si="172"/>
        <v/>
      </c>
      <c r="O139" t="str">
        <f t="shared" si="172"/>
        <v/>
      </c>
      <c r="P139" t="str">
        <f t="shared" si="172"/>
        <v/>
      </c>
      <c r="Q139" t="str">
        <f t="shared" si="172"/>
        <v/>
      </c>
      <c r="R139" t="str">
        <f t="shared" si="172"/>
        <v/>
      </c>
      <c r="S139" t="str">
        <f t="shared" si="172"/>
        <v/>
      </c>
      <c r="T139" t="str">
        <f t="shared" si="172"/>
        <v/>
      </c>
      <c r="U139" t="str">
        <f t="shared" si="172"/>
        <v/>
      </c>
      <c r="V139" t="str">
        <f t="shared" si="172"/>
        <v/>
      </c>
      <c r="W139" t="str">
        <f t="shared" si="172"/>
        <v/>
      </c>
      <c r="X139" t="str">
        <f t="shared" si="172"/>
        <v/>
      </c>
      <c r="Y139" t="str">
        <f t="shared" si="172"/>
        <v/>
      </c>
      <c r="Z139" t="str">
        <f t="shared" si="172"/>
        <v/>
      </c>
      <c r="AA139" t="str">
        <f t="shared" si="172"/>
        <v/>
      </c>
      <c r="AB139">
        <f t="shared" si="172"/>
        <v>4.0863751540614306</v>
      </c>
      <c r="AC139" t="str">
        <f t="shared" si="172"/>
        <v/>
      </c>
      <c r="AD139" t="str">
        <f t="shared" si="172"/>
        <v/>
      </c>
      <c r="AE139" t="str">
        <f t="shared" si="172"/>
        <v/>
      </c>
      <c r="AF139" t="str">
        <f t="shared" si="172"/>
        <v/>
      </c>
      <c r="AG139" t="str">
        <f t="shared" si="172"/>
        <v/>
      </c>
      <c r="AH139" t="str">
        <f t="shared" si="172"/>
        <v/>
      </c>
      <c r="AI139" t="str">
        <f t="shared" si="172"/>
        <v/>
      </c>
      <c r="AJ139" t="str">
        <f t="shared" si="172"/>
        <v/>
      </c>
      <c r="AK139" t="str">
        <f t="shared" si="172"/>
        <v/>
      </c>
      <c r="AL139" t="str">
        <f t="shared" si="172"/>
        <v/>
      </c>
      <c r="AM139" t="str">
        <f t="shared" si="172"/>
        <v/>
      </c>
      <c r="AN139" t="str">
        <f t="shared" si="172"/>
        <v/>
      </c>
      <c r="AO139" t="str">
        <f t="shared" ref="AO139:AU139" si="173">IF(AO$20=0,"",AO138*$C$37)</f>
        <v/>
      </c>
      <c r="AP139" t="str">
        <f t="shared" si="173"/>
        <v/>
      </c>
      <c r="AQ139" t="str">
        <f t="shared" si="173"/>
        <v/>
      </c>
      <c r="AR139" t="str">
        <f t="shared" si="173"/>
        <v/>
      </c>
      <c r="AS139" t="str">
        <f t="shared" si="173"/>
        <v/>
      </c>
      <c r="AT139" t="str">
        <f t="shared" si="173"/>
        <v/>
      </c>
      <c r="AU139" t="str">
        <f t="shared" si="173"/>
        <v/>
      </c>
    </row>
    <row r="140" spans="5:47">
      <c r="E140" t="s">
        <v>248</v>
      </c>
      <c r="G140" t="s">
        <v>154</v>
      </c>
      <c r="H140">
        <f>A$38</f>
        <v>2025</v>
      </c>
      <c r="I140" t="str">
        <f t="shared" si="168"/>
        <v>MINOILRSV2</v>
      </c>
      <c r="J140" t="s">
        <v>270</v>
      </c>
      <c r="K140" t="str">
        <f>IF(K$20=0,"",K139*$C$38)</f>
        <v/>
      </c>
      <c r="L140" t="str">
        <f t="shared" ref="L140:AN140" si="174">IF(L$20=0,"",L139*$C$38)</f>
        <v/>
      </c>
      <c r="M140" t="str">
        <f t="shared" si="174"/>
        <v/>
      </c>
      <c r="N140" t="str">
        <f t="shared" si="174"/>
        <v/>
      </c>
      <c r="O140" t="str">
        <f t="shared" si="174"/>
        <v/>
      </c>
      <c r="P140" t="str">
        <f t="shared" si="174"/>
        <v/>
      </c>
      <c r="Q140" t="str">
        <f t="shared" si="174"/>
        <v/>
      </c>
      <c r="R140" t="str">
        <f t="shared" si="174"/>
        <v/>
      </c>
      <c r="S140" t="str">
        <f t="shared" si="174"/>
        <v/>
      </c>
      <c r="T140" t="str">
        <f t="shared" si="174"/>
        <v/>
      </c>
      <c r="U140" t="str">
        <f t="shared" si="174"/>
        <v/>
      </c>
      <c r="V140" t="str">
        <f t="shared" si="174"/>
        <v/>
      </c>
      <c r="W140" t="str">
        <f t="shared" si="174"/>
        <v/>
      </c>
      <c r="X140" t="str">
        <f t="shared" si="174"/>
        <v/>
      </c>
      <c r="Y140" t="str">
        <f t="shared" si="174"/>
        <v/>
      </c>
      <c r="Z140" t="str">
        <f t="shared" si="174"/>
        <v/>
      </c>
      <c r="AA140" t="str">
        <f t="shared" si="174"/>
        <v/>
      </c>
      <c r="AB140">
        <f t="shared" si="174"/>
        <v>4.6688885177134551</v>
      </c>
      <c r="AC140" t="str">
        <f t="shared" si="174"/>
        <v/>
      </c>
      <c r="AD140" t="str">
        <f t="shared" si="174"/>
        <v/>
      </c>
      <c r="AE140" t="str">
        <f t="shared" si="174"/>
        <v/>
      </c>
      <c r="AF140" t="str">
        <f t="shared" si="174"/>
        <v/>
      </c>
      <c r="AG140" t="str">
        <f t="shared" si="174"/>
        <v/>
      </c>
      <c r="AH140" t="str">
        <f t="shared" si="174"/>
        <v/>
      </c>
      <c r="AI140" t="str">
        <f t="shared" si="174"/>
        <v/>
      </c>
      <c r="AJ140" t="str">
        <f t="shared" si="174"/>
        <v/>
      </c>
      <c r="AK140" t="str">
        <f t="shared" si="174"/>
        <v/>
      </c>
      <c r="AL140" t="str">
        <f t="shared" si="174"/>
        <v/>
      </c>
      <c r="AM140" t="str">
        <f t="shared" si="174"/>
        <v/>
      </c>
      <c r="AN140" t="str">
        <f t="shared" si="174"/>
        <v/>
      </c>
      <c r="AO140" t="str">
        <f t="shared" ref="AO140:AU140" si="175">IF(AO$20=0,"",AO139*$C$38)</f>
        <v/>
      </c>
      <c r="AP140" t="str">
        <f t="shared" si="175"/>
        <v/>
      </c>
      <c r="AQ140" t="str">
        <f t="shared" si="175"/>
        <v/>
      </c>
      <c r="AR140" t="str">
        <f t="shared" si="175"/>
        <v/>
      </c>
      <c r="AS140" t="str">
        <f t="shared" si="175"/>
        <v/>
      </c>
      <c r="AT140" t="str">
        <f t="shared" si="175"/>
        <v/>
      </c>
      <c r="AU140" t="str">
        <f t="shared" si="175"/>
        <v/>
      </c>
    </row>
    <row r="141" spans="5:47">
      <c r="E141" t="s">
        <v>248</v>
      </c>
      <c r="G141" t="s">
        <v>154</v>
      </c>
      <c r="H141">
        <f>A$39</f>
        <v>2030</v>
      </c>
      <c r="I141" t="str">
        <f t="shared" si="168"/>
        <v>MINOILRSV2</v>
      </c>
      <c r="J141" t="s">
        <v>270</v>
      </c>
      <c r="K141" t="str">
        <f>IF(K$20=0,"",K140*$C$39)</f>
        <v/>
      </c>
      <c r="L141" t="str">
        <f t="shared" ref="L141:AN141" si="176">IF(L$20=0,"",L140*$C$39)</f>
        <v/>
      </c>
      <c r="M141" t="str">
        <f t="shared" si="176"/>
        <v/>
      </c>
      <c r="N141" t="str">
        <f t="shared" si="176"/>
        <v/>
      </c>
      <c r="O141" t="str">
        <f t="shared" si="176"/>
        <v/>
      </c>
      <c r="P141" t="str">
        <f t="shared" si="176"/>
        <v/>
      </c>
      <c r="Q141" t="str">
        <f t="shared" si="176"/>
        <v/>
      </c>
      <c r="R141" t="str">
        <f t="shared" si="176"/>
        <v/>
      </c>
      <c r="S141" t="str">
        <f t="shared" si="176"/>
        <v/>
      </c>
      <c r="T141" t="str">
        <f t="shared" si="176"/>
        <v/>
      </c>
      <c r="U141" t="str">
        <f t="shared" si="176"/>
        <v/>
      </c>
      <c r="V141" t="str">
        <f t="shared" si="176"/>
        <v/>
      </c>
      <c r="W141" t="str">
        <f t="shared" si="176"/>
        <v/>
      </c>
      <c r="X141" t="str">
        <f t="shared" si="176"/>
        <v/>
      </c>
      <c r="Y141" t="str">
        <f t="shared" si="176"/>
        <v/>
      </c>
      <c r="Z141" t="str">
        <f t="shared" si="176"/>
        <v/>
      </c>
      <c r="AA141" t="str">
        <f t="shared" si="176"/>
        <v/>
      </c>
      <c r="AB141">
        <f t="shared" si="176"/>
        <v>5.2514018813654788</v>
      </c>
      <c r="AC141" t="str">
        <f t="shared" si="176"/>
        <v/>
      </c>
      <c r="AD141" t="str">
        <f t="shared" si="176"/>
        <v/>
      </c>
      <c r="AE141" t="str">
        <f t="shared" si="176"/>
        <v/>
      </c>
      <c r="AF141" t="str">
        <f t="shared" si="176"/>
        <v/>
      </c>
      <c r="AG141" t="str">
        <f t="shared" si="176"/>
        <v/>
      </c>
      <c r="AH141" t="str">
        <f t="shared" si="176"/>
        <v/>
      </c>
      <c r="AI141" t="str">
        <f t="shared" si="176"/>
        <v/>
      </c>
      <c r="AJ141" t="str">
        <f t="shared" si="176"/>
        <v/>
      </c>
      <c r="AK141" t="str">
        <f t="shared" si="176"/>
        <v/>
      </c>
      <c r="AL141" t="str">
        <f t="shared" si="176"/>
        <v/>
      </c>
      <c r="AM141" t="str">
        <f t="shared" si="176"/>
        <v/>
      </c>
      <c r="AN141" t="str">
        <f t="shared" si="176"/>
        <v/>
      </c>
      <c r="AO141" t="str">
        <f t="shared" ref="AO141:AU141" si="177">IF(AO$20=0,"",AO140*$C$39)</f>
        <v/>
      </c>
      <c r="AP141" t="str">
        <f t="shared" si="177"/>
        <v/>
      </c>
      <c r="AQ141" t="str">
        <f t="shared" si="177"/>
        <v/>
      </c>
      <c r="AR141" t="str">
        <f t="shared" si="177"/>
        <v/>
      </c>
      <c r="AS141" t="str">
        <f t="shared" si="177"/>
        <v/>
      </c>
      <c r="AT141" t="str">
        <f t="shared" si="177"/>
        <v/>
      </c>
      <c r="AU141" t="str">
        <f t="shared" si="177"/>
        <v/>
      </c>
    </row>
    <row r="142" spans="5:47">
      <c r="E142" t="s">
        <v>248</v>
      </c>
      <c r="G142" t="s">
        <v>154</v>
      </c>
      <c r="H142">
        <f>A$40</f>
        <v>2035</v>
      </c>
      <c r="I142" t="str">
        <f t="shared" si="168"/>
        <v>MINOILRSV2</v>
      </c>
      <c r="J142" t="s">
        <v>270</v>
      </c>
      <c r="K142" t="str">
        <f>IF(K$20=0,"",K141*$C$40)</f>
        <v/>
      </c>
      <c r="L142" t="str">
        <f t="shared" ref="L142:AN142" si="178">IF(L$20=0,"",L141*$C$40)</f>
        <v/>
      </c>
      <c r="M142" t="str">
        <f t="shared" si="178"/>
        <v/>
      </c>
      <c r="N142" t="str">
        <f t="shared" si="178"/>
        <v/>
      </c>
      <c r="O142" t="str">
        <f t="shared" si="178"/>
        <v/>
      </c>
      <c r="P142" t="str">
        <f t="shared" si="178"/>
        <v/>
      </c>
      <c r="Q142" t="str">
        <f t="shared" si="178"/>
        <v/>
      </c>
      <c r="R142" t="str">
        <f t="shared" si="178"/>
        <v/>
      </c>
      <c r="S142" t="str">
        <f t="shared" si="178"/>
        <v/>
      </c>
      <c r="T142" t="str">
        <f t="shared" si="178"/>
        <v/>
      </c>
      <c r="U142" t="str">
        <f t="shared" si="178"/>
        <v/>
      </c>
      <c r="V142" t="str">
        <f t="shared" si="178"/>
        <v/>
      </c>
      <c r="W142" t="str">
        <f t="shared" si="178"/>
        <v/>
      </c>
      <c r="X142" t="str">
        <f t="shared" si="178"/>
        <v/>
      </c>
      <c r="Y142" t="str">
        <f t="shared" si="178"/>
        <v/>
      </c>
      <c r="Z142" t="str">
        <f t="shared" si="178"/>
        <v/>
      </c>
      <c r="AA142" t="str">
        <f t="shared" si="178"/>
        <v/>
      </c>
      <c r="AB142">
        <f t="shared" si="178"/>
        <v>5.526558947613168</v>
      </c>
      <c r="AC142" t="str">
        <f t="shared" si="178"/>
        <v/>
      </c>
      <c r="AD142" t="str">
        <f t="shared" si="178"/>
        <v/>
      </c>
      <c r="AE142" t="str">
        <f t="shared" si="178"/>
        <v/>
      </c>
      <c r="AF142" t="str">
        <f t="shared" si="178"/>
        <v/>
      </c>
      <c r="AG142" t="str">
        <f t="shared" si="178"/>
        <v/>
      </c>
      <c r="AH142" t="str">
        <f t="shared" si="178"/>
        <v/>
      </c>
      <c r="AI142" t="str">
        <f t="shared" si="178"/>
        <v/>
      </c>
      <c r="AJ142" t="str">
        <f t="shared" si="178"/>
        <v/>
      </c>
      <c r="AK142" t="str">
        <f t="shared" si="178"/>
        <v/>
      </c>
      <c r="AL142" t="str">
        <f t="shared" si="178"/>
        <v/>
      </c>
      <c r="AM142" t="str">
        <f t="shared" si="178"/>
        <v/>
      </c>
      <c r="AN142" t="str">
        <f t="shared" si="178"/>
        <v/>
      </c>
      <c r="AO142" t="str">
        <f t="shared" ref="AO142:AU142" si="179">IF(AO$20=0,"",AO141*$C$40)</f>
        <v/>
      </c>
      <c r="AP142" t="str">
        <f t="shared" si="179"/>
        <v/>
      </c>
      <c r="AQ142" t="str">
        <f t="shared" si="179"/>
        <v/>
      </c>
      <c r="AR142" t="str">
        <f t="shared" si="179"/>
        <v/>
      </c>
      <c r="AS142" t="str">
        <f t="shared" si="179"/>
        <v/>
      </c>
      <c r="AT142" t="str">
        <f t="shared" si="179"/>
        <v/>
      </c>
      <c r="AU142" t="str">
        <f t="shared" si="179"/>
        <v/>
      </c>
    </row>
    <row r="143" spans="5:47">
      <c r="E143" t="s">
        <v>248</v>
      </c>
      <c r="G143" t="s">
        <v>154</v>
      </c>
      <c r="H143">
        <f>A$41</f>
        <v>2040</v>
      </c>
      <c r="I143" t="str">
        <f t="shared" si="168"/>
        <v>MINOILRSV2</v>
      </c>
      <c r="J143" t="s">
        <v>270</v>
      </c>
      <c r="K143" t="str">
        <f>IF(K$20=0,"",K142*$C$41)</f>
        <v/>
      </c>
      <c r="L143" t="str">
        <f t="shared" ref="L143:AN143" si="180">IF(L$20=0,"",L142*$C$41)</f>
        <v/>
      </c>
      <c r="M143" t="str">
        <f t="shared" si="180"/>
        <v/>
      </c>
      <c r="N143" t="str">
        <f t="shared" si="180"/>
        <v/>
      </c>
      <c r="O143" t="str">
        <f t="shared" si="180"/>
        <v/>
      </c>
      <c r="P143" t="str">
        <f t="shared" si="180"/>
        <v/>
      </c>
      <c r="Q143" t="str">
        <f t="shared" si="180"/>
        <v/>
      </c>
      <c r="R143" t="str">
        <f t="shared" si="180"/>
        <v/>
      </c>
      <c r="S143" t="str">
        <f t="shared" si="180"/>
        <v/>
      </c>
      <c r="T143" t="str">
        <f t="shared" si="180"/>
        <v/>
      </c>
      <c r="U143" t="str">
        <f t="shared" si="180"/>
        <v/>
      </c>
      <c r="V143" t="str">
        <f t="shared" si="180"/>
        <v/>
      </c>
      <c r="W143" t="str">
        <f t="shared" si="180"/>
        <v/>
      </c>
      <c r="X143" t="str">
        <f t="shared" si="180"/>
        <v/>
      </c>
      <c r="Y143" t="str">
        <f t="shared" si="180"/>
        <v/>
      </c>
      <c r="Z143" t="str">
        <f t="shared" si="180"/>
        <v/>
      </c>
      <c r="AA143" t="str">
        <f t="shared" si="180"/>
        <v/>
      </c>
      <c r="AB143">
        <f t="shared" si="180"/>
        <v>5.8017160138608563</v>
      </c>
      <c r="AC143" t="str">
        <f t="shared" si="180"/>
        <v/>
      </c>
      <c r="AD143" t="str">
        <f t="shared" si="180"/>
        <v/>
      </c>
      <c r="AE143" t="str">
        <f t="shared" si="180"/>
        <v/>
      </c>
      <c r="AF143" t="str">
        <f t="shared" si="180"/>
        <v/>
      </c>
      <c r="AG143" t="str">
        <f t="shared" si="180"/>
        <v/>
      </c>
      <c r="AH143" t="str">
        <f t="shared" si="180"/>
        <v/>
      </c>
      <c r="AI143" t="str">
        <f t="shared" si="180"/>
        <v/>
      </c>
      <c r="AJ143" t="str">
        <f t="shared" si="180"/>
        <v/>
      </c>
      <c r="AK143" t="str">
        <f t="shared" si="180"/>
        <v/>
      </c>
      <c r="AL143" t="str">
        <f t="shared" si="180"/>
        <v/>
      </c>
      <c r="AM143" t="str">
        <f t="shared" si="180"/>
        <v/>
      </c>
      <c r="AN143" t="str">
        <f t="shared" si="180"/>
        <v/>
      </c>
      <c r="AO143" t="str">
        <f t="shared" ref="AO143:AU143" si="181">IF(AO$20=0,"",AO142*$C$41)</f>
        <v/>
      </c>
      <c r="AP143" t="str">
        <f t="shared" si="181"/>
        <v/>
      </c>
      <c r="AQ143" t="str">
        <f t="shared" si="181"/>
        <v/>
      </c>
      <c r="AR143" t="str">
        <f t="shared" si="181"/>
        <v/>
      </c>
      <c r="AS143" t="str">
        <f t="shared" si="181"/>
        <v/>
      </c>
      <c r="AT143" t="str">
        <f t="shared" si="181"/>
        <v/>
      </c>
      <c r="AU143" t="str">
        <f t="shared" si="181"/>
        <v/>
      </c>
    </row>
    <row r="144" spans="5:47">
      <c r="E144" t="s">
        <v>248</v>
      </c>
      <c r="G144" t="s">
        <v>154</v>
      </c>
      <c r="H144">
        <f>A$42</f>
        <v>2045</v>
      </c>
      <c r="I144" t="str">
        <f t="shared" si="168"/>
        <v>MINOILRSV2</v>
      </c>
      <c r="J144" t="s">
        <v>270</v>
      </c>
      <c r="K144" t="str">
        <f>IF(K$20=0,"",K143*$C$42)</f>
        <v/>
      </c>
      <c r="L144" t="str">
        <f t="shared" ref="L144:AN144" si="182">IF(L$20=0,"",L143*$C$42)</f>
        <v/>
      </c>
      <c r="M144" t="str">
        <f t="shared" si="182"/>
        <v/>
      </c>
      <c r="N144" t="str">
        <f t="shared" si="182"/>
        <v/>
      </c>
      <c r="O144" t="str">
        <f t="shared" si="182"/>
        <v/>
      </c>
      <c r="P144" t="str">
        <f t="shared" si="182"/>
        <v/>
      </c>
      <c r="Q144" t="str">
        <f t="shared" si="182"/>
        <v/>
      </c>
      <c r="R144" t="str">
        <f t="shared" si="182"/>
        <v/>
      </c>
      <c r="S144" t="str">
        <f t="shared" si="182"/>
        <v/>
      </c>
      <c r="T144" t="str">
        <f t="shared" si="182"/>
        <v/>
      </c>
      <c r="U144" t="str">
        <f t="shared" si="182"/>
        <v/>
      </c>
      <c r="V144" t="str">
        <f t="shared" si="182"/>
        <v/>
      </c>
      <c r="W144" t="str">
        <f t="shared" si="182"/>
        <v/>
      </c>
      <c r="X144" t="str">
        <f t="shared" si="182"/>
        <v/>
      </c>
      <c r="Y144" t="str">
        <f t="shared" si="182"/>
        <v/>
      </c>
      <c r="Z144" t="str">
        <f t="shared" si="182"/>
        <v/>
      </c>
      <c r="AA144" t="str">
        <f t="shared" si="182"/>
        <v/>
      </c>
      <c r="AB144">
        <f t="shared" si="182"/>
        <v>5.9363673441522797</v>
      </c>
      <c r="AC144" t="str">
        <f t="shared" si="182"/>
        <v/>
      </c>
      <c r="AD144" t="str">
        <f t="shared" si="182"/>
        <v/>
      </c>
      <c r="AE144" t="str">
        <f t="shared" si="182"/>
        <v/>
      </c>
      <c r="AF144" t="str">
        <f t="shared" si="182"/>
        <v/>
      </c>
      <c r="AG144" t="str">
        <f t="shared" si="182"/>
        <v/>
      </c>
      <c r="AH144" t="str">
        <f t="shared" si="182"/>
        <v/>
      </c>
      <c r="AI144" t="str">
        <f t="shared" si="182"/>
        <v/>
      </c>
      <c r="AJ144" t="str">
        <f t="shared" si="182"/>
        <v/>
      </c>
      <c r="AK144" t="str">
        <f t="shared" si="182"/>
        <v/>
      </c>
      <c r="AL144" t="str">
        <f t="shared" si="182"/>
        <v/>
      </c>
      <c r="AM144" t="str">
        <f t="shared" si="182"/>
        <v/>
      </c>
      <c r="AN144" t="str">
        <f t="shared" si="182"/>
        <v/>
      </c>
      <c r="AO144" t="str">
        <f t="shared" ref="AO144:AU144" si="183">IF(AO$20=0,"",AO143*$C$42)</f>
        <v/>
      </c>
      <c r="AP144" t="str">
        <f t="shared" si="183"/>
        <v/>
      </c>
      <c r="AQ144" t="str">
        <f t="shared" si="183"/>
        <v/>
      </c>
      <c r="AR144" t="str">
        <f t="shared" si="183"/>
        <v/>
      </c>
      <c r="AS144" t="str">
        <f t="shared" si="183"/>
        <v/>
      </c>
      <c r="AT144" t="str">
        <f t="shared" si="183"/>
        <v/>
      </c>
      <c r="AU144" t="str">
        <f t="shared" si="183"/>
        <v/>
      </c>
    </row>
    <row r="145" spans="5:47">
      <c r="E145" t="s">
        <v>248</v>
      </c>
      <c r="G145" t="s">
        <v>154</v>
      </c>
      <c r="H145">
        <f>A$43</f>
        <v>2050</v>
      </c>
      <c r="I145" t="str">
        <f t="shared" si="168"/>
        <v>MINOILRSV2</v>
      </c>
      <c r="J145" t="s">
        <v>270</v>
      </c>
      <c r="K145" t="str">
        <f>IF(K$20=0,"",K144*$C$43)</f>
        <v/>
      </c>
      <c r="L145" t="str">
        <f t="shared" ref="L145:AN145" si="184">IF(L$20=0,"",L144*$C$43)</f>
        <v/>
      </c>
      <c r="M145" t="str">
        <f t="shared" si="184"/>
        <v/>
      </c>
      <c r="N145" t="str">
        <f t="shared" si="184"/>
        <v/>
      </c>
      <c r="O145" t="str">
        <f t="shared" si="184"/>
        <v/>
      </c>
      <c r="P145" t="str">
        <f t="shared" si="184"/>
        <v/>
      </c>
      <c r="Q145" t="str">
        <f t="shared" si="184"/>
        <v/>
      </c>
      <c r="R145" t="str">
        <f t="shared" si="184"/>
        <v/>
      </c>
      <c r="S145" t="str">
        <f t="shared" si="184"/>
        <v/>
      </c>
      <c r="T145" t="str">
        <f t="shared" si="184"/>
        <v/>
      </c>
      <c r="U145" t="str">
        <f t="shared" si="184"/>
        <v/>
      </c>
      <c r="V145" t="str">
        <f t="shared" si="184"/>
        <v/>
      </c>
      <c r="W145" t="str">
        <f t="shared" si="184"/>
        <v/>
      </c>
      <c r="X145" t="str">
        <f t="shared" si="184"/>
        <v/>
      </c>
      <c r="Y145" t="str">
        <f t="shared" si="184"/>
        <v/>
      </c>
      <c r="Z145" t="str">
        <f t="shared" si="184"/>
        <v/>
      </c>
      <c r="AA145" t="str">
        <f t="shared" si="184"/>
        <v/>
      </c>
      <c r="AB145">
        <f t="shared" si="184"/>
        <v>6.0710186744437022</v>
      </c>
      <c r="AC145" t="str">
        <f t="shared" si="184"/>
        <v/>
      </c>
      <c r="AD145" t="str">
        <f t="shared" si="184"/>
        <v/>
      </c>
      <c r="AE145" t="str">
        <f t="shared" si="184"/>
        <v/>
      </c>
      <c r="AF145" t="str">
        <f t="shared" si="184"/>
        <v/>
      </c>
      <c r="AG145" t="str">
        <f t="shared" si="184"/>
        <v/>
      </c>
      <c r="AH145" t="str">
        <f t="shared" si="184"/>
        <v/>
      </c>
      <c r="AI145" t="str">
        <f t="shared" si="184"/>
        <v/>
      </c>
      <c r="AJ145" t="str">
        <f t="shared" si="184"/>
        <v/>
      </c>
      <c r="AK145" t="str">
        <f t="shared" si="184"/>
        <v/>
      </c>
      <c r="AL145" t="str">
        <f t="shared" si="184"/>
        <v/>
      </c>
      <c r="AM145" t="str">
        <f t="shared" si="184"/>
        <v/>
      </c>
      <c r="AN145" t="str">
        <f t="shared" si="184"/>
        <v/>
      </c>
      <c r="AO145" t="str">
        <f t="shared" ref="AO145:AU145" si="185">IF(AO$20=0,"",AO144*$C$43)</f>
        <v/>
      </c>
      <c r="AP145" t="str">
        <f t="shared" si="185"/>
        <v/>
      </c>
      <c r="AQ145" t="str">
        <f t="shared" si="185"/>
        <v/>
      </c>
      <c r="AR145" t="str">
        <f t="shared" si="185"/>
        <v/>
      </c>
      <c r="AS145" t="str">
        <f t="shared" si="185"/>
        <v/>
      </c>
      <c r="AT145" t="str">
        <f t="shared" si="185"/>
        <v/>
      </c>
      <c r="AU145" t="str">
        <f t="shared" si="185"/>
        <v/>
      </c>
    </row>
    <row r="146" spans="5:47">
      <c r="E146" t="s">
        <v>248</v>
      </c>
      <c r="G146" t="s">
        <v>154</v>
      </c>
      <c r="H146">
        <f>A$35</f>
        <v>2010</v>
      </c>
      <c r="I146" t="str">
        <f t="shared" ref="I146:I154" si="186">I$21</f>
        <v>MINOILRSV3</v>
      </c>
      <c r="J146" t="s">
        <v>270</v>
      </c>
      <c r="K146" t="str">
        <f>IF(K$21=0,"",K21*$C$35)</f>
        <v/>
      </c>
      <c r="L146" t="str">
        <f t="shared" ref="L146:AU146" si="187">IF(L$21=0,"",L21*$C$35)</f>
        <v/>
      </c>
      <c r="M146" t="str">
        <f t="shared" si="187"/>
        <v/>
      </c>
      <c r="N146" t="str">
        <f t="shared" si="187"/>
        <v/>
      </c>
      <c r="O146" t="str">
        <f t="shared" si="187"/>
        <v/>
      </c>
      <c r="P146" t="str">
        <f t="shared" si="187"/>
        <v/>
      </c>
      <c r="Q146" t="str">
        <f t="shared" si="187"/>
        <v/>
      </c>
      <c r="R146" t="str">
        <f t="shared" si="187"/>
        <v/>
      </c>
      <c r="S146" t="str">
        <f t="shared" si="187"/>
        <v/>
      </c>
      <c r="T146" t="str">
        <f t="shared" si="187"/>
        <v/>
      </c>
      <c r="U146" t="str">
        <f t="shared" si="187"/>
        <v/>
      </c>
      <c r="V146" t="str">
        <f t="shared" si="187"/>
        <v/>
      </c>
      <c r="W146" t="str">
        <f t="shared" si="187"/>
        <v/>
      </c>
      <c r="X146" t="str">
        <f t="shared" si="187"/>
        <v/>
      </c>
      <c r="Y146" t="str">
        <f t="shared" si="187"/>
        <v/>
      </c>
      <c r="Z146" t="str">
        <f t="shared" si="187"/>
        <v/>
      </c>
      <c r="AA146" t="str">
        <f t="shared" si="187"/>
        <v/>
      </c>
      <c r="AB146" t="str">
        <f t="shared" si="187"/>
        <v/>
      </c>
      <c r="AC146" t="str">
        <f t="shared" si="187"/>
        <v/>
      </c>
      <c r="AD146" t="str">
        <f t="shared" si="187"/>
        <v/>
      </c>
      <c r="AE146" t="str">
        <f t="shared" si="187"/>
        <v/>
      </c>
      <c r="AF146" t="str">
        <f t="shared" si="187"/>
        <v/>
      </c>
      <c r="AG146" t="str">
        <f t="shared" si="187"/>
        <v/>
      </c>
      <c r="AH146" t="str">
        <f t="shared" si="187"/>
        <v/>
      </c>
      <c r="AI146" t="str">
        <f t="shared" si="187"/>
        <v/>
      </c>
      <c r="AJ146" t="str">
        <f t="shared" si="187"/>
        <v/>
      </c>
      <c r="AK146" t="str">
        <f t="shared" si="187"/>
        <v/>
      </c>
      <c r="AL146" t="str">
        <f t="shared" si="187"/>
        <v/>
      </c>
      <c r="AM146" t="str">
        <f t="shared" si="187"/>
        <v/>
      </c>
      <c r="AN146" t="str">
        <f t="shared" si="187"/>
        <v/>
      </c>
      <c r="AO146" t="str">
        <f t="shared" si="187"/>
        <v/>
      </c>
      <c r="AP146" t="str">
        <f t="shared" si="187"/>
        <v/>
      </c>
      <c r="AQ146" t="str">
        <f t="shared" si="187"/>
        <v/>
      </c>
      <c r="AR146" t="str">
        <f t="shared" si="187"/>
        <v/>
      </c>
      <c r="AS146" t="str">
        <f t="shared" si="187"/>
        <v/>
      </c>
      <c r="AT146" t="str">
        <f t="shared" si="187"/>
        <v/>
      </c>
      <c r="AU146" t="str">
        <f t="shared" si="187"/>
        <v/>
      </c>
    </row>
    <row r="147" spans="5:47">
      <c r="E147" t="s">
        <v>248</v>
      </c>
      <c r="G147" t="s">
        <v>154</v>
      </c>
      <c r="H147">
        <f>A$36</f>
        <v>2015</v>
      </c>
      <c r="I147" t="str">
        <f t="shared" si="186"/>
        <v>MINOILRSV3</v>
      </c>
      <c r="J147" t="s">
        <v>270</v>
      </c>
      <c r="K147" t="str">
        <f>IF(K$21=0,"",K146*$C$36)</f>
        <v/>
      </c>
      <c r="L147" t="str">
        <f t="shared" ref="L147:AN147" si="188">IF(L$21=0,"",L146*$C$36)</f>
        <v/>
      </c>
      <c r="M147" t="str">
        <f t="shared" si="188"/>
        <v/>
      </c>
      <c r="N147" t="str">
        <f t="shared" si="188"/>
        <v/>
      </c>
      <c r="O147" t="str">
        <f t="shared" si="188"/>
        <v/>
      </c>
      <c r="P147" t="str">
        <f t="shared" si="188"/>
        <v/>
      </c>
      <c r="Q147" t="str">
        <f t="shared" si="188"/>
        <v/>
      </c>
      <c r="R147" t="str">
        <f t="shared" si="188"/>
        <v/>
      </c>
      <c r="S147" t="str">
        <f t="shared" si="188"/>
        <v/>
      </c>
      <c r="T147" t="str">
        <f t="shared" si="188"/>
        <v/>
      </c>
      <c r="U147" t="str">
        <f t="shared" si="188"/>
        <v/>
      </c>
      <c r="V147" t="str">
        <f t="shared" si="188"/>
        <v/>
      </c>
      <c r="W147" t="str">
        <f t="shared" si="188"/>
        <v/>
      </c>
      <c r="X147" t="str">
        <f t="shared" si="188"/>
        <v/>
      </c>
      <c r="Y147" t="str">
        <f t="shared" si="188"/>
        <v/>
      </c>
      <c r="Z147" t="str">
        <f t="shared" si="188"/>
        <v/>
      </c>
      <c r="AA147" t="str">
        <f t="shared" si="188"/>
        <v/>
      </c>
      <c r="AB147" t="str">
        <f t="shared" si="188"/>
        <v/>
      </c>
      <c r="AC147" t="str">
        <f t="shared" si="188"/>
        <v/>
      </c>
      <c r="AD147" t="str">
        <f t="shared" si="188"/>
        <v/>
      </c>
      <c r="AE147" t="str">
        <f t="shared" si="188"/>
        <v/>
      </c>
      <c r="AF147" t="str">
        <f t="shared" si="188"/>
        <v/>
      </c>
      <c r="AG147" t="str">
        <f t="shared" si="188"/>
        <v/>
      </c>
      <c r="AH147" t="str">
        <f t="shared" si="188"/>
        <v/>
      </c>
      <c r="AI147" t="str">
        <f t="shared" si="188"/>
        <v/>
      </c>
      <c r="AJ147" t="str">
        <f t="shared" si="188"/>
        <v/>
      </c>
      <c r="AK147" t="str">
        <f t="shared" si="188"/>
        <v/>
      </c>
      <c r="AL147" t="str">
        <f t="shared" si="188"/>
        <v/>
      </c>
      <c r="AM147" t="str">
        <f t="shared" si="188"/>
        <v/>
      </c>
      <c r="AN147" t="str">
        <f t="shared" si="188"/>
        <v/>
      </c>
      <c r="AO147" t="str">
        <f t="shared" ref="AO147:AU147" si="189">IF(AO$21=0,"",AO146*$C$36)</f>
        <v/>
      </c>
      <c r="AP147" t="str">
        <f t="shared" si="189"/>
        <v/>
      </c>
      <c r="AQ147" t="str">
        <f t="shared" si="189"/>
        <v/>
      </c>
      <c r="AR147" t="str">
        <f t="shared" si="189"/>
        <v/>
      </c>
      <c r="AS147" t="str">
        <f t="shared" si="189"/>
        <v/>
      </c>
      <c r="AT147" t="str">
        <f t="shared" si="189"/>
        <v/>
      </c>
      <c r="AU147" t="str">
        <f t="shared" si="189"/>
        <v/>
      </c>
    </row>
    <row r="148" spans="5:47">
      <c r="E148" t="s">
        <v>248</v>
      </c>
      <c r="G148" t="s">
        <v>154</v>
      </c>
      <c r="H148">
        <f>A$37</f>
        <v>2020</v>
      </c>
      <c r="I148" t="str">
        <f t="shared" si="186"/>
        <v>MINOILRSV3</v>
      </c>
      <c r="J148" t="s">
        <v>270</v>
      </c>
      <c r="K148" t="str">
        <f>IF(K$21=0,"",K147*$C$37)</f>
        <v/>
      </c>
      <c r="L148" t="str">
        <f t="shared" ref="L148:AN148" si="190">IF(L$21=0,"",L147*$C$37)</f>
        <v/>
      </c>
      <c r="M148" t="str">
        <f t="shared" si="190"/>
        <v/>
      </c>
      <c r="N148" t="str">
        <f t="shared" si="190"/>
        <v/>
      </c>
      <c r="O148" t="str">
        <f t="shared" si="190"/>
        <v/>
      </c>
      <c r="P148" t="str">
        <f t="shared" si="190"/>
        <v/>
      </c>
      <c r="Q148" t="str">
        <f t="shared" si="190"/>
        <v/>
      </c>
      <c r="R148" t="str">
        <f t="shared" si="190"/>
        <v/>
      </c>
      <c r="S148" t="str">
        <f t="shared" si="190"/>
        <v/>
      </c>
      <c r="T148" t="str">
        <f t="shared" si="190"/>
        <v/>
      </c>
      <c r="U148" t="str">
        <f t="shared" si="190"/>
        <v/>
      </c>
      <c r="V148" t="str">
        <f t="shared" si="190"/>
        <v/>
      </c>
      <c r="W148" t="str">
        <f t="shared" si="190"/>
        <v/>
      </c>
      <c r="X148" t="str">
        <f t="shared" si="190"/>
        <v/>
      </c>
      <c r="Y148" t="str">
        <f t="shared" si="190"/>
        <v/>
      </c>
      <c r="Z148" t="str">
        <f t="shared" si="190"/>
        <v/>
      </c>
      <c r="AA148" t="str">
        <f t="shared" si="190"/>
        <v/>
      </c>
      <c r="AB148" t="str">
        <f t="shared" si="190"/>
        <v/>
      </c>
      <c r="AC148" t="str">
        <f t="shared" si="190"/>
        <v/>
      </c>
      <c r="AD148" t="str">
        <f t="shared" si="190"/>
        <v/>
      </c>
      <c r="AE148" t="str">
        <f t="shared" si="190"/>
        <v/>
      </c>
      <c r="AF148" t="str">
        <f t="shared" si="190"/>
        <v/>
      </c>
      <c r="AG148" t="str">
        <f t="shared" si="190"/>
        <v/>
      </c>
      <c r="AH148" t="str">
        <f t="shared" si="190"/>
        <v/>
      </c>
      <c r="AI148" t="str">
        <f t="shared" si="190"/>
        <v/>
      </c>
      <c r="AJ148" t="str">
        <f t="shared" si="190"/>
        <v/>
      </c>
      <c r="AK148" t="str">
        <f t="shared" si="190"/>
        <v/>
      </c>
      <c r="AL148" t="str">
        <f t="shared" si="190"/>
        <v/>
      </c>
      <c r="AM148" t="str">
        <f t="shared" si="190"/>
        <v/>
      </c>
      <c r="AN148" t="str">
        <f t="shared" si="190"/>
        <v/>
      </c>
      <c r="AO148" t="str">
        <f t="shared" ref="AO148:AU148" si="191">IF(AO$21=0,"",AO147*$C$37)</f>
        <v/>
      </c>
      <c r="AP148" t="str">
        <f t="shared" si="191"/>
        <v/>
      </c>
      <c r="AQ148" t="str">
        <f t="shared" si="191"/>
        <v/>
      </c>
      <c r="AR148" t="str">
        <f t="shared" si="191"/>
        <v/>
      </c>
      <c r="AS148" t="str">
        <f t="shared" si="191"/>
        <v/>
      </c>
      <c r="AT148" t="str">
        <f t="shared" si="191"/>
        <v/>
      </c>
      <c r="AU148" t="str">
        <f t="shared" si="191"/>
        <v/>
      </c>
    </row>
    <row r="149" spans="5:47">
      <c r="E149" t="s">
        <v>248</v>
      </c>
      <c r="G149" t="s">
        <v>154</v>
      </c>
      <c r="H149">
        <f>A$38</f>
        <v>2025</v>
      </c>
      <c r="I149" t="str">
        <f t="shared" si="186"/>
        <v>MINOILRSV3</v>
      </c>
      <c r="J149" t="s">
        <v>270</v>
      </c>
      <c r="K149" t="str">
        <f>IF(K$21=0,"",K148*$C$38)</f>
        <v/>
      </c>
      <c r="L149" t="str">
        <f t="shared" ref="L149:AN149" si="192">IF(L$21=0,"",L148*$C$38)</f>
        <v/>
      </c>
      <c r="M149" t="str">
        <f t="shared" si="192"/>
        <v/>
      </c>
      <c r="N149" t="str">
        <f t="shared" si="192"/>
        <v/>
      </c>
      <c r="O149" t="str">
        <f t="shared" si="192"/>
        <v/>
      </c>
      <c r="P149" t="str">
        <f t="shared" si="192"/>
        <v/>
      </c>
      <c r="Q149" t="str">
        <f t="shared" si="192"/>
        <v/>
      </c>
      <c r="R149" t="str">
        <f t="shared" si="192"/>
        <v/>
      </c>
      <c r="S149" t="str">
        <f t="shared" si="192"/>
        <v/>
      </c>
      <c r="T149" t="str">
        <f t="shared" si="192"/>
        <v/>
      </c>
      <c r="U149" t="str">
        <f t="shared" si="192"/>
        <v/>
      </c>
      <c r="V149" t="str">
        <f t="shared" si="192"/>
        <v/>
      </c>
      <c r="W149" t="str">
        <f t="shared" si="192"/>
        <v/>
      </c>
      <c r="X149" t="str">
        <f t="shared" si="192"/>
        <v/>
      </c>
      <c r="Y149" t="str">
        <f t="shared" si="192"/>
        <v/>
      </c>
      <c r="Z149" t="str">
        <f t="shared" si="192"/>
        <v/>
      </c>
      <c r="AA149" t="str">
        <f t="shared" si="192"/>
        <v/>
      </c>
      <c r="AB149" t="str">
        <f t="shared" si="192"/>
        <v/>
      </c>
      <c r="AC149" t="str">
        <f t="shared" si="192"/>
        <v/>
      </c>
      <c r="AD149" t="str">
        <f t="shared" si="192"/>
        <v/>
      </c>
      <c r="AE149" t="str">
        <f t="shared" si="192"/>
        <v/>
      </c>
      <c r="AF149" t="str">
        <f t="shared" si="192"/>
        <v/>
      </c>
      <c r="AG149" t="str">
        <f t="shared" si="192"/>
        <v/>
      </c>
      <c r="AH149" t="str">
        <f t="shared" si="192"/>
        <v/>
      </c>
      <c r="AI149" t="str">
        <f t="shared" si="192"/>
        <v/>
      </c>
      <c r="AJ149" t="str">
        <f t="shared" si="192"/>
        <v/>
      </c>
      <c r="AK149" t="str">
        <f t="shared" si="192"/>
        <v/>
      </c>
      <c r="AL149" t="str">
        <f t="shared" si="192"/>
        <v/>
      </c>
      <c r="AM149" t="str">
        <f t="shared" si="192"/>
        <v/>
      </c>
      <c r="AN149" t="str">
        <f t="shared" si="192"/>
        <v/>
      </c>
      <c r="AO149" t="str">
        <f t="shared" ref="AO149:AU149" si="193">IF(AO$21=0,"",AO148*$C$38)</f>
        <v/>
      </c>
      <c r="AP149" t="str">
        <f t="shared" si="193"/>
        <v/>
      </c>
      <c r="AQ149" t="str">
        <f t="shared" si="193"/>
        <v/>
      </c>
      <c r="AR149" t="str">
        <f t="shared" si="193"/>
        <v/>
      </c>
      <c r="AS149" t="str">
        <f t="shared" si="193"/>
        <v/>
      </c>
      <c r="AT149" t="str">
        <f t="shared" si="193"/>
        <v/>
      </c>
      <c r="AU149" t="str">
        <f t="shared" si="193"/>
        <v/>
      </c>
    </row>
    <row r="150" spans="5:47">
      <c r="E150" t="s">
        <v>248</v>
      </c>
      <c r="G150" t="s">
        <v>154</v>
      </c>
      <c r="H150">
        <f>A$39</f>
        <v>2030</v>
      </c>
      <c r="I150" t="str">
        <f t="shared" si="186"/>
        <v>MINOILRSV3</v>
      </c>
      <c r="J150" t="s">
        <v>270</v>
      </c>
      <c r="K150" t="str">
        <f>IF(K$21=0,"",K149*$C$39)</f>
        <v/>
      </c>
      <c r="L150" t="str">
        <f t="shared" ref="L150:AN150" si="194">IF(L$21=0,"",L149*$C$39)</f>
        <v/>
      </c>
      <c r="M150" t="str">
        <f t="shared" si="194"/>
        <v/>
      </c>
      <c r="N150" t="str">
        <f t="shared" si="194"/>
        <v/>
      </c>
      <c r="O150" t="str">
        <f t="shared" si="194"/>
        <v/>
      </c>
      <c r="P150" t="str">
        <f t="shared" si="194"/>
        <v/>
      </c>
      <c r="Q150" t="str">
        <f t="shared" si="194"/>
        <v/>
      </c>
      <c r="R150" t="str">
        <f t="shared" si="194"/>
        <v/>
      </c>
      <c r="S150" t="str">
        <f t="shared" si="194"/>
        <v/>
      </c>
      <c r="T150" t="str">
        <f t="shared" si="194"/>
        <v/>
      </c>
      <c r="U150" t="str">
        <f t="shared" si="194"/>
        <v/>
      </c>
      <c r="V150" t="str">
        <f t="shared" si="194"/>
        <v/>
      </c>
      <c r="W150" t="str">
        <f t="shared" si="194"/>
        <v/>
      </c>
      <c r="X150" t="str">
        <f t="shared" si="194"/>
        <v/>
      </c>
      <c r="Y150" t="str">
        <f t="shared" si="194"/>
        <v/>
      </c>
      <c r="Z150" t="str">
        <f t="shared" si="194"/>
        <v/>
      </c>
      <c r="AA150" t="str">
        <f t="shared" si="194"/>
        <v/>
      </c>
      <c r="AB150" t="str">
        <f t="shared" si="194"/>
        <v/>
      </c>
      <c r="AC150" t="str">
        <f t="shared" si="194"/>
        <v/>
      </c>
      <c r="AD150" t="str">
        <f t="shared" si="194"/>
        <v/>
      </c>
      <c r="AE150" t="str">
        <f t="shared" si="194"/>
        <v/>
      </c>
      <c r="AF150" t="str">
        <f t="shared" si="194"/>
        <v/>
      </c>
      <c r="AG150" t="str">
        <f t="shared" si="194"/>
        <v/>
      </c>
      <c r="AH150" t="str">
        <f t="shared" si="194"/>
        <v/>
      </c>
      <c r="AI150" t="str">
        <f t="shared" si="194"/>
        <v/>
      </c>
      <c r="AJ150" t="str">
        <f t="shared" si="194"/>
        <v/>
      </c>
      <c r="AK150" t="str">
        <f t="shared" si="194"/>
        <v/>
      </c>
      <c r="AL150" t="str">
        <f t="shared" si="194"/>
        <v/>
      </c>
      <c r="AM150" t="str">
        <f t="shared" si="194"/>
        <v/>
      </c>
      <c r="AN150" t="str">
        <f t="shared" si="194"/>
        <v/>
      </c>
      <c r="AO150" t="str">
        <f t="shared" ref="AO150:AU150" si="195">IF(AO$21=0,"",AO149*$C$39)</f>
        <v/>
      </c>
      <c r="AP150" t="str">
        <f t="shared" si="195"/>
        <v/>
      </c>
      <c r="AQ150" t="str">
        <f t="shared" si="195"/>
        <v/>
      </c>
      <c r="AR150" t="str">
        <f t="shared" si="195"/>
        <v/>
      </c>
      <c r="AS150" t="str">
        <f t="shared" si="195"/>
        <v/>
      </c>
      <c r="AT150" t="str">
        <f t="shared" si="195"/>
        <v/>
      </c>
      <c r="AU150" t="str">
        <f t="shared" si="195"/>
        <v/>
      </c>
    </row>
    <row r="151" spans="5:47">
      <c r="E151" t="s">
        <v>248</v>
      </c>
      <c r="G151" t="s">
        <v>154</v>
      </c>
      <c r="H151">
        <f>A$40</f>
        <v>2035</v>
      </c>
      <c r="I151" t="str">
        <f t="shared" si="186"/>
        <v>MINOILRSV3</v>
      </c>
      <c r="J151" t="s">
        <v>270</v>
      </c>
      <c r="K151" t="str">
        <f>IF(K$21=0,"",K150*$C$40)</f>
        <v/>
      </c>
      <c r="L151" t="str">
        <f t="shared" ref="L151:AN151" si="196">IF(L$21=0,"",L150*$C$40)</f>
        <v/>
      </c>
      <c r="M151" t="str">
        <f t="shared" si="196"/>
        <v/>
      </c>
      <c r="N151" t="str">
        <f t="shared" si="196"/>
        <v/>
      </c>
      <c r="O151" t="str">
        <f t="shared" si="196"/>
        <v/>
      </c>
      <c r="P151" t="str">
        <f t="shared" si="196"/>
        <v/>
      </c>
      <c r="Q151" t="str">
        <f t="shared" si="196"/>
        <v/>
      </c>
      <c r="R151" t="str">
        <f t="shared" si="196"/>
        <v/>
      </c>
      <c r="S151" t="str">
        <f t="shared" si="196"/>
        <v/>
      </c>
      <c r="T151" t="str">
        <f t="shared" si="196"/>
        <v/>
      </c>
      <c r="U151" t="str">
        <f t="shared" si="196"/>
        <v/>
      </c>
      <c r="V151" t="str">
        <f t="shared" si="196"/>
        <v/>
      </c>
      <c r="W151" t="str">
        <f t="shared" si="196"/>
        <v/>
      </c>
      <c r="X151" t="str">
        <f t="shared" si="196"/>
        <v/>
      </c>
      <c r="Y151" t="str">
        <f t="shared" si="196"/>
        <v/>
      </c>
      <c r="Z151" t="str">
        <f t="shared" si="196"/>
        <v/>
      </c>
      <c r="AA151" t="str">
        <f t="shared" si="196"/>
        <v/>
      </c>
      <c r="AB151" t="str">
        <f t="shared" si="196"/>
        <v/>
      </c>
      <c r="AC151" t="str">
        <f t="shared" si="196"/>
        <v/>
      </c>
      <c r="AD151" t="str">
        <f t="shared" si="196"/>
        <v/>
      </c>
      <c r="AE151" t="str">
        <f t="shared" si="196"/>
        <v/>
      </c>
      <c r="AF151" t="str">
        <f t="shared" si="196"/>
        <v/>
      </c>
      <c r="AG151" t="str">
        <f t="shared" si="196"/>
        <v/>
      </c>
      <c r="AH151" t="str">
        <f t="shared" si="196"/>
        <v/>
      </c>
      <c r="AI151" t="str">
        <f t="shared" si="196"/>
        <v/>
      </c>
      <c r="AJ151" t="str">
        <f t="shared" si="196"/>
        <v/>
      </c>
      <c r="AK151" t="str">
        <f t="shared" si="196"/>
        <v/>
      </c>
      <c r="AL151" t="str">
        <f t="shared" si="196"/>
        <v/>
      </c>
      <c r="AM151" t="str">
        <f t="shared" si="196"/>
        <v/>
      </c>
      <c r="AN151" t="str">
        <f t="shared" si="196"/>
        <v/>
      </c>
      <c r="AO151" t="str">
        <f t="shared" ref="AO151:AU151" si="197">IF(AO$21=0,"",AO150*$C$40)</f>
        <v/>
      </c>
      <c r="AP151" t="str">
        <f t="shared" si="197"/>
        <v/>
      </c>
      <c r="AQ151" t="str">
        <f t="shared" si="197"/>
        <v/>
      </c>
      <c r="AR151" t="str">
        <f t="shared" si="197"/>
        <v/>
      </c>
      <c r="AS151" t="str">
        <f t="shared" si="197"/>
        <v/>
      </c>
      <c r="AT151" t="str">
        <f t="shared" si="197"/>
        <v/>
      </c>
      <c r="AU151" t="str">
        <f t="shared" si="197"/>
        <v/>
      </c>
    </row>
    <row r="152" spans="5:47">
      <c r="E152" t="s">
        <v>248</v>
      </c>
      <c r="G152" t="s">
        <v>154</v>
      </c>
      <c r="H152">
        <f>A$41</f>
        <v>2040</v>
      </c>
      <c r="I152" t="str">
        <f t="shared" si="186"/>
        <v>MINOILRSV3</v>
      </c>
      <c r="J152" t="s">
        <v>270</v>
      </c>
      <c r="K152" t="str">
        <f>IF(K$21=0,"",K151*$C$41)</f>
        <v/>
      </c>
      <c r="L152" t="str">
        <f t="shared" ref="L152:AN152" si="198">IF(L$21=0,"",L151*$C$41)</f>
        <v/>
      </c>
      <c r="M152" t="str">
        <f t="shared" si="198"/>
        <v/>
      </c>
      <c r="N152" t="str">
        <f t="shared" si="198"/>
        <v/>
      </c>
      <c r="O152" t="str">
        <f t="shared" si="198"/>
        <v/>
      </c>
      <c r="P152" t="str">
        <f t="shared" si="198"/>
        <v/>
      </c>
      <c r="Q152" t="str">
        <f t="shared" si="198"/>
        <v/>
      </c>
      <c r="R152" t="str">
        <f t="shared" si="198"/>
        <v/>
      </c>
      <c r="S152" t="str">
        <f t="shared" si="198"/>
        <v/>
      </c>
      <c r="T152" t="str">
        <f t="shared" si="198"/>
        <v/>
      </c>
      <c r="U152" t="str">
        <f t="shared" si="198"/>
        <v/>
      </c>
      <c r="V152" t="str">
        <f t="shared" si="198"/>
        <v/>
      </c>
      <c r="W152" t="str">
        <f t="shared" si="198"/>
        <v/>
      </c>
      <c r="X152" t="str">
        <f t="shared" si="198"/>
        <v/>
      </c>
      <c r="Y152" t="str">
        <f t="shared" si="198"/>
        <v/>
      </c>
      <c r="Z152" t="str">
        <f t="shared" si="198"/>
        <v/>
      </c>
      <c r="AA152" t="str">
        <f t="shared" si="198"/>
        <v/>
      </c>
      <c r="AB152" t="str">
        <f t="shared" si="198"/>
        <v/>
      </c>
      <c r="AC152" t="str">
        <f t="shared" si="198"/>
        <v/>
      </c>
      <c r="AD152" t="str">
        <f t="shared" si="198"/>
        <v/>
      </c>
      <c r="AE152" t="str">
        <f t="shared" si="198"/>
        <v/>
      </c>
      <c r="AF152" t="str">
        <f t="shared" si="198"/>
        <v/>
      </c>
      <c r="AG152" t="str">
        <f t="shared" si="198"/>
        <v/>
      </c>
      <c r="AH152" t="str">
        <f t="shared" si="198"/>
        <v/>
      </c>
      <c r="AI152" t="str">
        <f t="shared" si="198"/>
        <v/>
      </c>
      <c r="AJ152" t="str">
        <f t="shared" si="198"/>
        <v/>
      </c>
      <c r="AK152" t="str">
        <f t="shared" si="198"/>
        <v/>
      </c>
      <c r="AL152" t="str">
        <f t="shared" si="198"/>
        <v/>
      </c>
      <c r="AM152" t="str">
        <f t="shared" si="198"/>
        <v/>
      </c>
      <c r="AN152" t="str">
        <f t="shared" si="198"/>
        <v/>
      </c>
      <c r="AO152" t="str">
        <f t="shared" ref="AO152:AU152" si="199">IF(AO$21=0,"",AO151*$C$41)</f>
        <v/>
      </c>
      <c r="AP152" t="str">
        <f t="shared" si="199"/>
        <v/>
      </c>
      <c r="AQ152" t="str">
        <f t="shared" si="199"/>
        <v/>
      </c>
      <c r="AR152" t="str">
        <f t="shared" si="199"/>
        <v/>
      </c>
      <c r="AS152" t="str">
        <f t="shared" si="199"/>
        <v/>
      </c>
      <c r="AT152" t="str">
        <f t="shared" si="199"/>
        <v/>
      </c>
      <c r="AU152" t="str">
        <f t="shared" si="199"/>
        <v/>
      </c>
    </row>
    <row r="153" spans="5:47">
      <c r="E153" t="s">
        <v>248</v>
      </c>
      <c r="G153" t="s">
        <v>154</v>
      </c>
      <c r="H153">
        <f>A$42</f>
        <v>2045</v>
      </c>
      <c r="I153" t="str">
        <f t="shared" si="186"/>
        <v>MINOILRSV3</v>
      </c>
      <c r="J153" t="s">
        <v>270</v>
      </c>
      <c r="K153" t="str">
        <f>IF(K$21=0,"",K152*$C$42)</f>
        <v/>
      </c>
      <c r="L153" t="str">
        <f t="shared" ref="L153:AN153" si="200">IF(L$21=0,"",L152*$C$42)</f>
        <v/>
      </c>
      <c r="M153" t="str">
        <f t="shared" si="200"/>
        <v/>
      </c>
      <c r="N153" t="str">
        <f t="shared" si="200"/>
        <v/>
      </c>
      <c r="O153" t="str">
        <f t="shared" si="200"/>
        <v/>
      </c>
      <c r="P153" t="str">
        <f t="shared" si="200"/>
        <v/>
      </c>
      <c r="Q153" t="str">
        <f t="shared" si="200"/>
        <v/>
      </c>
      <c r="R153" t="str">
        <f t="shared" si="200"/>
        <v/>
      </c>
      <c r="S153" t="str">
        <f t="shared" si="200"/>
        <v/>
      </c>
      <c r="T153" t="str">
        <f t="shared" si="200"/>
        <v/>
      </c>
      <c r="U153" t="str">
        <f t="shared" si="200"/>
        <v/>
      </c>
      <c r="V153" t="str">
        <f t="shared" si="200"/>
        <v/>
      </c>
      <c r="W153" t="str">
        <f t="shared" si="200"/>
        <v/>
      </c>
      <c r="X153" t="str">
        <f t="shared" si="200"/>
        <v/>
      </c>
      <c r="Y153" t="str">
        <f t="shared" si="200"/>
        <v/>
      </c>
      <c r="Z153" t="str">
        <f t="shared" si="200"/>
        <v/>
      </c>
      <c r="AA153" t="str">
        <f t="shared" si="200"/>
        <v/>
      </c>
      <c r="AB153" t="str">
        <f t="shared" si="200"/>
        <v/>
      </c>
      <c r="AC153" t="str">
        <f t="shared" si="200"/>
        <v/>
      </c>
      <c r="AD153" t="str">
        <f t="shared" si="200"/>
        <v/>
      </c>
      <c r="AE153" t="str">
        <f t="shared" si="200"/>
        <v/>
      </c>
      <c r="AF153" t="str">
        <f t="shared" si="200"/>
        <v/>
      </c>
      <c r="AG153" t="str">
        <f t="shared" si="200"/>
        <v/>
      </c>
      <c r="AH153" t="str">
        <f t="shared" si="200"/>
        <v/>
      </c>
      <c r="AI153" t="str">
        <f t="shared" si="200"/>
        <v/>
      </c>
      <c r="AJ153" t="str">
        <f t="shared" si="200"/>
        <v/>
      </c>
      <c r="AK153" t="str">
        <f t="shared" si="200"/>
        <v/>
      </c>
      <c r="AL153" t="str">
        <f t="shared" si="200"/>
        <v/>
      </c>
      <c r="AM153" t="str">
        <f t="shared" si="200"/>
        <v/>
      </c>
      <c r="AN153" t="str">
        <f t="shared" si="200"/>
        <v/>
      </c>
      <c r="AO153" t="str">
        <f t="shared" ref="AO153:AU153" si="201">IF(AO$21=0,"",AO152*$C$42)</f>
        <v/>
      </c>
      <c r="AP153" t="str">
        <f t="shared" si="201"/>
        <v/>
      </c>
      <c r="AQ153" t="str">
        <f t="shared" si="201"/>
        <v/>
      </c>
      <c r="AR153" t="str">
        <f t="shared" si="201"/>
        <v/>
      </c>
      <c r="AS153" t="str">
        <f t="shared" si="201"/>
        <v/>
      </c>
      <c r="AT153" t="str">
        <f t="shared" si="201"/>
        <v/>
      </c>
      <c r="AU153" t="str">
        <f t="shared" si="201"/>
        <v/>
      </c>
    </row>
    <row r="154" spans="5:47">
      <c r="E154" t="s">
        <v>248</v>
      </c>
      <c r="G154" t="s">
        <v>154</v>
      </c>
      <c r="H154">
        <f>A$43</f>
        <v>2050</v>
      </c>
      <c r="I154" t="str">
        <f t="shared" si="186"/>
        <v>MINOILRSV3</v>
      </c>
      <c r="J154" t="s">
        <v>270</v>
      </c>
      <c r="K154" t="str">
        <f>IF(K$21=0,"",K153*$C$43)</f>
        <v/>
      </c>
      <c r="L154" t="str">
        <f t="shared" ref="L154:AN154" si="202">IF(L$21=0,"",L153*$C$43)</f>
        <v/>
      </c>
      <c r="M154" t="str">
        <f t="shared" si="202"/>
        <v/>
      </c>
      <c r="N154" t="str">
        <f t="shared" si="202"/>
        <v/>
      </c>
      <c r="O154" t="str">
        <f t="shared" si="202"/>
        <v/>
      </c>
      <c r="P154" t="str">
        <f t="shared" si="202"/>
        <v/>
      </c>
      <c r="Q154" t="str">
        <f t="shared" si="202"/>
        <v/>
      </c>
      <c r="R154" t="str">
        <f t="shared" si="202"/>
        <v/>
      </c>
      <c r="S154" t="str">
        <f t="shared" si="202"/>
        <v/>
      </c>
      <c r="T154" t="str">
        <f t="shared" si="202"/>
        <v/>
      </c>
      <c r="U154" t="str">
        <f t="shared" si="202"/>
        <v/>
      </c>
      <c r="V154" t="str">
        <f t="shared" si="202"/>
        <v/>
      </c>
      <c r="W154" t="str">
        <f t="shared" si="202"/>
        <v/>
      </c>
      <c r="X154" t="str">
        <f t="shared" si="202"/>
        <v/>
      </c>
      <c r="Y154" t="str">
        <f t="shared" si="202"/>
        <v/>
      </c>
      <c r="Z154" t="str">
        <f t="shared" si="202"/>
        <v/>
      </c>
      <c r="AA154" t="str">
        <f t="shared" si="202"/>
        <v/>
      </c>
      <c r="AB154" t="str">
        <f t="shared" si="202"/>
        <v/>
      </c>
      <c r="AC154" t="str">
        <f t="shared" si="202"/>
        <v/>
      </c>
      <c r="AD154" t="str">
        <f t="shared" si="202"/>
        <v/>
      </c>
      <c r="AE154" t="str">
        <f t="shared" si="202"/>
        <v/>
      </c>
      <c r="AF154" t="str">
        <f t="shared" si="202"/>
        <v/>
      </c>
      <c r="AG154" t="str">
        <f t="shared" si="202"/>
        <v/>
      </c>
      <c r="AH154" t="str">
        <f t="shared" si="202"/>
        <v/>
      </c>
      <c r="AI154" t="str">
        <f t="shared" si="202"/>
        <v/>
      </c>
      <c r="AJ154" t="str">
        <f t="shared" si="202"/>
        <v/>
      </c>
      <c r="AK154" t="str">
        <f t="shared" si="202"/>
        <v/>
      </c>
      <c r="AL154" t="str">
        <f t="shared" si="202"/>
        <v/>
      </c>
      <c r="AM154" t="str">
        <f t="shared" si="202"/>
        <v/>
      </c>
      <c r="AN154" t="str">
        <f t="shared" si="202"/>
        <v/>
      </c>
      <c r="AO154" t="str">
        <f t="shared" ref="AO154:AU154" si="203">IF(AO$21=0,"",AO153*$C$43)</f>
        <v/>
      </c>
      <c r="AP154" t="str">
        <f t="shared" si="203"/>
        <v/>
      </c>
      <c r="AQ154" t="str">
        <f t="shared" si="203"/>
        <v/>
      </c>
      <c r="AR154" t="str">
        <f t="shared" si="203"/>
        <v/>
      </c>
      <c r="AS154" t="str">
        <f t="shared" si="203"/>
        <v/>
      </c>
      <c r="AT154" t="str">
        <f t="shared" si="203"/>
        <v/>
      </c>
      <c r="AU154" t="str">
        <f t="shared" si="203"/>
        <v/>
      </c>
    </row>
    <row r="155" spans="5:47">
      <c r="E155" t="s">
        <v>248</v>
      </c>
      <c r="G155" t="s">
        <v>154</v>
      </c>
      <c r="H155">
        <f>A$35</f>
        <v>2010</v>
      </c>
      <c r="I155" t="str">
        <f t="shared" ref="I155:I163" si="204">I$22</f>
        <v>MINOILRSV4</v>
      </c>
      <c r="J155" t="s">
        <v>270</v>
      </c>
      <c r="K155">
        <f>IF(K$22=0,"",K22*$C$35)</f>
        <v>3.5067889932418304</v>
      </c>
      <c r="L155" t="str">
        <f t="shared" ref="L155:AU155" si="205">IF(L$22=0,"",L22*$C$35)</f>
        <v/>
      </c>
      <c r="M155">
        <f t="shared" si="205"/>
        <v>3.5067889932418304</v>
      </c>
      <c r="N155" t="str">
        <f t="shared" si="205"/>
        <v/>
      </c>
      <c r="O155" t="str">
        <f t="shared" si="205"/>
        <v/>
      </c>
      <c r="P155">
        <f t="shared" si="205"/>
        <v>3.5067889932418304</v>
      </c>
      <c r="Q155">
        <f t="shared" si="205"/>
        <v>3.5067889932418304</v>
      </c>
      <c r="R155">
        <f t="shared" si="205"/>
        <v>3.5067889932418304</v>
      </c>
      <c r="S155" t="str">
        <f t="shared" si="205"/>
        <v/>
      </c>
      <c r="T155">
        <f t="shared" si="205"/>
        <v>5.2601834898627455</v>
      </c>
      <c r="U155" t="str">
        <f t="shared" si="205"/>
        <v/>
      </c>
      <c r="V155">
        <f t="shared" si="205"/>
        <v>3.8574678925660133</v>
      </c>
      <c r="W155">
        <f t="shared" si="205"/>
        <v>3.8574678925660133</v>
      </c>
      <c r="X155">
        <f t="shared" si="205"/>
        <v>3.8574678925660133</v>
      </c>
      <c r="Y155" t="str">
        <f t="shared" si="205"/>
        <v/>
      </c>
      <c r="Z155" t="str">
        <f t="shared" si="205"/>
        <v/>
      </c>
      <c r="AA155" t="str">
        <f t="shared" si="205"/>
        <v/>
      </c>
      <c r="AB155" t="str">
        <f t="shared" si="205"/>
        <v/>
      </c>
      <c r="AC155" t="str">
        <f t="shared" si="205"/>
        <v/>
      </c>
      <c r="AD155" t="str">
        <f t="shared" si="205"/>
        <v/>
      </c>
      <c r="AE155" t="str">
        <f t="shared" si="205"/>
        <v/>
      </c>
      <c r="AF155">
        <f t="shared" si="205"/>
        <v>3.1643122478747121</v>
      </c>
      <c r="AG155">
        <f t="shared" si="205"/>
        <v>3.1643122478747121</v>
      </c>
      <c r="AH155">
        <f t="shared" si="205"/>
        <v>3.5067889932418304</v>
      </c>
      <c r="AI155" t="str">
        <f t="shared" si="205"/>
        <v/>
      </c>
      <c r="AJ155">
        <f t="shared" si="205"/>
        <v>5.2601834898627455</v>
      </c>
      <c r="AK155" t="str">
        <f t="shared" si="205"/>
        <v/>
      </c>
      <c r="AL155" t="str">
        <f t="shared" si="205"/>
        <v/>
      </c>
      <c r="AM155">
        <f t="shared" si="205"/>
        <v>3.5067889932418304</v>
      </c>
      <c r="AN155">
        <f t="shared" si="205"/>
        <v>3.1643122478747121</v>
      </c>
      <c r="AO155" t="str">
        <f t="shared" si="205"/>
        <v/>
      </c>
      <c r="AP155" t="str">
        <f t="shared" si="205"/>
        <v/>
      </c>
      <c r="AQ155" t="str">
        <f t="shared" si="205"/>
        <v/>
      </c>
      <c r="AR155" t="str">
        <f t="shared" si="205"/>
        <v/>
      </c>
      <c r="AS155" t="str">
        <f t="shared" si="205"/>
        <v/>
      </c>
      <c r="AT155" t="str">
        <f t="shared" si="205"/>
        <v/>
      </c>
      <c r="AU155" t="str">
        <f t="shared" si="205"/>
        <v/>
      </c>
    </row>
    <row r="156" spans="5:47">
      <c r="E156" t="s">
        <v>248</v>
      </c>
      <c r="G156" t="s">
        <v>154</v>
      </c>
      <c r="H156">
        <f>A$36</f>
        <v>2015</v>
      </c>
      <c r="I156" t="str">
        <f t="shared" si="204"/>
        <v>MINOILRSV4</v>
      </c>
      <c r="J156" t="s">
        <v>270</v>
      </c>
      <c r="K156">
        <f>IF(K$22=0,"",K155*$C$36)</f>
        <v>3.7965820736516305</v>
      </c>
      <c r="L156" t="str">
        <f t="shared" ref="L156:AN156" si="206">IF(L$22=0,"",L155*$C$36)</f>
        <v/>
      </c>
      <c r="M156">
        <f t="shared" si="206"/>
        <v>3.7965820736516305</v>
      </c>
      <c r="N156" t="str">
        <f t="shared" si="206"/>
        <v/>
      </c>
      <c r="O156" t="str">
        <f t="shared" si="206"/>
        <v/>
      </c>
      <c r="P156">
        <f t="shared" si="206"/>
        <v>3.7965820736516305</v>
      </c>
      <c r="Q156">
        <f t="shared" si="206"/>
        <v>3.7965820736516305</v>
      </c>
      <c r="R156">
        <f t="shared" si="206"/>
        <v>3.7965820736516305</v>
      </c>
      <c r="S156" t="str">
        <f t="shared" si="206"/>
        <v/>
      </c>
      <c r="T156">
        <f t="shared" si="206"/>
        <v>5.6948731104774462</v>
      </c>
      <c r="U156" t="str">
        <f t="shared" si="206"/>
        <v/>
      </c>
      <c r="V156">
        <f t="shared" si="206"/>
        <v>4.1762402810167938</v>
      </c>
      <c r="W156">
        <f t="shared" si="206"/>
        <v>4.1762402810167938</v>
      </c>
      <c r="X156">
        <f t="shared" si="206"/>
        <v>4.1762402810167938</v>
      </c>
      <c r="Y156" t="str">
        <f t="shared" si="206"/>
        <v/>
      </c>
      <c r="Z156" t="str">
        <f t="shared" si="206"/>
        <v/>
      </c>
      <c r="AA156" t="str">
        <f t="shared" si="206"/>
        <v/>
      </c>
      <c r="AB156" t="str">
        <f t="shared" si="206"/>
        <v/>
      </c>
      <c r="AC156" t="str">
        <f t="shared" si="206"/>
        <v/>
      </c>
      <c r="AD156" t="str">
        <f t="shared" si="206"/>
        <v/>
      </c>
      <c r="AE156" t="str">
        <f t="shared" si="206"/>
        <v/>
      </c>
      <c r="AF156">
        <f t="shared" si="206"/>
        <v>3.4258038276239575</v>
      </c>
      <c r="AG156">
        <f t="shared" si="206"/>
        <v>3.4258038276239575</v>
      </c>
      <c r="AH156">
        <f t="shared" si="206"/>
        <v>3.7965820736516305</v>
      </c>
      <c r="AI156" t="str">
        <f t="shared" si="206"/>
        <v/>
      </c>
      <c r="AJ156">
        <f t="shared" si="206"/>
        <v>5.6948731104774462</v>
      </c>
      <c r="AK156" t="str">
        <f t="shared" si="206"/>
        <v/>
      </c>
      <c r="AL156" t="str">
        <f t="shared" si="206"/>
        <v/>
      </c>
      <c r="AM156">
        <f t="shared" si="206"/>
        <v>3.7965820736516305</v>
      </c>
      <c r="AN156">
        <f t="shared" si="206"/>
        <v>3.4258038276239575</v>
      </c>
      <c r="AO156" t="str">
        <f t="shared" ref="AO156:AU156" si="207">IF(AO$22=0,"",AO155*$C$36)</f>
        <v/>
      </c>
      <c r="AP156" t="str">
        <f t="shared" si="207"/>
        <v/>
      </c>
      <c r="AQ156" t="str">
        <f t="shared" si="207"/>
        <v/>
      </c>
      <c r="AR156" t="str">
        <f t="shared" si="207"/>
        <v/>
      </c>
      <c r="AS156" t="str">
        <f t="shared" si="207"/>
        <v/>
      </c>
      <c r="AT156" t="str">
        <f t="shared" si="207"/>
        <v/>
      </c>
      <c r="AU156" t="str">
        <f t="shared" si="207"/>
        <v/>
      </c>
    </row>
    <row r="157" spans="5:47">
      <c r="E157" t="s">
        <v>248</v>
      </c>
      <c r="G157" t="s">
        <v>154</v>
      </c>
      <c r="H157">
        <f>A$37</f>
        <v>2020</v>
      </c>
      <c r="I157" t="str">
        <f t="shared" si="204"/>
        <v>MINOILRSV4</v>
      </c>
      <c r="J157" t="s">
        <v>270</v>
      </c>
      <c r="K157">
        <f>IF(K$22=0,"",K156*$C$37)</f>
        <v>4.0863751540614306</v>
      </c>
      <c r="L157" t="str">
        <f t="shared" ref="L157:AN157" si="208">IF(L$22=0,"",L156*$C$37)</f>
        <v/>
      </c>
      <c r="M157">
        <f t="shared" si="208"/>
        <v>4.0863751540614306</v>
      </c>
      <c r="N157" t="str">
        <f t="shared" si="208"/>
        <v/>
      </c>
      <c r="O157" t="str">
        <f t="shared" si="208"/>
        <v/>
      </c>
      <c r="P157">
        <f t="shared" si="208"/>
        <v>4.0863751540614306</v>
      </c>
      <c r="Q157">
        <f t="shared" si="208"/>
        <v>4.0863751540614306</v>
      </c>
      <c r="R157">
        <f t="shared" si="208"/>
        <v>4.0863751540614306</v>
      </c>
      <c r="S157" t="str">
        <f t="shared" si="208"/>
        <v/>
      </c>
      <c r="T157">
        <f t="shared" si="208"/>
        <v>6.1295627310921468</v>
      </c>
      <c r="U157" t="str">
        <f t="shared" si="208"/>
        <v/>
      </c>
      <c r="V157">
        <f t="shared" si="208"/>
        <v>4.4950126694675738</v>
      </c>
      <c r="W157">
        <f t="shared" si="208"/>
        <v>4.4950126694675738</v>
      </c>
      <c r="X157">
        <f t="shared" si="208"/>
        <v>4.4950126694675738</v>
      </c>
      <c r="Y157" t="str">
        <f t="shared" si="208"/>
        <v/>
      </c>
      <c r="Z157" t="str">
        <f t="shared" si="208"/>
        <v/>
      </c>
      <c r="AA157" t="str">
        <f t="shared" si="208"/>
        <v/>
      </c>
      <c r="AB157" t="str">
        <f t="shared" si="208"/>
        <v/>
      </c>
      <c r="AC157" t="str">
        <f t="shared" si="208"/>
        <v/>
      </c>
      <c r="AD157" t="str">
        <f t="shared" si="208"/>
        <v/>
      </c>
      <c r="AE157" t="str">
        <f t="shared" si="208"/>
        <v/>
      </c>
      <c r="AF157">
        <f t="shared" si="208"/>
        <v>3.6872954073732029</v>
      </c>
      <c r="AG157">
        <f t="shared" si="208"/>
        <v>3.6872954073732029</v>
      </c>
      <c r="AH157">
        <f t="shared" si="208"/>
        <v>4.0863751540614306</v>
      </c>
      <c r="AI157" t="str">
        <f t="shared" si="208"/>
        <v/>
      </c>
      <c r="AJ157">
        <f t="shared" si="208"/>
        <v>6.1295627310921468</v>
      </c>
      <c r="AK157" t="str">
        <f t="shared" si="208"/>
        <v/>
      </c>
      <c r="AL157" t="str">
        <f t="shared" si="208"/>
        <v/>
      </c>
      <c r="AM157">
        <f t="shared" si="208"/>
        <v>4.0863751540614306</v>
      </c>
      <c r="AN157">
        <f t="shared" si="208"/>
        <v>3.6872954073732029</v>
      </c>
      <c r="AO157" t="str">
        <f t="shared" ref="AO157:AU157" si="209">IF(AO$22=0,"",AO156*$C$37)</f>
        <v/>
      </c>
      <c r="AP157" t="str">
        <f t="shared" si="209"/>
        <v/>
      </c>
      <c r="AQ157" t="str">
        <f t="shared" si="209"/>
        <v/>
      </c>
      <c r="AR157" t="str">
        <f t="shared" si="209"/>
        <v/>
      </c>
      <c r="AS157" t="str">
        <f t="shared" si="209"/>
        <v/>
      </c>
      <c r="AT157" t="str">
        <f t="shared" si="209"/>
        <v/>
      </c>
      <c r="AU157" t="str">
        <f t="shared" si="209"/>
        <v/>
      </c>
    </row>
    <row r="158" spans="5:47">
      <c r="E158" t="s">
        <v>248</v>
      </c>
      <c r="G158" t="s">
        <v>154</v>
      </c>
      <c r="H158">
        <f>A$38</f>
        <v>2025</v>
      </c>
      <c r="I158" t="str">
        <f t="shared" si="204"/>
        <v>MINOILRSV4</v>
      </c>
      <c r="J158" t="s">
        <v>270</v>
      </c>
      <c r="K158">
        <f>IF(K$22=0,"",K157*$C$38)</f>
        <v>4.6688885177134551</v>
      </c>
      <c r="L158" t="str">
        <f t="shared" ref="L158:AN158" si="210">IF(L$22=0,"",L157*$C$38)</f>
        <v/>
      </c>
      <c r="M158">
        <f t="shared" si="210"/>
        <v>4.6688885177134551</v>
      </c>
      <c r="N158" t="str">
        <f t="shared" si="210"/>
        <v/>
      </c>
      <c r="O158" t="str">
        <f t="shared" si="210"/>
        <v/>
      </c>
      <c r="P158">
        <f t="shared" si="210"/>
        <v>4.6688885177134551</v>
      </c>
      <c r="Q158">
        <f t="shared" si="210"/>
        <v>4.6688885177134551</v>
      </c>
      <c r="R158">
        <f t="shared" si="210"/>
        <v>4.6688885177134551</v>
      </c>
      <c r="S158" t="str">
        <f t="shared" si="210"/>
        <v/>
      </c>
      <c r="T158">
        <f t="shared" si="210"/>
        <v>7.0033327765701836</v>
      </c>
      <c r="U158" t="str">
        <f t="shared" si="210"/>
        <v/>
      </c>
      <c r="V158">
        <f t="shared" si="210"/>
        <v>5.135777369484801</v>
      </c>
      <c r="W158">
        <f t="shared" si="210"/>
        <v>5.135777369484801</v>
      </c>
      <c r="X158">
        <f t="shared" si="210"/>
        <v>5.135777369484801</v>
      </c>
      <c r="Y158" t="str">
        <f t="shared" si="210"/>
        <v/>
      </c>
      <c r="Z158" t="str">
        <f t="shared" si="210"/>
        <v/>
      </c>
      <c r="AA158" t="str">
        <f t="shared" si="210"/>
        <v/>
      </c>
      <c r="AB158" t="str">
        <f t="shared" si="210"/>
        <v/>
      </c>
      <c r="AC158" t="str">
        <f t="shared" si="210"/>
        <v/>
      </c>
      <c r="AD158" t="str">
        <f t="shared" si="210"/>
        <v/>
      </c>
      <c r="AE158" t="str">
        <f t="shared" si="210"/>
        <v/>
      </c>
      <c r="AF158">
        <f t="shared" si="210"/>
        <v>4.2129198959600718</v>
      </c>
      <c r="AG158">
        <f t="shared" si="210"/>
        <v>4.2129198959600718</v>
      </c>
      <c r="AH158">
        <f t="shared" si="210"/>
        <v>4.6688885177134551</v>
      </c>
      <c r="AI158" t="str">
        <f t="shared" si="210"/>
        <v/>
      </c>
      <c r="AJ158">
        <f t="shared" si="210"/>
        <v>7.0033327765701836</v>
      </c>
      <c r="AK158" t="str">
        <f t="shared" si="210"/>
        <v/>
      </c>
      <c r="AL158" t="str">
        <f t="shared" si="210"/>
        <v/>
      </c>
      <c r="AM158">
        <f t="shared" si="210"/>
        <v>4.6688885177134551</v>
      </c>
      <c r="AN158">
        <f t="shared" si="210"/>
        <v>4.2129198959600718</v>
      </c>
      <c r="AO158" t="str">
        <f t="shared" ref="AO158:AU158" si="211">IF(AO$22=0,"",AO157*$C$38)</f>
        <v/>
      </c>
      <c r="AP158" t="str">
        <f t="shared" si="211"/>
        <v/>
      </c>
      <c r="AQ158" t="str">
        <f t="shared" si="211"/>
        <v/>
      </c>
      <c r="AR158" t="str">
        <f t="shared" si="211"/>
        <v/>
      </c>
      <c r="AS158" t="str">
        <f t="shared" si="211"/>
        <v/>
      </c>
      <c r="AT158" t="str">
        <f t="shared" si="211"/>
        <v/>
      </c>
      <c r="AU158" t="str">
        <f t="shared" si="211"/>
        <v/>
      </c>
    </row>
    <row r="159" spans="5:47">
      <c r="E159" t="s">
        <v>248</v>
      </c>
      <c r="G159" t="s">
        <v>154</v>
      </c>
      <c r="H159">
        <f>A$39</f>
        <v>2030</v>
      </c>
      <c r="I159" t="str">
        <f t="shared" si="204"/>
        <v>MINOILRSV4</v>
      </c>
      <c r="J159" t="s">
        <v>270</v>
      </c>
      <c r="K159">
        <f>IF(K$22=0,"",K158*$C$39)</f>
        <v>5.2514018813654788</v>
      </c>
      <c r="L159" t="str">
        <f t="shared" ref="L159:AN159" si="212">IF(L$22=0,"",L158*$C$39)</f>
        <v/>
      </c>
      <c r="M159">
        <f t="shared" si="212"/>
        <v>5.2514018813654788</v>
      </c>
      <c r="N159" t="str">
        <f t="shared" si="212"/>
        <v/>
      </c>
      <c r="O159" t="str">
        <f t="shared" si="212"/>
        <v/>
      </c>
      <c r="P159">
        <f t="shared" si="212"/>
        <v>5.2514018813654788</v>
      </c>
      <c r="Q159">
        <f t="shared" si="212"/>
        <v>5.2514018813654788</v>
      </c>
      <c r="R159">
        <f t="shared" si="212"/>
        <v>5.2514018813654788</v>
      </c>
      <c r="S159" t="str">
        <f t="shared" si="212"/>
        <v/>
      </c>
      <c r="T159">
        <f t="shared" si="212"/>
        <v>7.8771028220482195</v>
      </c>
      <c r="U159" t="str">
        <f t="shared" si="212"/>
        <v/>
      </c>
      <c r="V159">
        <f t="shared" si="212"/>
        <v>5.7765420695020273</v>
      </c>
      <c r="W159">
        <f t="shared" si="212"/>
        <v>5.7765420695020273</v>
      </c>
      <c r="X159">
        <f t="shared" si="212"/>
        <v>5.7765420695020273</v>
      </c>
      <c r="Y159" t="str">
        <f t="shared" si="212"/>
        <v/>
      </c>
      <c r="Z159" t="str">
        <f t="shared" si="212"/>
        <v/>
      </c>
      <c r="AA159" t="str">
        <f t="shared" si="212"/>
        <v/>
      </c>
      <c r="AB159" t="str">
        <f t="shared" si="212"/>
        <v/>
      </c>
      <c r="AC159" t="str">
        <f t="shared" si="212"/>
        <v/>
      </c>
      <c r="AD159" t="str">
        <f t="shared" si="212"/>
        <v/>
      </c>
      <c r="AE159" t="str">
        <f t="shared" si="212"/>
        <v/>
      </c>
      <c r="AF159">
        <f t="shared" si="212"/>
        <v>4.7385443845469393</v>
      </c>
      <c r="AG159">
        <f t="shared" si="212"/>
        <v>4.7385443845469393</v>
      </c>
      <c r="AH159">
        <f t="shared" si="212"/>
        <v>5.2514018813654788</v>
      </c>
      <c r="AI159" t="str">
        <f t="shared" si="212"/>
        <v/>
      </c>
      <c r="AJ159">
        <f t="shared" si="212"/>
        <v>7.8771028220482195</v>
      </c>
      <c r="AK159" t="str">
        <f t="shared" si="212"/>
        <v/>
      </c>
      <c r="AL159" t="str">
        <f t="shared" si="212"/>
        <v/>
      </c>
      <c r="AM159">
        <f t="shared" si="212"/>
        <v>5.2514018813654788</v>
      </c>
      <c r="AN159">
        <f t="shared" si="212"/>
        <v>4.7385443845469393</v>
      </c>
      <c r="AO159" t="str">
        <f t="shared" ref="AO159:AU159" si="213">IF(AO$22=0,"",AO158*$C$39)</f>
        <v/>
      </c>
      <c r="AP159" t="str">
        <f t="shared" si="213"/>
        <v/>
      </c>
      <c r="AQ159" t="str">
        <f t="shared" si="213"/>
        <v/>
      </c>
      <c r="AR159" t="str">
        <f t="shared" si="213"/>
        <v/>
      </c>
      <c r="AS159" t="str">
        <f t="shared" si="213"/>
        <v/>
      </c>
      <c r="AT159" t="str">
        <f t="shared" si="213"/>
        <v/>
      </c>
      <c r="AU159" t="str">
        <f t="shared" si="213"/>
        <v/>
      </c>
    </row>
    <row r="160" spans="5:47">
      <c r="E160" t="s">
        <v>248</v>
      </c>
      <c r="G160" t="s">
        <v>154</v>
      </c>
      <c r="H160">
        <f>A$40</f>
        <v>2035</v>
      </c>
      <c r="I160" t="str">
        <f t="shared" si="204"/>
        <v>MINOILRSV4</v>
      </c>
      <c r="J160" t="s">
        <v>270</v>
      </c>
      <c r="K160">
        <f>IF(K$22=0,"",K159*$C$40)</f>
        <v>5.526558947613168</v>
      </c>
      <c r="L160" t="str">
        <f t="shared" ref="L160:AN160" si="214">IF(L$22=0,"",L159*$C$40)</f>
        <v/>
      </c>
      <c r="M160">
        <f t="shared" si="214"/>
        <v>5.526558947613168</v>
      </c>
      <c r="N160" t="str">
        <f t="shared" si="214"/>
        <v/>
      </c>
      <c r="O160" t="str">
        <f t="shared" si="214"/>
        <v/>
      </c>
      <c r="P160">
        <f t="shared" si="214"/>
        <v>5.526558947613168</v>
      </c>
      <c r="Q160">
        <f t="shared" si="214"/>
        <v>5.526558947613168</v>
      </c>
      <c r="R160">
        <f t="shared" si="214"/>
        <v>5.526558947613168</v>
      </c>
      <c r="S160" t="str">
        <f t="shared" si="214"/>
        <v/>
      </c>
      <c r="T160">
        <f t="shared" si="214"/>
        <v>8.2898384214197538</v>
      </c>
      <c r="U160" t="str">
        <f t="shared" si="214"/>
        <v/>
      </c>
      <c r="V160">
        <f t="shared" si="214"/>
        <v>6.0792148423744852</v>
      </c>
      <c r="W160">
        <f t="shared" si="214"/>
        <v>6.0792148423744852</v>
      </c>
      <c r="X160">
        <f t="shared" si="214"/>
        <v>6.0792148423744852</v>
      </c>
      <c r="Y160" t="str">
        <f t="shared" si="214"/>
        <v/>
      </c>
      <c r="Z160" t="str">
        <f t="shared" si="214"/>
        <v/>
      </c>
      <c r="AA160" t="str">
        <f t="shared" si="214"/>
        <v/>
      </c>
      <c r="AB160" t="str">
        <f t="shared" si="214"/>
        <v/>
      </c>
      <c r="AC160" t="str">
        <f t="shared" si="214"/>
        <v/>
      </c>
      <c r="AD160" t="str">
        <f t="shared" si="214"/>
        <v/>
      </c>
      <c r="AE160" t="str">
        <f t="shared" si="214"/>
        <v/>
      </c>
      <c r="AF160">
        <f t="shared" si="214"/>
        <v>4.9868293188543031</v>
      </c>
      <c r="AG160">
        <f t="shared" si="214"/>
        <v>4.9868293188543031</v>
      </c>
      <c r="AH160">
        <f t="shared" si="214"/>
        <v>5.526558947613168</v>
      </c>
      <c r="AI160" t="str">
        <f t="shared" si="214"/>
        <v/>
      </c>
      <c r="AJ160">
        <f t="shared" si="214"/>
        <v>8.2898384214197538</v>
      </c>
      <c r="AK160" t="str">
        <f t="shared" si="214"/>
        <v/>
      </c>
      <c r="AL160" t="str">
        <f t="shared" si="214"/>
        <v/>
      </c>
      <c r="AM160">
        <f t="shared" si="214"/>
        <v>5.526558947613168</v>
      </c>
      <c r="AN160">
        <f t="shared" si="214"/>
        <v>4.9868293188543031</v>
      </c>
      <c r="AO160" t="str">
        <f t="shared" ref="AO160:AU160" si="215">IF(AO$22=0,"",AO159*$C$40)</f>
        <v/>
      </c>
      <c r="AP160" t="str">
        <f t="shared" si="215"/>
        <v/>
      </c>
      <c r="AQ160" t="str">
        <f t="shared" si="215"/>
        <v/>
      </c>
      <c r="AR160" t="str">
        <f t="shared" si="215"/>
        <v/>
      </c>
      <c r="AS160" t="str">
        <f t="shared" si="215"/>
        <v/>
      </c>
      <c r="AT160" t="str">
        <f t="shared" si="215"/>
        <v/>
      </c>
      <c r="AU160" t="str">
        <f t="shared" si="215"/>
        <v/>
      </c>
    </row>
    <row r="161" spans="5:47">
      <c r="E161" t="s">
        <v>248</v>
      </c>
      <c r="G161" t="s">
        <v>154</v>
      </c>
      <c r="H161">
        <f>A$41</f>
        <v>2040</v>
      </c>
      <c r="I161" t="str">
        <f t="shared" si="204"/>
        <v>MINOILRSV4</v>
      </c>
      <c r="J161" t="s">
        <v>270</v>
      </c>
      <c r="K161">
        <f>IF(K$22=0,"",K160*$C$41)</f>
        <v>5.8017160138608563</v>
      </c>
      <c r="L161" t="str">
        <f t="shared" ref="L161:AN161" si="216">IF(L$22=0,"",L160*$C$41)</f>
        <v/>
      </c>
      <c r="M161">
        <f t="shared" si="216"/>
        <v>5.8017160138608563</v>
      </c>
      <c r="N161" t="str">
        <f t="shared" si="216"/>
        <v/>
      </c>
      <c r="O161" t="str">
        <f t="shared" si="216"/>
        <v/>
      </c>
      <c r="P161">
        <f t="shared" si="216"/>
        <v>5.8017160138608563</v>
      </c>
      <c r="Q161">
        <f t="shared" si="216"/>
        <v>5.8017160138608563</v>
      </c>
      <c r="R161">
        <f t="shared" si="216"/>
        <v>5.8017160138608563</v>
      </c>
      <c r="S161" t="str">
        <f t="shared" si="216"/>
        <v/>
      </c>
      <c r="T161">
        <f t="shared" si="216"/>
        <v>8.7025740207912872</v>
      </c>
      <c r="U161" t="str">
        <f t="shared" si="216"/>
        <v/>
      </c>
      <c r="V161">
        <f t="shared" si="216"/>
        <v>6.3818876152469421</v>
      </c>
      <c r="W161">
        <f t="shared" si="216"/>
        <v>6.3818876152469421</v>
      </c>
      <c r="X161">
        <f t="shared" si="216"/>
        <v>6.3818876152469421</v>
      </c>
      <c r="Y161" t="str">
        <f t="shared" si="216"/>
        <v/>
      </c>
      <c r="Z161" t="str">
        <f t="shared" si="216"/>
        <v/>
      </c>
      <c r="AA161" t="str">
        <f t="shared" si="216"/>
        <v/>
      </c>
      <c r="AB161" t="str">
        <f t="shared" si="216"/>
        <v/>
      </c>
      <c r="AC161" t="str">
        <f t="shared" si="216"/>
        <v/>
      </c>
      <c r="AD161" t="str">
        <f t="shared" si="216"/>
        <v/>
      </c>
      <c r="AE161" t="str">
        <f t="shared" si="216"/>
        <v/>
      </c>
      <c r="AF161">
        <f t="shared" si="216"/>
        <v>5.235114253161667</v>
      </c>
      <c r="AG161">
        <f t="shared" si="216"/>
        <v>5.235114253161667</v>
      </c>
      <c r="AH161">
        <f t="shared" si="216"/>
        <v>5.8017160138608563</v>
      </c>
      <c r="AI161" t="str">
        <f t="shared" si="216"/>
        <v/>
      </c>
      <c r="AJ161">
        <f t="shared" si="216"/>
        <v>8.7025740207912872</v>
      </c>
      <c r="AK161" t="str">
        <f t="shared" si="216"/>
        <v/>
      </c>
      <c r="AL161" t="str">
        <f t="shared" si="216"/>
        <v/>
      </c>
      <c r="AM161">
        <f t="shared" si="216"/>
        <v>5.8017160138608563</v>
      </c>
      <c r="AN161">
        <f t="shared" si="216"/>
        <v>5.235114253161667</v>
      </c>
      <c r="AO161" t="str">
        <f t="shared" ref="AO161:AU161" si="217">IF(AO$22=0,"",AO160*$C$41)</f>
        <v/>
      </c>
      <c r="AP161" t="str">
        <f t="shared" si="217"/>
        <v/>
      </c>
      <c r="AQ161" t="str">
        <f t="shared" si="217"/>
        <v/>
      </c>
      <c r="AR161" t="str">
        <f t="shared" si="217"/>
        <v/>
      </c>
      <c r="AS161" t="str">
        <f t="shared" si="217"/>
        <v/>
      </c>
      <c r="AT161" t="str">
        <f t="shared" si="217"/>
        <v/>
      </c>
      <c r="AU161" t="str">
        <f t="shared" si="217"/>
        <v/>
      </c>
    </row>
    <row r="162" spans="5:47">
      <c r="E162" t="s">
        <v>248</v>
      </c>
      <c r="G162" t="s">
        <v>154</v>
      </c>
      <c r="H162">
        <f>A$42</f>
        <v>2045</v>
      </c>
      <c r="I162" t="str">
        <f t="shared" si="204"/>
        <v>MINOILRSV4</v>
      </c>
      <c r="J162" t="s">
        <v>270</v>
      </c>
      <c r="K162">
        <f>IF(K$22=0,"",K161*$C$42)</f>
        <v>5.9363673441522797</v>
      </c>
      <c r="L162" t="str">
        <f t="shared" ref="L162:AN162" si="218">IF(L$22=0,"",L161*$C$42)</f>
        <v/>
      </c>
      <c r="M162">
        <f t="shared" si="218"/>
        <v>5.9363673441522797</v>
      </c>
      <c r="N162" t="str">
        <f t="shared" si="218"/>
        <v/>
      </c>
      <c r="O162" t="str">
        <f t="shared" si="218"/>
        <v/>
      </c>
      <c r="P162">
        <f t="shared" si="218"/>
        <v>5.9363673441522797</v>
      </c>
      <c r="Q162">
        <f t="shared" si="218"/>
        <v>5.9363673441522797</v>
      </c>
      <c r="R162">
        <f t="shared" si="218"/>
        <v>5.9363673441522797</v>
      </c>
      <c r="S162" t="str">
        <f t="shared" si="218"/>
        <v/>
      </c>
      <c r="T162">
        <f t="shared" si="218"/>
        <v>8.9045510162284227</v>
      </c>
      <c r="U162" t="str">
        <f t="shared" si="218"/>
        <v/>
      </c>
      <c r="V162">
        <f t="shared" si="218"/>
        <v>6.530004078567508</v>
      </c>
      <c r="W162">
        <f t="shared" si="218"/>
        <v>6.530004078567508</v>
      </c>
      <c r="X162">
        <f t="shared" si="218"/>
        <v>6.530004078567508</v>
      </c>
      <c r="Y162" t="str">
        <f t="shared" si="218"/>
        <v/>
      </c>
      <c r="Z162" t="str">
        <f t="shared" si="218"/>
        <v/>
      </c>
      <c r="AA162" t="str">
        <f t="shared" si="218"/>
        <v/>
      </c>
      <c r="AB162" t="str">
        <f t="shared" si="218"/>
        <v/>
      </c>
      <c r="AC162" t="str">
        <f t="shared" si="218"/>
        <v/>
      </c>
      <c r="AD162" t="str">
        <f t="shared" si="218"/>
        <v/>
      </c>
      <c r="AE162" t="str">
        <f t="shared" si="218"/>
        <v/>
      </c>
      <c r="AF162">
        <f t="shared" si="218"/>
        <v>5.3566153912269741</v>
      </c>
      <c r="AG162">
        <f t="shared" si="218"/>
        <v>5.3566153912269741</v>
      </c>
      <c r="AH162">
        <f t="shared" si="218"/>
        <v>5.9363673441522797</v>
      </c>
      <c r="AI162" t="str">
        <f t="shared" si="218"/>
        <v/>
      </c>
      <c r="AJ162">
        <f t="shared" si="218"/>
        <v>8.9045510162284227</v>
      </c>
      <c r="AK162" t="str">
        <f t="shared" si="218"/>
        <v/>
      </c>
      <c r="AL162" t="str">
        <f t="shared" si="218"/>
        <v/>
      </c>
      <c r="AM162">
        <f t="shared" si="218"/>
        <v>5.9363673441522797</v>
      </c>
      <c r="AN162">
        <f t="shared" si="218"/>
        <v>5.3566153912269741</v>
      </c>
      <c r="AO162" t="str">
        <f t="shared" ref="AO162:AU162" si="219">IF(AO$22=0,"",AO161*$C$42)</f>
        <v/>
      </c>
      <c r="AP162" t="str">
        <f t="shared" si="219"/>
        <v/>
      </c>
      <c r="AQ162" t="str">
        <f t="shared" si="219"/>
        <v/>
      </c>
      <c r="AR162" t="str">
        <f t="shared" si="219"/>
        <v/>
      </c>
      <c r="AS162" t="str">
        <f t="shared" si="219"/>
        <v/>
      </c>
      <c r="AT162" t="str">
        <f t="shared" si="219"/>
        <v/>
      </c>
      <c r="AU162" t="str">
        <f t="shared" si="219"/>
        <v/>
      </c>
    </row>
    <row r="163" spans="5:47">
      <c r="E163" t="s">
        <v>248</v>
      </c>
      <c r="G163" t="s">
        <v>154</v>
      </c>
      <c r="H163">
        <f>A$43</f>
        <v>2050</v>
      </c>
      <c r="I163" t="str">
        <f t="shared" si="204"/>
        <v>MINOILRSV4</v>
      </c>
      <c r="J163" t="s">
        <v>270</v>
      </c>
      <c r="K163">
        <f>IF(K$22=0,"",K162*$C$43)</f>
        <v>6.0710186744437022</v>
      </c>
      <c r="L163" t="str">
        <f t="shared" ref="L163:AN163" si="220">IF(L$22=0,"",L162*$C$43)</f>
        <v/>
      </c>
      <c r="M163">
        <f t="shared" si="220"/>
        <v>6.0710186744437022</v>
      </c>
      <c r="N163" t="str">
        <f t="shared" si="220"/>
        <v/>
      </c>
      <c r="O163" t="str">
        <f t="shared" si="220"/>
        <v/>
      </c>
      <c r="P163">
        <f t="shared" si="220"/>
        <v>6.0710186744437022</v>
      </c>
      <c r="Q163">
        <f t="shared" si="220"/>
        <v>6.0710186744437022</v>
      </c>
      <c r="R163">
        <f t="shared" si="220"/>
        <v>6.0710186744437022</v>
      </c>
      <c r="S163" t="str">
        <f t="shared" si="220"/>
        <v/>
      </c>
      <c r="T163">
        <f t="shared" si="220"/>
        <v>9.1065280116655565</v>
      </c>
      <c r="U163" t="str">
        <f t="shared" si="220"/>
        <v/>
      </c>
      <c r="V163">
        <f t="shared" si="220"/>
        <v>6.6781205418880729</v>
      </c>
      <c r="W163">
        <f t="shared" si="220"/>
        <v>6.6781205418880729</v>
      </c>
      <c r="X163">
        <f t="shared" si="220"/>
        <v>6.6781205418880729</v>
      </c>
      <c r="Y163" t="str">
        <f t="shared" si="220"/>
        <v/>
      </c>
      <c r="Z163" t="str">
        <f t="shared" si="220"/>
        <v/>
      </c>
      <c r="AA163" t="str">
        <f t="shared" si="220"/>
        <v/>
      </c>
      <c r="AB163" t="str">
        <f t="shared" si="220"/>
        <v/>
      </c>
      <c r="AC163" t="str">
        <f t="shared" si="220"/>
        <v/>
      </c>
      <c r="AD163" t="str">
        <f t="shared" si="220"/>
        <v/>
      </c>
      <c r="AE163" t="str">
        <f t="shared" si="220"/>
        <v/>
      </c>
      <c r="AF163">
        <f t="shared" si="220"/>
        <v>5.4781165292922802</v>
      </c>
      <c r="AG163">
        <f t="shared" si="220"/>
        <v>5.4781165292922802</v>
      </c>
      <c r="AH163">
        <f t="shared" si="220"/>
        <v>6.0710186744437022</v>
      </c>
      <c r="AI163" t="str">
        <f t="shared" si="220"/>
        <v/>
      </c>
      <c r="AJ163">
        <f t="shared" si="220"/>
        <v>9.1065280116655565</v>
      </c>
      <c r="AK163" t="str">
        <f t="shared" si="220"/>
        <v/>
      </c>
      <c r="AL163" t="str">
        <f t="shared" si="220"/>
        <v/>
      </c>
      <c r="AM163">
        <f t="shared" si="220"/>
        <v>6.0710186744437022</v>
      </c>
      <c r="AN163">
        <f t="shared" si="220"/>
        <v>5.4781165292922802</v>
      </c>
      <c r="AO163" t="str">
        <f t="shared" ref="AO163:AU163" si="221">IF(AO$22=0,"",AO162*$C$43)</f>
        <v/>
      </c>
      <c r="AP163" t="str">
        <f t="shared" si="221"/>
        <v/>
      </c>
      <c r="AQ163" t="str">
        <f t="shared" si="221"/>
        <v/>
      </c>
      <c r="AR163" t="str">
        <f t="shared" si="221"/>
        <v/>
      </c>
      <c r="AS163" t="str">
        <f t="shared" si="221"/>
        <v/>
      </c>
      <c r="AT163" t="str">
        <f t="shared" si="221"/>
        <v/>
      </c>
      <c r="AU163" t="str">
        <f t="shared" si="221"/>
        <v/>
      </c>
    </row>
    <row r="164" spans="5:47">
      <c r="E164" t="s">
        <v>248</v>
      </c>
      <c r="G164" t="s">
        <v>154</v>
      </c>
      <c r="H164">
        <f>A$35</f>
        <v>2010</v>
      </c>
      <c r="I164" t="str">
        <f t="shared" ref="I164:I172" si="222">I$23</f>
        <v>MINOILRSV5</v>
      </c>
      <c r="J164" t="s">
        <v>270</v>
      </c>
      <c r="K164" t="str">
        <f>IF(K$23=0,"",K23*$C$35)</f>
        <v/>
      </c>
      <c r="L164" t="str">
        <f t="shared" ref="L164:AU164" si="223">IF(L$23=0,"",L23*$C$35)</f>
        <v/>
      </c>
      <c r="M164" t="str">
        <f t="shared" si="223"/>
        <v/>
      </c>
      <c r="N164" t="str">
        <f t="shared" si="223"/>
        <v/>
      </c>
      <c r="O164" t="str">
        <f t="shared" si="223"/>
        <v/>
      </c>
      <c r="P164" t="str">
        <f t="shared" si="223"/>
        <v/>
      </c>
      <c r="Q164" t="str">
        <f t="shared" si="223"/>
        <v/>
      </c>
      <c r="R164" t="str">
        <f t="shared" si="223"/>
        <v/>
      </c>
      <c r="S164" t="str">
        <f t="shared" si="223"/>
        <v/>
      </c>
      <c r="T164" t="str">
        <f t="shared" si="223"/>
        <v/>
      </c>
      <c r="U164" t="str">
        <f t="shared" si="223"/>
        <v/>
      </c>
      <c r="V164" t="str">
        <f t="shared" si="223"/>
        <v/>
      </c>
      <c r="W164" t="str">
        <f t="shared" si="223"/>
        <v/>
      </c>
      <c r="X164" t="str">
        <f t="shared" si="223"/>
        <v/>
      </c>
      <c r="Y164" t="str">
        <f t="shared" si="223"/>
        <v/>
      </c>
      <c r="Z164" t="str">
        <f t="shared" si="223"/>
        <v/>
      </c>
      <c r="AA164" t="str">
        <f t="shared" si="223"/>
        <v/>
      </c>
      <c r="AB164" t="str">
        <f t="shared" si="223"/>
        <v/>
      </c>
      <c r="AC164" t="str">
        <f t="shared" si="223"/>
        <v/>
      </c>
      <c r="AD164" t="str">
        <f t="shared" si="223"/>
        <v/>
      </c>
      <c r="AE164" t="str">
        <f t="shared" si="223"/>
        <v/>
      </c>
      <c r="AF164" t="str">
        <f t="shared" si="223"/>
        <v/>
      </c>
      <c r="AG164" t="str">
        <f t="shared" si="223"/>
        <v/>
      </c>
      <c r="AH164" t="str">
        <f t="shared" si="223"/>
        <v/>
      </c>
      <c r="AI164" t="str">
        <f t="shared" si="223"/>
        <v/>
      </c>
      <c r="AJ164" t="str">
        <f t="shared" si="223"/>
        <v/>
      </c>
      <c r="AK164" t="str">
        <f t="shared" si="223"/>
        <v/>
      </c>
      <c r="AL164" t="str">
        <f t="shared" si="223"/>
        <v/>
      </c>
      <c r="AM164" t="str">
        <f t="shared" si="223"/>
        <v/>
      </c>
      <c r="AN164" t="str">
        <f t="shared" si="223"/>
        <v/>
      </c>
      <c r="AO164" t="str">
        <f t="shared" si="223"/>
        <v/>
      </c>
      <c r="AP164" t="str">
        <f t="shared" si="223"/>
        <v/>
      </c>
      <c r="AQ164" t="str">
        <f t="shared" si="223"/>
        <v/>
      </c>
      <c r="AR164" t="str">
        <f t="shared" si="223"/>
        <v/>
      </c>
      <c r="AS164" t="str">
        <f t="shared" si="223"/>
        <v/>
      </c>
      <c r="AT164" t="str">
        <f t="shared" si="223"/>
        <v/>
      </c>
      <c r="AU164" t="str">
        <f t="shared" si="223"/>
        <v/>
      </c>
    </row>
    <row r="165" spans="5:47">
      <c r="E165" t="s">
        <v>248</v>
      </c>
      <c r="G165" t="s">
        <v>154</v>
      </c>
      <c r="H165">
        <f>A$36</f>
        <v>2015</v>
      </c>
      <c r="I165" t="str">
        <f t="shared" si="222"/>
        <v>MINOILRSV5</v>
      </c>
      <c r="J165" t="s">
        <v>270</v>
      </c>
      <c r="K165" t="str">
        <f>IF(K$23=0,"",K164*$C$36)</f>
        <v/>
      </c>
      <c r="L165" t="str">
        <f t="shared" ref="L165:AN165" si="224">IF(L$23=0,"",L164*$C$36)</f>
        <v/>
      </c>
      <c r="M165" t="str">
        <f t="shared" si="224"/>
        <v/>
      </c>
      <c r="N165" t="str">
        <f t="shared" si="224"/>
        <v/>
      </c>
      <c r="O165" t="str">
        <f t="shared" si="224"/>
        <v/>
      </c>
      <c r="P165" t="str">
        <f t="shared" si="224"/>
        <v/>
      </c>
      <c r="Q165" t="str">
        <f t="shared" si="224"/>
        <v/>
      </c>
      <c r="R165" t="str">
        <f t="shared" si="224"/>
        <v/>
      </c>
      <c r="S165" t="str">
        <f t="shared" si="224"/>
        <v/>
      </c>
      <c r="T165" t="str">
        <f t="shared" si="224"/>
        <v/>
      </c>
      <c r="U165" t="str">
        <f t="shared" si="224"/>
        <v/>
      </c>
      <c r="V165" t="str">
        <f t="shared" si="224"/>
        <v/>
      </c>
      <c r="W165" t="str">
        <f t="shared" si="224"/>
        <v/>
      </c>
      <c r="X165" t="str">
        <f t="shared" si="224"/>
        <v/>
      </c>
      <c r="Y165" t="str">
        <f t="shared" si="224"/>
        <v/>
      </c>
      <c r="Z165" t="str">
        <f t="shared" si="224"/>
        <v/>
      </c>
      <c r="AA165" t="str">
        <f t="shared" si="224"/>
        <v/>
      </c>
      <c r="AB165" t="str">
        <f t="shared" si="224"/>
        <v/>
      </c>
      <c r="AC165" t="str">
        <f t="shared" si="224"/>
        <v/>
      </c>
      <c r="AD165" t="str">
        <f t="shared" si="224"/>
        <v/>
      </c>
      <c r="AE165" t="str">
        <f t="shared" si="224"/>
        <v/>
      </c>
      <c r="AF165" t="str">
        <f t="shared" si="224"/>
        <v/>
      </c>
      <c r="AG165" t="str">
        <f t="shared" si="224"/>
        <v/>
      </c>
      <c r="AH165" t="str">
        <f t="shared" si="224"/>
        <v/>
      </c>
      <c r="AI165" t="str">
        <f t="shared" si="224"/>
        <v/>
      </c>
      <c r="AJ165" t="str">
        <f t="shared" si="224"/>
        <v/>
      </c>
      <c r="AK165" t="str">
        <f t="shared" si="224"/>
        <v/>
      </c>
      <c r="AL165" t="str">
        <f t="shared" si="224"/>
        <v/>
      </c>
      <c r="AM165" t="str">
        <f t="shared" si="224"/>
        <v/>
      </c>
      <c r="AN165" t="str">
        <f t="shared" si="224"/>
        <v/>
      </c>
      <c r="AO165" t="str">
        <f t="shared" ref="AO165:AU165" si="225">IF(AO$23=0,"",AO164*$C$36)</f>
        <v/>
      </c>
      <c r="AP165" t="str">
        <f t="shared" si="225"/>
        <v/>
      </c>
      <c r="AQ165" t="str">
        <f t="shared" si="225"/>
        <v/>
      </c>
      <c r="AR165" t="str">
        <f t="shared" si="225"/>
        <v/>
      </c>
      <c r="AS165" t="str">
        <f t="shared" si="225"/>
        <v/>
      </c>
      <c r="AT165" t="str">
        <f t="shared" si="225"/>
        <v/>
      </c>
      <c r="AU165" t="str">
        <f t="shared" si="225"/>
        <v/>
      </c>
    </row>
    <row r="166" spans="5:47">
      <c r="E166" t="s">
        <v>248</v>
      </c>
      <c r="G166" t="s">
        <v>154</v>
      </c>
      <c r="H166">
        <f>A$37</f>
        <v>2020</v>
      </c>
      <c r="I166" t="str">
        <f t="shared" si="222"/>
        <v>MINOILRSV5</v>
      </c>
      <c r="J166" t="s">
        <v>270</v>
      </c>
      <c r="K166" t="str">
        <f>IF(K$23=0,"",K165*$C$37)</f>
        <v/>
      </c>
      <c r="L166" t="str">
        <f t="shared" ref="L166:AN166" si="226">IF(L$23=0,"",L165*$C$37)</f>
        <v/>
      </c>
      <c r="M166" t="str">
        <f t="shared" si="226"/>
        <v/>
      </c>
      <c r="N166" t="str">
        <f t="shared" si="226"/>
        <v/>
      </c>
      <c r="O166" t="str">
        <f t="shared" si="226"/>
        <v/>
      </c>
      <c r="P166" t="str">
        <f t="shared" si="226"/>
        <v/>
      </c>
      <c r="Q166" t="str">
        <f t="shared" si="226"/>
        <v/>
      </c>
      <c r="R166" t="str">
        <f t="shared" si="226"/>
        <v/>
      </c>
      <c r="S166" t="str">
        <f t="shared" si="226"/>
        <v/>
      </c>
      <c r="T166" t="str">
        <f t="shared" si="226"/>
        <v/>
      </c>
      <c r="U166" t="str">
        <f t="shared" si="226"/>
        <v/>
      </c>
      <c r="V166" t="str">
        <f t="shared" si="226"/>
        <v/>
      </c>
      <c r="W166" t="str">
        <f t="shared" si="226"/>
        <v/>
      </c>
      <c r="X166" t="str">
        <f t="shared" si="226"/>
        <v/>
      </c>
      <c r="Y166" t="str">
        <f t="shared" si="226"/>
        <v/>
      </c>
      <c r="Z166" t="str">
        <f t="shared" si="226"/>
        <v/>
      </c>
      <c r="AA166" t="str">
        <f t="shared" si="226"/>
        <v/>
      </c>
      <c r="AB166" t="str">
        <f t="shared" si="226"/>
        <v/>
      </c>
      <c r="AC166" t="str">
        <f t="shared" si="226"/>
        <v/>
      </c>
      <c r="AD166" t="str">
        <f t="shared" si="226"/>
        <v/>
      </c>
      <c r="AE166" t="str">
        <f t="shared" si="226"/>
        <v/>
      </c>
      <c r="AF166" t="str">
        <f t="shared" si="226"/>
        <v/>
      </c>
      <c r="AG166" t="str">
        <f t="shared" si="226"/>
        <v/>
      </c>
      <c r="AH166" t="str">
        <f t="shared" si="226"/>
        <v/>
      </c>
      <c r="AI166" t="str">
        <f t="shared" si="226"/>
        <v/>
      </c>
      <c r="AJ166" t="str">
        <f t="shared" si="226"/>
        <v/>
      </c>
      <c r="AK166" t="str">
        <f t="shared" si="226"/>
        <v/>
      </c>
      <c r="AL166" t="str">
        <f t="shared" si="226"/>
        <v/>
      </c>
      <c r="AM166" t="str">
        <f t="shared" si="226"/>
        <v/>
      </c>
      <c r="AN166" t="str">
        <f t="shared" si="226"/>
        <v/>
      </c>
      <c r="AO166" t="str">
        <f t="shared" ref="AO166:AU166" si="227">IF(AO$23=0,"",AO165*$C$37)</f>
        <v/>
      </c>
      <c r="AP166" t="str">
        <f t="shared" si="227"/>
        <v/>
      </c>
      <c r="AQ166" t="str">
        <f t="shared" si="227"/>
        <v/>
      </c>
      <c r="AR166" t="str">
        <f t="shared" si="227"/>
        <v/>
      </c>
      <c r="AS166" t="str">
        <f t="shared" si="227"/>
        <v/>
      </c>
      <c r="AT166" t="str">
        <f t="shared" si="227"/>
        <v/>
      </c>
      <c r="AU166" t="str">
        <f t="shared" si="227"/>
        <v/>
      </c>
    </row>
    <row r="167" spans="5:47">
      <c r="E167" t="s">
        <v>248</v>
      </c>
      <c r="G167" t="s">
        <v>154</v>
      </c>
      <c r="H167">
        <f>A$38</f>
        <v>2025</v>
      </c>
      <c r="I167" t="str">
        <f t="shared" si="222"/>
        <v>MINOILRSV5</v>
      </c>
      <c r="J167" t="s">
        <v>270</v>
      </c>
      <c r="K167" t="str">
        <f>IF(K$23=0,"",K166*$C$38)</f>
        <v/>
      </c>
      <c r="L167" t="str">
        <f t="shared" ref="L167:AN167" si="228">IF(L$23=0,"",L166*$C$38)</f>
        <v/>
      </c>
      <c r="M167" t="str">
        <f t="shared" si="228"/>
        <v/>
      </c>
      <c r="N167" t="str">
        <f t="shared" si="228"/>
        <v/>
      </c>
      <c r="O167" t="str">
        <f t="shared" si="228"/>
        <v/>
      </c>
      <c r="P167" t="str">
        <f t="shared" si="228"/>
        <v/>
      </c>
      <c r="Q167" t="str">
        <f t="shared" si="228"/>
        <v/>
      </c>
      <c r="R167" t="str">
        <f t="shared" si="228"/>
        <v/>
      </c>
      <c r="S167" t="str">
        <f t="shared" si="228"/>
        <v/>
      </c>
      <c r="T167" t="str">
        <f t="shared" si="228"/>
        <v/>
      </c>
      <c r="U167" t="str">
        <f t="shared" si="228"/>
        <v/>
      </c>
      <c r="V167" t="str">
        <f t="shared" si="228"/>
        <v/>
      </c>
      <c r="W167" t="str">
        <f t="shared" si="228"/>
        <v/>
      </c>
      <c r="X167" t="str">
        <f t="shared" si="228"/>
        <v/>
      </c>
      <c r="Y167" t="str">
        <f t="shared" si="228"/>
        <v/>
      </c>
      <c r="Z167" t="str">
        <f t="shared" si="228"/>
        <v/>
      </c>
      <c r="AA167" t="str">
        <f t="shared" si="228"/>
        <v/>
      </c>
      <c r="AB167" t="str">
        <f t="shared" si="228"/>
        <v/>
      </c>
      <c r="AC167" t="str">
        <f t="shared" si="228"/>
        <v/>
      </c>
      <c r="AD167" t="str">
        <f t="shared" si="228"/>
        <v/>
      </c>
      <c r="AE167" t="str">
        <f t="shared" si="228"/>
        <v/>
      </c>
      <c r="AF167" t="str">
        <f t="shared" si="228"/>
        <v/>
      </c>
      <c r="AG167" t="str">
        <f t="shared" si="228"/>
        <v/>
      </c>
      <c r="AH167" t="str">
        <f t="shared" si="228"/>
        <v/>
      </c>
      <c r="AI167" t="str">
        <f t="shared" si="228"/>
        <v/>
      </c>
      <c r="AJ167" t="str">
        <f t="shared" si="228"/>
        <v/>
      </c>
      <c r="AK167" t="str">
        <f t="shared" si="228"/>
        <v/>
      </c>
      <c r="AL167" t="str">
        <f t="shared" si="228"/>
        <v/>
      </c>
      <c r="AM167" t="str">
        <f t="shared" si="228"/>
        <v/>
      </c>
      <c r="AN167" t="str">
        <f t="shared" si="228"/>
        <v/>
      </c>
      <c r="AO167" t="str">
        <f t="shared" ref="AO167:AU167" si="229">IF(AO$23=0,"",AO166*$C$38)</f>
        <v/>
      </c>
      <c r="AP167" t="str">
        <f t="shared" si="229"/>
        <v/>
      </c>
      <c r="AQ167" t="str">
        <f t="shared" si="229"/>
        <v/>
      </c>
      <c r="AR167" t="str">
        <f t="shared" si="229"/>
        <v/>
      </c>
      <c r="AS167" t="str">
        <f t="shared" si="229"/>
        <v/>
      </c>
      <c r="AT167" t="str">
        <f t="shared" si="229"/>
        <v/>
      </c>
      <c r="AU167" t="str">
        <f t="shared" si="229"/>
        <v/>
      </c>
    </row>
    <row r="168" spans="5:47">
      <c r="E168" t="s">
        <v>248</v>
      </c>
      <c r="G168" t="s">
        <v>154</v>
      </c>
      <c r="H168">
        <f>A$39</f>
        <v>2030</v>
      </c>
      <c r="I168" t="str">
        <f t="shared" si="222"/>
        <v>MINOILRSV5</v>
      </c>
      <c r="J168" t="s">
        <v>270</v>
      </c>
      <c r="K168" t="str">
        <f>IF(K$23=0,"",K167*$C$39)</f>
        <v/>
      </c>
      <c r="L168" t="str">
        <f t="shared" ref="L168:AN168" si="230">IF(L$23=0,"",L167*$C$39)</f>
        <v/>
      </c>
      <c r="M168" t="str">
        <f t="shared" si="230"/>
        <v/>
      </c>
      <c r="N168" t="str">
        <f t="shared" si="230"/>
        <v/>
      </c>
      <c r="O168" t="str">
        <f t="shared" si="230"/>
        <v/>
      </c>
      <c r="P168" t="str">
        <f t="shared" si="230"/>
        <v/>
      </c>
      <c r="Q168" t="str">
        <f t="shared" si="230"/>
        <v/>
      </c>
      <c r="R168" t="str">
        <f t="shared" si="230"/>
        <v/>
      </c>
      <c r="S168" t="str">
        <f t="shared" si="230"/>
        <v/>
      </c>
      <c r="T168" t="str">
        <f t="shared" si="230"/>
        <v/>
      </c>
      <c r="U168" t="str">
        <f t="shared" si="230"/>
        <v/>
      </c>
      <c r="V168" t="str">
        <f t="shared" si="230"/>
        <v/>
      </c>
      <c r="W168" t="str">
        <f t="shared" si="230"/>
        <v/>
      </c>
      <c r="X168" t="str">
        <f t="shared" si="230"/>
        <v/>
      </c>
      <c r="Y168" t="str">
        <f t="shared" si="230"/>
        <v/>
      </c>
      <c r="Z168" t="str">
        <f t="shared" si="230"/>
        <v/>
      </c>
      <c r="AA168" t="str">
        <f t="shared" si="230"/>
        <v/>
      </c>
      <c r="AB168" t="str">
        <f t="shared" si="230"/>
        <v/>
      </c>
      <c r="AC168" t="str">
        <f t="shared" si="230"/>
        <v/>
      </c>
      <c r="AD168" t="str">
        <f t="shared" si="230"/>
        <v/>
      </c>
      <c r="AE168" t="str">
        <f t="shared" si="230"/>
        <v/>
      </c>
      <c r="AF168" t="str">
        <f t="shared" si="230"/>
        <v/>
      </c>
      <c r="AG168" t="str">
        <f t="shared" si="230"/>
        <v/>
      </c>
      <c r="AH168" t="str">
        <f t="shared" si="230"/>
        <v/>
      </c>
      <c r="AI168" t="str">
        <f t="shared" si="230"/>
        <v/>
      </c>
      <c r="AJ168" t="str">
        <f t="shared" si="230"/>
        <v/>
      </c>
      <c r="AK168" t="str">
        <f t="shared" si="230"/>
        <v/>
      </c>
      <c r="AL168" t="str">
        <f t="shared" si="230"/>
        <v/>
      </c>
      <c r="AM168" t="str">
        <f t="shared" si="230"/>
        <v/>
      </c>
      <c r="AN168" t="str">
        <f t="shared" si="230"/>
        <v/>
      </c>
      <c r="AO168" t="str">
        <f t="shared" ref="AO168:AU168" si="231">IF(AO$23=0,"",AO167*$C$39)</f>
        <v/>
      </c>
      <c r="AP168" t="str">
        <f t="shared" si="231"/>
        <v/>
      </c>
      <c r="AQ168" t="str">
        <f t="shared" si="231"/>
        <v/>
      </c>
      <c r="AR168" t="str">
        <f t="shared" si="231"/>
        <v/>
      </c>
      <c r="AS168" t="str">
        <f t="shared" si="231"/>
        <v/>
      </c>
      <c r="AT168" t="str">
        <f t="shared" si="231"/>
        <v/>
      </c>
      <c r="AU168" t="str">
        <f t="shared" si="231"/>
        <v/>
      </c>
    </row>
    <row r="169" spans="5:47">
      <c r="E169" t="s">
        <v>248</v>
      </c>
      <c r="G169" t="s">
        <v>154</v>
      </c>
      <c r="H169">
        <f>A$40</f>
        <v>2035</v>
      </c>
      <c r="I169" t="str">
        <f t="shared" si="222"/>
        <v>MINOILRSV5</v>
      </c>
      <c r="J169" t="s">
        <v>270</v>
      </c>
      <c r="K169" t="str">
        <f>IF(K$23=0,"",K168*$C$40)</f>
        <v/>
      </c>
      <c r="L169" t="str">
        <f t="shared" ref="L169:AN169" si="232">IF(L$23=0,"",L168*$C$40)</f>
        <v/>
      </c>
      <c r="M169" t="str">
        <f t="shared" si="232"/>
        <v/>
      </c>
      <c r="N169" t="str">
        <f t="shared" si="232"/>
        <v/>
      </c>
      <c r="O169" t="str">
        <f t="shared" si="232"/>
        <v/>
      </c>
      <c r="P169" t="str">
        <f t="shared" si="232"/>
        <v/>
      </c>
      <c r="Q169" t="str">
        <f t="shared" si="232"/>
        <v/>
      </c>
      <c r="R169" t="str">
        <f t="shared" si="232"/>
        <v/>
      </c>
      <c r="S169" t="str">
        <f t="shared" si="232"/>
        <v/>
      </c>
      <c r="T169" t="str">
        <f t="shared" si="232"/>
        <v/>
      </c>
      <c r="U169" t="str">
        <f t="shared" si="232"/>
        <v/>
      </c>
      <c r="V169" t="str">
        <f t="shared" si="232"/>
        <v/>
      </c>
      <c r="W169" t="str">
        <f t="shared" si="232"/>
        <v/>
      </c>
      <c r="X169" t="str">
        <f t="shared" si="232"/>
        <v/>
      </c>
      <c r="Y169" t="str">
        <f t="shared" si="232"/>
        <v/>
      </c>
      <c r="Z169" t="str">
        <f t="shared" si="232"/>
        <v/>
      </c>
      <c r="AA169" t="str">
        <f t="shared" si="232"/>
        <v/>
      </c>
      <c r="AB169" t="str">
        <f t="shared" si="232"/>
        <v/>
      </c>
      <c r="AC169" t="str">
        <f t="shared" si="232"/>
        <v/>
      </c>
      <c r="AD169" t="str">
        <f t="shared" si="232"/>
        <v/>
      </c>
      <c r="AE169" t="str">
        <f t="shared" si="232"/>
        <v/>
      </c>
      <c r="AF169" t="str">
        <f t="shared" si="232"/>
        <v/>
      </c>
      <c r="AG169" t="str">
        <f t="shared" si="232"/>
        <v/>
      </c>
      <c r="AH169" t="str">
        <f t="shared" si="232"/>
        <v/>
      </c>
      <c r="AI169" t="str">
        <f t="shared" si="232"/>
        <v/>
      </c>
      <c r="AJ169" t="str">
        <f t="shared" si="232"/>
        <v/>
      </c>
      <c r="AK169" t="str">
        <f t="shared" si="232"/>
        <v/>
      </c>
      <c r="AL169" t="str">
        <f t="shared" si="232"/>
        <v/>
      </c>
      <c r="AM169" t="str">
        <f t="shared" si="232"/>
        <v/>
      </c>
      <c r="AN169" t="str">
        <f t="shared" si="232"/>
        <v/>
      </c>
      <c r="AO169" t="str">
        <f t="shared" ref="AO169:AU169" si="233">IF(AO$23=0,"",AO168*$C$40)</f>
        <v/>
      </c>
      <c r="AP169" t="str">
        <f t="shared" si="233"/>
        <v/>
      </c>
      <c r="AQ169" t="str">
        <f t="shared" si="233"/>
        <v/>
      </c>
      <c r="AR169" t="str">
        <f t="shared" si="233"/>
        <v/>
      </c>
      <c r="AS169" t="str">
        <f t="shared" si="233"/>
        <v/>
      </c>
      <c r="AT169" t="str">
        <f t="shared" si="233"/>
        <v/>
      </c>
      <c r="AU169" t="str">
        <f t="shared" si="233"/>
        <v/>
      </c>
    </row>
    <row r="170" spans="5:47">
      <c r="E170" t="s">
        <v>248</v>
      </c>
      <c r="G170" t="s">
        <v>154</v>
      </c>
      <c r="H170">
        <f>A$41</f>
        <v>2040</v>
      </c>
      <c r="I170" t="str">
        <f t="shared" si="222"/>
        <v>MINOILRSV5</v>
      </c>
      <c r="J170" t="s">
        <v>270</v>
      </c>
      <c r="K170" t="str">
        <f>IF(K$23=0,"",K169*$C$41)</f>
        <v/>
      </c>
      <c r="L170" t="str">
        <f t="shared" ref="L170:AN170" si="234">IF(L$23=0,"",L169*$C$41)</f>
        <v/>
      </c>
      <c r="M170" t="str">
        <f t="shared" si="234"/>
        <v/>
      </c>
      <c r="N170" t="str">
        <f t="shared" si="234"/>
        <v/>
      </c>
      <c r="O170" t="str">
        <f t="shared" si="234"/>
        <v/>
      </c>
      <c r="P170" t="str">
        <f t="shared" si="234"/>
        <v/>
      </c>
      <c r="Q170" t="str">
        <f t="shared" si="234"/>
        <v/>
      </c>
      <c r="R170" t="str">
        <f t="shared" si="234"/>
        <v/>
      </c>
      <c r="S170" t="str">
        <f t="shared" si="234"/>
        <v/>
      </c>
      <c r="T170" t="str">
        <f t="shared" si="234"/>
        <v/>
      </c>
      <c r="U170" t="str">
        <f t="shared" si="234"/>
        <v/>
      </c>
      <c r="V170" t="str">
        <f t="shared" si="234"/>
        <v/>
      </c>
      <c r="W170" t="str">
        <f t="shared" si="234"/>
        <v/>
      </c>
      <c r="X170" t="str">
        <f t="shared" si="234"/>
        <v/>
      </c>
      <c r="Y170" t="str">
        <f t="shared" si="234"/>
        <v/>
      </c>
      <c r="Z170" t="str">
        <f t="shared" si="234"/>
        <v/>
      </c>
      <c r="AA170" t="str">
        <f t="shared" si="234"/>
        <v/>
      </c>
      <c r="AB170" t="str">
        <f t="shared" si="234"/>
        <v/>
      </c>
      <c r="AC170" t="str">
        <f t="shared" si="234"/>
        <v/>
      </c>
      <c r="AD170" t="str">
        <f t="shared" si="234"/>
        <v/>
      </c>
      <c r="AE170" t="str">
        <f t="shared" si="234"/>
        <v/>
      </c>
      <c r="AF170" t="str">
        <f t="shared" si="234"/>
        <v/>
      </c>
      <c r="AG170" t="str">
        <f t="shared" si="234"/>
        <v/>
      </c>
      <c r="AH170" t="str">
        <f t="shared" si="234"/>
        <v/>
      </c>
      <c r="AI170" t="str">
        <f t="shared" si="234"/>
        <v/>
      </c>
      <c r="AJ170" t="str">
        <f t="shared" si="234"/>
        <v/>
      </c>
      <c r="AK170" t="str">
        <f t="shared" si="234"/>
        <v/>
      </c>
      <c r="AL170" t="str">
        <f t="shared" si="234"/>
        <v/>
      </c>
      <c r="AM170" t="str">
        <f t="shared" si="234"/>
        <v/>
      </c>
      <c r="AN170" t="str">
        <f t="shared" si="234"/>
        <v/>
      </c>
      <c r="AO170" t="str">
        <f t="shared" ref="AO170:AU170" si="235">IF(AO$23=0,"",AO169*$C$41)</f>
        <v/>
      </c>
      <c r="AP170" t="str">
        <f t="shared" si="235"/>
        <v/>
      </c>
      <c r="AQ170" t="str">
        <f t="shared" si="235"/>
        <v/>
      </c>
      <c r="AR170" t="str">
        <f t="shared" si="235"/>
        <v/>
      </c>
      <c r="AS170" t="str">
        <f t="shared" si="235"/>
        <v/>
      </c>
      <c r="AT170" t="str">
        <f t="shared" si="235"/>
        <v/>
      </c>
      <c r="AU170" t="str">
        <f t="shared" si="235"/>
        <v/>
      </c>
    </row>
    <row r="171" spans="5:47">
      <c r="E171" t="s">
        <v>248</v>
      </c>
      <c r="G171" t="s">
        <v>154</v>
      </c>
      <c r="H171">
        <f>A$42</f>
        <v>2045</v>
      </c>
      <c r="I171" t="str">
        <f t="shared" si="222"/>
        <v>MINOILRSV5</v>
      </c>
      <c r="J171" t="s">
        <v>270</v>
      </c>
      <c r="K171" t="str">
        <f>IF(K$23=0,"",K170*$C$42)</f>
        <v/>
      </c>
      <c r="L171" t="str">
        <f t="shared" ref="L171:AN171" si="236">IF(L$23=0,"",L170*$C$42)</f>
        <v/>
      </c>
      <c r="M171" t="str">
        <f t="shared" si="236"/>
        <v/>
      </c>
      <c r="N171" t="str">
        <f t="shared" si="236"/>
        <v/>
      </c>
      <c r="O171" t="str">
        <f t="shared" si="236"/>
        <v/>
      </c>
      <c r="P171" t="str">
        <f t="shared" si="236"/>
        <v/>
      </c>
      <c r="Q171" t="str">
        <f t="shared" si="236"/>
        <v/>
      </c>
      <c r="R171" t="str">
        <f t="shared" si="236"/>
        <v/>
      </c>
      <c r="S171" t="str">
        <f t="shared" si="236"/>
        <v/>
      </c>
      <c r="T171" t="str">
        <f t="shared" si="236"/>
        <v/>
      </c>
      <c r="U171" t="str">
        <f t="shared" si="236"/>
        <v/>
      </c>
      <c r="V171" t="str">
        <f t="shared" si="236"/>
        <v/>
      </c>
      <c r="W171" t="str">
        <f t="shared" si="236"/>
        <v/>
      </c>
      <c r="X171" t="str">
        <f t="shared" si="236"/>
        <v/>
      </c>
      <c r="Y171" t="str">
        <f t="shared" si="236"/>
        <v/>
      </c>
      <c r="Z171" t="str">
        <f t="shared" si="236"/>
        <v/>
      </c>
      <c r="AA171" t="str">
        <f t="shared" si="236"/>
        <v/>
      </c>
      <c r="AB171" t="str">
        <f t="shared" si="236"/>
        <v/>
      </c>
      <c r="AC171" t="str">
        <f t="shared" si="236"/>
        <v/>
      </c>
      <c r="AD171" t="str">
        <f t="shared" si="236"/>
        <v/>
      </c>
      <c r="AE171" t="str">
        <f t="shared" si="236"/>
        <v/>
      </c>
      <c r="AF171" t="str">
        <f t="shared" si="236"/>
        <v/>
      </c>
      <c r="AG171" t="str">
        <f t="shared" si="236"/>
        <v/>
      </c>
      <c r="AH171" t="str">
        <f t="shared" si="236"/>
        <v/>
      </c>
      <c r="AI171" t="str">
        <f t="shared" si="236"/>
        <v/>
      </c>
      <c r="AJ171" t="str">
        <f t="shared" si="236"/>
        <v/>
      </c>
      <c r="AK171" t="str">
        <f t="shared" si="236"/>
        <v/>
      </c>
      <c r="AL171" t="str">
        <f t="shared" si="236"/>
        <v/>
      </c>
      <c r="AM171" t="str">
        <f t="shared" si="236"/>
        <v/>
      </c>
      <c r="AN171" t="str">
        <f t="shared" si="236"/>
        <v/>
      </c>
      <c r="AO171" t="str">
        <f t="shared" ref="AO171:AU171" si="237">IF(AO$23=0,"",AO170*$C$42)</f>
        <v/>
      </c>
      <c r="AP171" t="str">
        <f t="shared" si="237"/>
        <v/>
      </c>
      <c r="AQ171" t="str">
        <f t="shared" si="237"/>
        <v/>
      </c>
      <c r="AR171" t="str">
        <f t="shared" si="237"/>
        <v/>
      </c>
      <c r="AS171" t="str">
        <f t="shared" si="237"/>
        <v/>
      </c>
      <c r="AT171" t="str">
        <f t="shared" si="237"/>
        <v/>
      </c>
      <c r="AU171" t="str">
        <f t="shared" si="237"/>
        <v/>
      </c>
    </row>
    <row r="172" spans="5:47">
      <c r="E172" t="s">
        <v>248</v>
      </c>
      <c r="G172" t="s">
        <v>154</v>
      </c>
      <c r="H172">
        <f>A$43</f>
        <v>2050</v>
      </c>
      <c r="I172" t="str">
        <f t="shared" si="222"/>
        <v>MINOILRSV5</v>
      </c>
      <c r="J172" t="s">
        <v>270</v>
      </c>
      <c r="K172" t="str">
        <f>IF(K$23=0,"",K171*$C$43)</f>
        <v/>
      </c>
      <c r="L172" t="str">
        <f t="shared" ref="L172:AN172" si="238">IF(L$23=0,"",L171*$C$43)</f>
        <v/>
      </c>
      <c r="M172" t="str">
        <f t="shared" si="238"/>
        <v/>
      </c>
      <c r="N172" t="str">
        <f t="shared" si="238"/>
        <v/>
      </c>
      <c r="O172" t="str">
        <f t="shared" si="238"/>
        <v/>
      </c>
      <c r="P172" t="str">
        <f t="shared" si="238"/>
        <v/>
      </c>
      <c r="Q172" t="str">
        <f t="shared" si="238"/>
        <v/>
      </c>
      <c r="R172" t="str">
        <f t="shared" si="238"/>
        <v/>
      </c>
      <c r="S172" t="str">
        <f t="shared" si="238"/>
        <v/>
      </c>
      <c r="T172" t="str">
        <f t="shared" si="238"/>
        <v/>
      </c>
      <c r="U172" t="str">
        <f t="shared" si="238"/>
        <v/>
      </c>
      <c r="V172" t="str">
        <f t="shared" si="238"/>
        <v/>
      </c>
      <c r="W172" t="str">
        <f t="shared" si="238"/>
        <v/>
      </c>
      <c r="X172" t="str">
        <f t="shared" si="238"/>
        <v/>
      </c>
      <c r="Y172" t="str">
        <f t="shared" si="238"/>
        <v/>
      </c>
      <c r="Z172" t="str">
        <f t="shared" si="238"/>
        <v/>
      </c>
      <c r="AA172" t="str">
        <f t="shared" si="238"/>
        <v/>
      </c>
      <c r="AB172" t="str">
        <f t="shared" si="238"/>
        <v/>
      </c>
      <c r="AC172" t="str">
        <f t="shared" si="238"/>
        <v/>
      </c>
      <c r="AD172" t="str">
        <f t="shared" si="238"/>
        <v/>
      </c>
      <c r="AE172" t="str">
        <f t="shared" si="238"/>
        <v/>
      </c>
      <c r="AF172" t="str">
        <f t="shared" si="238"/>
        <v/>
      </c>
      <c r="AG172" t="str">
        <f t="shared" si="238"/>
        <v/>
      </c>
      <c r="AH172" t="str">
        <f t="shared" si="238"/>
        <v/>
      </c>
      <c r="AI172" t="str">
        <f t="shared" si="238"/>
        <v/>
      </c>
      <c r="AJ172" t="str">
        <f t="shared" si="238"/>
        <v/>
      </c>
      <c r="AK172" t="str">
        <f t="shared" si="238"/>
        <v/>
      </c>
      <c r="AL172" t="str">
        <f t="shared" si="238"/>
        <v/>
      </c>
      <c r="AM172" t="str">
        <f t="shared" si="238"/>
        <v/>
      </c>
      <c r="AN172" t="str">
        <f t="shared" si="238"/>
        <v/>
      </c>
      <c r="AO172" t="str">
        <f t="shared" ref="AO172:AU172" si="239">IF(AO$23=0,"",AO171*$C$43)</f>
        <v/>
      </c>
      <c r="AP172" t="str">
        <f t="shared" si="239"/>
        <v/>
      </c>
      <c r="AQ172" t="str">
        <f t="shared" si="239"/>
        <v/>
      </c>
      <c r="AR172" t="str">
        <f t="shared" si="239"/>
        <v/>
      </c>
      <c r="AS172" t="str">
        <f t="shared" si="239"/>
        <v/>
      </c>
      <c r="AT172" t="str">
        <f t="shared" si="239"/>
        <v/>
      </c>
      <c r="AU172" t="str">
        <f t="shared" si="239"/>
        <v/>
      </c>
    </row>
    <row r="173" spans="5:47">
      <c r="E173" t="s">
        <v>248</v>
      </c>
      <c r="G173" t="s">
        <v>154</v>
      </c>
      <c r="H173">
        <f>A$35</f>
        <v>2010</v>
      </c>
      <c r="I173" t="str">
        <f t="shared" ref="I173:I181" si="240">I$24</f>
        <v>MINOILRSV6</v>
      </c>
      <c r="J173" t="s">
        <v>270</v>
      </c>
      <c r="K173" t="str">
        <f>IF(K$24=0,"",K24*$C$35)</f>
        <v/>
      </c>
      <c r="L173" t="str">
        <f t="shared" ref="L173:AU173" si="241">IF(L$24=0,"",L24*$C$35)</f>
        <v/>
      </c>
      <c r="M173" t="str">
        <f t="shared" si="241"/>
        <v/>
      </c>
      <c r="N173" t="str">
        <f t="shared" si="241"/>
        <v/>
      </c>
      <c r="O173" t="str">
        <f t="shared" si="241"/>
        <v/>
      </c>
      <c r="P173" t="str">
        <f t="shared" si="241"/>
        <v/>
      </c>
      <c r="Q173" t="str">
        <f t="shared" si="241"/>
        <v/>
      </c>
      <c r="R173" t="str">
        <f t="shared" si="241"/>
        <v/>
      </c>
      <c r="S173" t="str">
        <f t="shared" si="241"/>
        <v/>
      </c>
      <c r="T173" t="str">
        <f t="shared" si="241"/>
        <v/>
      </c>
      <c r="U173" t="str">
        <f t="shared" si="241"/>
        <v/>
      </c>
      <c r="V173" t="str">
        <f t="shared" si="241"/>
        <v/>
      </c>
      <c r="W173" t="str">
        <f t="shared" si="241"/>
        <v/>
      </c>
      <c r="X173" t="str">
        <f t="shared" si="241"/>
        <v/>
      </c>
      <c r="Y173" t="str">
        <f t="shared" si="241"/>
        <v/>
      </c>
      <c r="Z173" t="str">
        <f t="shared" si="241"/>
        <v/>
      </c>
      <c r="AA173" t="str">
        <f t="shared" si="241"/>
        <v/>
      </c>
      <c r="AB173" t="str">
        <f t="shared" si="241"/>
        <v/>
      </c>
      <c r="AC173" t="str">
        <f t="shared" si="241"/>
        <v/>
      </c>
      <c r="AD173" t="str">
        <f t="shared" si="241"/>
        <v/>
      </c>
      <c r="AE173" t="str">
        <f t="shared" si="241"/>
        <v/>
      </c>
      <c r="AF173" t="str">
        <f t="shared" si="241"/>
        <v/>
      </c>
      <c r="AG173" t="str">
        <f t="shared" si="241"/>
        <v/>
      </c>
      <c r="AH173" t="str">
        <f t="shared" si="241"/>
        <v/>
      </c>
      <c r="AI173" t="str">
        <f t="shared" si="241"/>
        <v/>
      </c>
      <c r="AJ173" t="str">
        <f t="shared" si="241"/>
        <v/>
      </c>
      <c r="AK173" t="str">
        <f t="shared" si="241"/>
        <v/>
      </c>
      <c r="AL173" t="str">
        <f t="shared" si="241"/>
        <v/>
      </c>
      <c r="AM173" t="str">
        <f t="shared" si="241"/>
        <v/>
      </c>
      <c r="AN173" t="str">
        <f t="shared" si="241"/>
        <v/>
      </c>
      <c r="AO173" t="str">
        <f t="shared" si="241"/>
        <v/>
      </c>
      <c r="AP173" t="str">
        <f t="shared" si="241"/>
        <v/>
      </c>
      <c r="AQ173" t="str">
        <f t="shared" si="241"/>
        <v/>
      </c>
      <c r="AR173" t="str">
        <f t="shared" si="241"/>
        <v/>
      </c>
      <c r="AS173" t="str">
        <f t="shared" si="241"/>
        <v/>
      </c>
      <c r="AT173" t="str">
        <f t="shared" si="241"/>
        <v/>
      </c>
      <c r="AU173" t="str">
        <f t="shared" si="241"/>
        <v/>
      </c>
    </row>
    <row r="174" spans="5:47">
      <c r="E174" t="s">
        <v>248</v>
      </c>
      <c r="G174" t="s">
        <v>154</v>
      </c>
      <c r="H174">
        <f>A$36</f>
        <v>2015</v>
      </c>
      <c r="I174" t="str">
        <f t="shared" si="240"/>
        <v>MINOILRSV6</v>
      </c>
      <c r="J174" t="s">
        <v>270</v>
      </c>
      <c r="K174" t="str">
        <f>IF(K$24=0,"",K173*$C$36)</f>
        <v/>
      </c>
      <c r="L174" t="str">
        <f t="shared" ref="L174:AN174" si="242">IF(L$24=0,"",L173*$C$36)</f>
        <v/>
      </c>
      <c r="M174" t="str">
        <f t="shared" si="242"/>
        <v/>
      </c>
      <c r="N174" t="str">
        <f t="shared" si="242"/>
        <v/>
      </c>
      <c r="O174" t="str">
        <f t="shared" si="242"/>
        <v/>
      </c>
      <c r="P174" t="str">
        <f t="shared" si="242"/>
        <v/>
      </c>
      <c r="Q174" t="str">
        <f t="shared" si="242"/>
        <v/>
      </c>
      <c r="R174" t="str">
        <f t="shared" si="242"/>
        <v/>
      </c>
      <c r="S174" t="str">
        <f t="shared" si="242"/>
        <v/>
      </c>
      <c r="T174" t="str">
        <f t="shared" si="242"/>
        <v/>
      </c>
      <c r="U174" t="str">
        <f t="shared" si="242"/>
        <v/>
      </c>
      <c r="V174" t="str">
        <f t="shared" si="242"/>
        <v/>
      </c>
      <c r="W174" t="str">
        <f t="shared" si="242"/>
        <v/>
      </c>
      <c r="X174" t="str">
        <f t="shared" si="242"/>
        <v/>
      </c>
      <c r="Y174" t="str">
        <f t="shared" si="242"/>
        <v/>
      </c>
      <c r="Z174" t="str">
        <f t="shared" si="242"/>
        <v/>
      </c>
      <c r="AA174" t="str">
        <f t="shared" si="242"/>
        <v/>
      </c>
      <c r="AB174" t="str">
        <f t="shared" si="242"/>
        <v/>
      </c>
      <c r="AC174" t="str">
        <f t="shared" si="242"/>
        <v/>
      </c>
      <c r="AD174" t="str">
        <f t="shared" si="242"/>
        <v/>
      </c>
      <c r="AE174" t="str">
        <f t="shared" si="242"/>
        <v/>
      </c>
      <c r="AF174" t="str">
        <f t="shared" si="242"/>
        <v/>
      </c>
      <c r="AG174" t="str">
        <f t="shared" si="242"/>
        <v/>
      </c>
      <c r="AH174" t="str">
        <f t="shared" si="242"/>
        <v/>
      </c>
      <c r="AI174" t="str">
        <f t="shared" si="242"/>
        <v/>
      </c>
      <c r="AJ174" t="str">
        <f t="shared" si="242"/>
        <v/>
      </c>
      <c r="AK174" t="str">
        <f t="shared" si="242"/>
        <v/>
      </c>
      <c r="AL174" t="str">
        <f t="shared" si="242"/>
        <v/>
      </c>
      <c r="AM174" t="str">
        <f t="shared" si="242"/>
        <v/>
      </c>
      <c r="AN174" t="str">
        <f t="shared" si="242"/>
        <v/>
      </c>
      <c r="AO174" t="str">
        <f t="shared" ref="AO174:AU174" si="243">IF(AO$24=0,"",AO173*$C$36)</f>
        <v/>
      </c>
      <c r="AP174" t="str">
        <f t="shared" si="243"/>
        <v/>
      </c>
      <c r="AQ174" t="str">
        <f t="shared" si="243"/>
        <v/>
      </c>
      <c r="AR174" t="str">
        <f t="shared" si="243"/>
        <v/>
      </c>
      <c r="AS174" t="str">
        <f t="shared" si="243"/>
        <v/>
      </c>
      <c r="AT174" t="str">
        <f t="shared" si="243"/>
        <v/>
      </c>
      <c r="AU174" t="str">
        <f t="shared" si="243"/>
        <v/>
      </c>
    </row>
    <row r="175" spans="5:47">
      <c r="E175" t="s">
        <v>248</v>
      </c>
      <c r="G175" t="s">
        <v>154</v>
      </c>
      <c r="H175">
        <f>A$37</f>
        <v>2020</v>
      </c>
      <c r="I175" t="str">
        <f t="shared" si="240"/>
        <v>MINOILRSV6</v>
      </c>
      <c r="J175" t="s">
        <v>270</v>
      </c>
      <c r="K175" t="str">
        <f>IF(K$24=0,"",K174*$C$37)</f>
        <v/>
      </c>
      <c r="L175" t="str">
        <f t="shared" ref="L175:AN175" si="244">IF(L$24=0,"",L174*$C$37)</f>
        <v/>
      </c>
      <c r="M175" t="str">
        <f t="shared" si="244"/>
        <v/>
      </c>
      <c r="N175" t="str">
        <f t="shared" si="244"/>
        <v/>
      </c>
      <c r="O175" t="str">
        <f t="shared" si="244"/>
        <v/>
      </c>
      <c r="P175" t="str">
        <f t="shared" si="244"/>
        <v/>
      </c>
      <c r="Q175" t="str">
        <f t="shared" si="244"/>
        <v/>
      </c>
      <c r="R175" t="str">
        <f t="shared" si="244"/>
        <v/>
      </c>
      <c r="S175" t="str">
        <f t="shared" si="244"/>
        <v/>
      </c>
      <c r="T175" t="str">
        <f t="shared" si="244"/>
        <v/>
      </c>
      <c r="U175" t="str">
        <f t="shared" si="244"/>
        <v/>
      </c>
      <c r="V175" t="str">
        <f t="shared" si="244"/>
        <v/>
      </c>
      <c r="W175" t="str">
        <f t="shared" si="244"/>
        <v/>
      </c>
      <c r="X175" t="str">
        <f t="shared" si="244"/>
        <v/>
      </c>
      <c r="Y175" t="str">
        <f t="shared" si="244"/>
        <v/>
      </c>
      <c r="Z175" t="str">
        <f t="shared" si="244"/>
        <v/>
      </c>
      <c r="AA175" t="str">
        <f t="shared" si="244"/>
        <v/>
      </c>
      <c r="AB175" t="str">
        <f t="shared" si="244"/>
        <v/>
      </c>
      <c r="AC175" t="str">
        <f t="shared" si="244"/>
        <v/>
      </c>
      <c r="AD175" t="str">
        <f t="shared" si="244"/>
        <v/>
      </c>
      <c r="AE175" t="str">
        <f t="shared" si="244"/>
        <v/>
      </c>
      <c r="AF175" t="str">
        <f t="shared" si="244"/>
        <v/>
      </c>
      <c r="AG175" t="str">
        <f t="shared" si="244"/>
        <v/>
      </c>
      <c r="AH175" t="str">
        <f t="shared" si="244"/>
        <v/>
      </c>
      <c r="AI175" t="str">
        <f t="shared" si="244"/>
        <v/>
      </c>
      <c r="AJ175" t="str">
        <f t="shared" si="244"/>
        <v/>
      </c>
      <c r="AK175" t="str">
        <f t="shared" si="244"/>
        <v/>
      </c>
      <c r="AL175" t="str">
        <f t="shared" si="244"/>
        <v/>
      </c>
      <c r="AM175" t="str">
        <f t="shared" si="244"/>
        <v/>
      </c>
      <c r="AN175" t="str">
        <f t="shared" si="244"/>
        <v/>
      </c>
      <c r="AO175" t="str">
        <f t="shared" ref="AO175:AU175" si="245">IF(AO$24=0,"",AO174*$C$37)</f>
        <v/>
      </c>
      <c r="AP175" t="str">
        <f t="shared" si="245"/>
        <v/>
      </c>
      <c r="AQ175" t="str">
        <f t="shared" si="245"/>
        <v/>
      </c>
      <c r="AR175" t="str">
        <f t="shared" si="245"/>
        <v/>
      </c>
      <c r="AS175" t="str">
        <f t="shared" si="245"/>
        <v/>
      </c>
      <c r="AT175" t="str">
        <f t="shared" si="245"/>
        <v/>
      </c>
      <c r="AU175" t="str">
        <f t="shared" si="245"/>
        <v/>
      </c>
    </row>
    <row r="176" spans="5:47">
      <c r="E176" t="s">
        <v>248</v>
      </c>
      <c r="G176" t="s">
        <v>154</v>
      </c>
      <c r="H176">
        <f>A$38</f>
        <v>2025</v>
      </c>
      <c r="I176" t="str">
        <f t="shared" si="240"/>
        <v>MINOILRSV6</v>
      </c>
      <c r="J176" t="s">
        <v>270</v>
      </c>
      <c r="K176" t="str">
        <f>IF(K$24=0,"",K175*$C$38)</f>
        <v/>
      </c>
      <c r="L176" t="str">
        <f t="shared" ref="L176:AN176" si="246">IF(L$24=0,"",L175*$C$38)</f>
        <v/>
      </c>
      <c r="M176" t="str">
        <f t="shared" si="246"/>
        <v/>
      </c>
      <c r="N176" t="str">
        <f t="shared" si="246"/>
        <v/>
      </c>
      <c r="O176" t="str">
        <f t="shared" si="246"/>
        <v/>
      </c>
      <c r="P176" t="str">
        <f t="shared" si="246"/>
        <v/>
      </c>
      <c r="Q176" t="str">
        <f t="shared" si="246"/>
        <v/>
      </c>
      <c r="R176" t="str">
        <f t="shared" si="246"/>
        <v/>
      </c>
      <c r="S176" t="str">
        <f t="shared" si="246"/>
        <v/>
      </c>
      <c r="T176" t="str">
        <f t="shared" si="246"/>
        <v/>
      </c>
      <c r="U176" t="str">
        <f t="shared" si="246"/>
        <v/>
      </c>
      <c r="V176" t="str">
        <f t="shared" si="246"/>
        <v/>
      </c>
      <c r="W176" t="str">
        <f t="shared" si="246"/>
        <v/>
      </c>
      <c r="X176" t="str">
        <f t="shared" si="246"/>
        <v/>
      </c>
      <c r="Y176" t="str">
        <f t="shared" si="246"/>
        <v/>
      </c>
      <c r="Z176" t="str">
        <f t="shared" si="246"/>
        <v/>
      </c>
      <c r="AA176" t="str">
        <f t="shared" si="246"/>
        <v/>
      </c>
      <c r="AB176" t="str">
        <f t="shared" si="246"/>
        <v/>
      </c>
      <c r="AC176" t="str">
        <f t="shared" si="246"/>
        <v/>
      </c>
      <c r="AD176" t="str">
        <f t="shared" si="246"/>
        <v/>
      </c>
      <c r="AE176" t="str">
        <f t="shared" si="246"/>
        <v/>
      </c>
      <c r="AF176" t="str">
        <f t="shared" si="246"/>
        <v/>
      </c>
      <c r="AG176" t="str">
        <f t="shared" si="246"/>
        <v/>
      </c>
      <c r="AH176" t="str">
        <f t="shared" si="246"/>
        <v/>
      </c>
      <c r="AI176" t="str">
        <f t="shared" si="246"/>
        <v/>
      </c>
      <c r="AJ176" t="str">
        <f t="shared" si="246"/>
        <v/>
      </c>
      <c r="AK176" t="str">
        <f t="shared" si="246"/>
        <v/>
      </c>
      <c r="AL176" t="str">
        <f t="shared" si="246"/>
        <v/>
      </c>
      <c r="AM176" t="str">
        <f t="shared" si="246"/>
        <v/>
      </c>
      <c r="AN176" t="str">
        <f t="shared" si="246"/>
        <v/>
      </c>
      <c r="AO176" t="str">
        <f t="shared" ref="AO176:AU176" si="247">IF(AO$24=0,"",AO175*$C$38)</f>
        <v/>
      </c>
      <c r="AP176" t="str">
        <f t="shared" si="247"/>
        <v/>
      </c>
      <c r="AQ176" t="str">
        <f t="shared" si="247"/>
        <v/>
      </c>
      <c r="AR176" t="str">
        <f t="shared" si="247"/>
        <v/>
      </c>
      <c r="AS176" t="str">
        <f t="shared" si="247"/>
        <v/>
      </c>
      <c r="AT176" t="str">
        <f t="shared" si="247"/>
        <v/>
      </c>
      <c r="AU176" t="str">
        <f t="shared" si="247"/>
        <v/>
      </c>
    </row>
    <row r="177" spans="5:47">
      <c r="E177" t="s">
        <v>248</v>
      </c>
      <c r="G177" t="s">
        <v>154</v>
      </c>
      <c r="H177">
        <f>A$39</f>
        <v>2030</v>
      </c>
      <c r="I177" t="str">
        <f t="shared" si="240"/>
        <v>MINOILRSV6</v>
      </c>
      <c r="J177" t="s">
        <v>270</v>
      </c>
      <c r="K177" t="str">
        <f>IF(K$24=0,"",K176*$C$39)</f>
        <v/>
      </c>
      <c r="L177" t="str">
        <f t="shared" ref="L177:AN177" si="248">IF(L$24=0,"",L176*$C$39)</f>
        <v/>
      </c>
      <c r="M177" t="str">
        <f t="shared" si="248"/>
        <v/>
      </c>
      <c r="N177" t="str">
        <f t="shared" si="248"/>
        <v/>
      </c>
      <c r="O177" t="str">
        <f t="shared" si="248"/>
        <v/>
      </c>
      <c r="P177" t="str">
        <f t="shared" si="248"/>
        <v/>
      </c>
      <c r="Q177" t="str">
        <f t="shared" si="248"/>
        <v/>
      </c>
      <c r="R177" t="str">
        <f t="shared" si="248"/>
        <v/>
      </c>
      <c r="S177" t="str">
        <f t="shared" si="248"/>
        <v/>
      </c>
      <c r="T177" t="str">
        <f t="shared" si="248"/>
        <v/>
      </c>
      <c r="U177" t="str">
        <f t="shared" si="248"/>
        <v/>
      </c>
      <c r="V177" t="str">
        <f t="shared" si="248"/>
        <v/>
      </c>
      <c r="W177" t="str">
        <f t="shared" si="248"/>
        <v/>
      </c>
      <c r="X177" t="str">
        <f t="shared" si="248"/>
        <v/>
      </c>
      <c r="Y177" t="str">
        <f t="shared" si="248"/>
        <v/>
      </c>
      <c r="Z177" t="str">
        <f t="shared" si="248"/>
        <v/>
      </c>
      <c r="AA177" t="str">
        <f t="shared" si="248"/>
        <v/>
      </c>
      <c r="AB177" t="str">
        <f t="shared" si="248"/>
        <v/>
      </c>
      <c r="AC177" t="str">
        <f t="shared" si="248"/>
        <v/>
      </c>
      <c r="AD177" t="str">
        <f t="shared" si="248"/>
        <v/>
      </c>
      <c r="AE177" t="str">
        <f t="shared" si="248"/>
        <v/>
      </c>
      <c r="AF177" t="str">
        <f t="shared" si="248"/>
        <v/>
      </c>
      <c r="AG177" t="str">
        <f t="shared" si="248"/>
        <v/>
      </c>
      <c r="AH177" t="str">
        <f t="shared" si="248"/>
        <v/>
      </c>
      <c r="AI177" t="str">
        <f t="shared" si="248"/>
        <v/>
      </c>
      <c r="AJ177" t="str">
        <f t="shared" si="248"/>
        <v/>
      </c>
      <c r="AK177" t="str">
        <f t="shared" si="248"/>
        <v/>
      </c>
      <c r="AL177" t="str">
        <f t="shared" si="248"/>
        <v/>
      </c>
      <c r="AM177" t="str">
        <f t="shared" si="248"/>
        <v/>
      </c>
      <c r="AN177" t="str">
        <f t="shared" si="248"/>
        <v/>
      </c>
      <c r="AO177" t="str">
        <f t="shared" ref="AO177:AU177" si="249">IF(AO$24=0,"",AO176*$C$39)</f>
        <v/>
      </c>
      <c r="AP177" t="str">
        <f t="shared" si="249"/>
        <v/>
      </c>
      <c r="AQ177" t="str">
        <f t="shared" si="249"/>
        <v/>
      </c>
      <c r="AR177" t="str">
        <f t="shared" si="249"/>
        <v/>
      </c>
      <c r="AS177" t="str">
        <f t="shared" si="249"/>
        <v/>
      </c>
      <c r="AT177" t="str">
        <f t="shared" si="249"/>
        <v/>
      </c>
      <c r="AU177" t="str">
        <f t="shared" si="249"/>
        <v/>
      </c>
    </row>
    <row r="178" spans="5:47">
      <c r="E178" t="s">
        <v>248</v>
      </c>
      <c r="G178" t="s">
        <v>154</v>
      </c>
      <c r="H178">
        <f>A$40</f>
        <v>2035</v>
      </c>
      <c r="I178" t="str">
        <f t="shared" si="240"/>
        <v>MINOILRSV6</v>
      </c>
      <c r="J178" t="s">
        <v>270</v>
      </c>
      <c r="K178" t="str">
        <f>IF(K$24=0,"",K177*$C$40)</f>
        <v/>
      </c>
      <c r="L178" t="str">
        <f t="shared" ref="L178:AN178" si="250">IF(L$24=0,"",L177*$C$40)</f>
        <v/>
      </c>
      <c r="M178" t="str">
        <f t="shared" si="250"/>
        <v/>
      </c>
      <c r="N178" t="str">
        <f t="shared" si="250"/>
        <v/>
      </c>
      <c r="O178" t="str">
        <f t="shared" si="250"/>
        <v/>
      </c>
      <c r="P178" t="str">
        <f t="shared" si="250"/>
        <v/>
      </c>
      <c r="Q178" t="str">
        <f t="shared" si="250"/>
        <v/>
      </c>
      <c r="R178" t="str">
        <f t="shared" si="250"/>
        <v/>
      </c>
      <c r="S178" t="str">
        <f t="shared" si="250"/>
        <v/>
      </c>
      <c r="T178" t="str">
        <f t="shared" si="250"/>
        <v/>
      </c>
      <c r="U178" t="str">
        <f t="shared" si="250"/>
        <v/>
      </c>
      <c r="V178" t="str">
        <f t="shared" si="250"/>
        <v/>
      </c>
      <c r="W178" t="str">
        <f t="shared" si="250"/>
        <v/>
      </c>
      <c r="X178" t="str">
        <f t="shared" si="250"/>
        <v/>
      </c>
      <c r="Y178" t="str">
        <f t="shared" si="250"/>
        <v/>
      </c>
      <c r="Z178" t="str">
        <f t="shared" si="250"/>
        <v/>
      </c>
      <c r="AA178" t="str">
        <f t="shared" si="250"/>
        <v/>
      </c>
      <c r="AB178" t="str">
        <f t="shared" si="250"/>
        <v/>
      </c>
      <c r="AC178" t="str">
        <f t="shared" si="250"/>
        <v/>
      </c>
      <c r="AD178" t="str">
        <f t="shared" si="250"/>
        <v/>
      </c>
      <c r="AE178" t="str">
        <f t="shared" si="250"/>
        <v/>
      </c>
      <c r="AF178" t="str">
        <f t="shared" si="250"/>
        <v/>
      </c>
      <c r="AG178" t="str">
        <f t="shared" si="250"/>
        <v/>
      </c>
      <c r="AH178" t="str">
        <f t="shared" si="250"/>
        <v/>
      </c>
      <c r="AI178" t="str">
        <f t="shared" si="250"/>
        <v/>
      </c>
      <c r="AJ178" t="str">
        <f t="shared" si="250"/>
        <v/>
      </c>
      <c r="AK178" t="str">
        <f t="shared" si="250"/>
        <v/>
      </c>
      <c r="AL178" t="str">
        <f t="shared" si="250"/>
        <v/>
      </c>
      <c r="AM178" t="str">
        <f t="shared" si="250"/>
        <v/>
      </c>
      <c r="AN178" t="str">
        <f t="shared" si="250"/>
        <v/>
      </c>
      <c r="AO178" t="str">
        <f t="shared" ref="AO178:AU178" si="251">IF(AO$24=0,"",AO177*$C$40)</f>
        <v/>
      </c>
      <c r="AP178" t="str">
        <f t="shared" si="251"/>
        <v/>
      </c>
      <c r="AQ178" t="str">
        <f t="shared" si="251"/>
        <v/>
      </c>
      <c r="AR178" t="str">
        <f t="shared" si="251"/>
        <v/>
      </c>
      <c r="AS178" t="str">
        <f t="shared" si="251"/>
        <v/>
      </c>
      <c r="AT178" t="str">
        <f t="shared" si="251"/>
        <v/>
      </c>
      <c r="AU178" t="str">
        <f t="shared" si="251"/>
        <v/>
      </c>
    </row>
    <row r="179" spans="5:47">
      <c r="E179" t="s">
        <v>248</v>
      </c>
      <c r="G179" t="s">
        <v>154</v>
      </c>
      <c r="H179">
        <f>A$41</f>
        <v>2040</v>
      </c>
      <c r="I179" t="str">
        <f t="shared" si="240"/>
        <v>MINOILRSV6</v>
      </c>
      <c r="J179" t="s">
        <v>270</v>
      </c>
      <c r="K179" t="str">
        <f>IF(K$24=0,"",K178*$C$41)</f>
        <v/>
      </c>
      <c r="L179" t="str">
        <f t="shared" ref="L179:AN179" si="252">IF(L$24=0,"",L178*$C$41)</f>
        <v/>
      </c>
      <c r="M179" t="str">
        <f t="shared" si="252"/>
        <v/>
      </c>
      <c r="N179" t="str">
        <f t="shared" si="252"/>
        <v/>
      </c>
      <c r="O179" t="str">
        <f t="shared" si="252"/>
        <v/>
      </c>
      <c r="P179" t="str">
        <f t="shared" si="252"/>
        <v/>
      </c>
      <c r="Q179" t="str">
        <f t="shared" si="252"/>
        <v/>
      </c>
      <c r="R179" t="str">
        <f t="shared" si="252"/>
        <v/>
      </c>
      <c r="S179" t="str">
        <f t="shared" si="252"/>
        <v/>
      </c>
      <c r="T179" t="str">
        <f t="shared" si="252"/>
        <v/>
      </c>
      <c r="U179" t="str">
        <f t="shared" si="252"/>
        <v/>
      </c>
      <c r="V179" t="str">
        <f t="shared" si="252"/>
        <v/>
      </c>
      <c r="W179" t="str">
        <f t="shared" si="252"/>
        <v/>
      </c>
      <c r="X179" t="str">
        <f t="shared" si="252"/>
        <v/>
      </c>
      <c r="Y179" t="str">
        <f t="shared" si="252"/>
        <v/>
      </c>
      <c r="Z179" t="str">
        <f t="shared" si="252"/>
        <v/>
      </c>
      <c r="AA179" t="str">
        <f t="shared" si="252"/>
        <v/>
      </c>
      <c r="AB179" t="str">
        <f t="shared" si="252"/>
        <v/>
      </c>
      <c r="AC179" t="str">
        <f t="shared" si="252"/>
        <v/>
      </c>
      <c r="AD179" t="str">
        <f t="shared" si="252"/>
        <v/>
      </c>
      <c r="AE179" t="str">
        <f t="shared" si="252"/>
        <v/>
      </c>
      <c r="AF179" t="str">
        <f t="shared" si="252"/>
        <v/>
      </c>
      <c r="AG179" t="str">
        <f t="shared" si="252"/>
        <v/>
      </c>
      <c r="AH179" t="str">
        <f t="shared" si="252"/>
        <v/>
      </c>
      <c r="AI179" t="str">
        <f t="shared" si="252"/>
        <v/>
      </c>
      <c r="AJ179" t="str">
        <f t="shared" si="252"/>
        <v/>
      </c>
      <c r="AK179" t="str">
        <f t="shared" si="252"/>
        <v/>
      </c>
      <c r="AL179" t="str">
        <f t="shared" si="252"/>
        <v/>
      </c>
      <c r="AM179" t="str">
        <f t="shared" si="252"/>
        <v/>
      </c>
      <c r="AN179" t="str">
        <f t="shared" si="252"/>
        <v/>
      </c>
      <c r="AO179" t="str">
        <f t="shared" ref="AO179:AU179" si="253">IF(AO$24=0,"",AO178*$C$41)</f>
        <v/>
      </c>
      <c r="AP179" t="str">
        <f t="shared" si="253"/>
        <v/>
      </c>
      <c r="AQ179" t="str">
        <f t="shared" si="253"/>
        <v/>
      </c>
      <c r="AR179" t="str">
        <f t="shared" si="253"/>
        <v/>
      </c>
      <c r="AS179" t="str">
        <f t="shared" si="253"/>
        <v/>
      </c>
      <c r="AT179" t="str">
        <f t="shared" si="253"/>
        <v/>
      </c>
      <c r="AU179" t="str">
        <f t="shared" si="253"/>
        <v/>
      </c>
    </row>
    <row r="180" spans="5:47">
      <c r="E180" t="s">
        <v>248</v>
      </c>
      <c r="G180" t="s">
        <v>154</v>
      </c>
      <c r="H180">
        <f>A$42</f>
        <v>2045</v>
      </c>
      <c r="I180" t="str">
        <f t="shared" si="240"/>
        <v>MINOILRSV6</v>
      </c>
      <c r="J180" t="s">
        <v>270</v>
      </c>
      <c r="K180" t="str">
        <f>IF(K$24=0,"",K179*$C$42)</f>
        <v/>
      </c>
      <c r="L180" t="str">
        <f t="shared" ref="L180:AN180" si="254">IF(L$24=0,"",L179*$C$42)</f>
        <v/>
      </c>
      <c r="M180" t="str">
        <f t="shared" si="254"/>
        <v/>
      </c>
      <c r="N180" t="str">
        <f t="shared" si="254"/>
        <v/>
      </c>
      <c r="O180" t="str">
        <f t="shared" si="254"/>
        <v/>
      </c>
      <c r="P180" t="str">
        <f t="shared" si="254"/>
        <v/>
      </c>
      <c r="Q180" t="str">
        <f t="shared" si="254"/>
        <v/>
      </c>
      <c r="R180" t="str">
        <f t="shared" si="254"/>
        <v/>
      </c>
      <c r="S180" t="str">
        <f t="shared" si="254"/>
        <v/>
      </c>
      <c r="T180" t="str">
        <f t="shared" si="254"/>
        <v/>
      </c>
      <c r="U180" t="str">
        <f t="shared" si="254"/>
        <v/>
      </c>
      <c r="V180" t="str">
        <f t="shared" si="254"/>
        <v/>
      </c>
      <c r="W180" t="str">
        <f t="shared" si="254"/>
        <v/>
      </c>
      <c r="X180" t="str">
        <f t="shared" si="254"/>
        <v/>
      </c>
      <c r="Y180" t="str">
        <f t="shared" si="254"/>
        <v/>
      </c>
      <c r="Z180" t="str">
        <f t="shared" si="254"/>
        <v/>
      </c>
      <c r="AA180" t="str">
        <f t="shared" si="254"/>
        <v/>
      </c>
      <c r="AB180" t="str">
        <f t="shared" si="254"/>
        <v/>
      </c>
      <c r="AC180" t="str">
        <f t="shared" si="254"/>
        <v/>
      </c>
      <c r="AD180" t="str">
        <f t="shared" si="254"/>
        <v/>
      </c>
      <c r="AE180" t="str">
        <f t="shared" si="254"/>
        <v/>
      </c>
      <c r="AF180" t="str">
        <f t="shared" si="254"/>
        <v/>
      </c>
      <c r="AG180" t="str">
        <f t="shared" si="254"/>
        <v/>
      </c>
      <c r="AH180" t="str">
        <f t="shared" si="254"/>
        <v/>
      </c>
      <c r="AI180" t="str">
        <f t="shared" si="254"/>
        <v/>
      </c>
      <c r="AJ180" t="str">
        <f t="shared" si="254"/>
        <v/>
      </c>
      <c r="AK180" t="str">
        <f t="shared" si="254"/>
        <v/>
      </c>
      <c r="AL180" t="str">
        <f t="shared" si="254"/>
        <v/>
      </c>
      <c r="AM180" t="str">
        <f t="shared" si="254"/>
        <v/>
      </c>
      <c r="AN180" t="str">
        <f t="shared" si="254"/>
        <v/>
      </c>
      <c r="AO180" t="str">
        <f t="shared" ref="AO180:AU180" si="255">IF(AO$24=0,"",AO179*$C$42)</f>
        <v/>
      </c>
      <c r="AP180" t="str">
        <f t="shared" si="255"/>
        <v/>
      </c>
      <c r="AQ180" t="str">
        <f t="shared" si="255"/>
        <v/>
      </c>
      <c r="AR180" t="str">
        <f t="shared" si="255"/>
        <v/>
      </c>
      <c r="AS180" t="str">
        <f t="shared" si="255"/>
        <v/>
      </c>
      <c r="AT180" t="str">
        <f t="shared" si="255"/>
        <v/>
      </c>
      <c r="AU180" t="str">
        <f t="shared" si="255"/>
        <v/>
      </c>
    </row>
    <row r="181" spans="5:47">
      <c r="E181" t="s">
        <v>248</v>
      </c>
      <c r="G181" t="s">
        <v>154</v>
      </c>
      <c r="H181">
        <f>A$43</f>
        <v>2050</v>
      </c>
      <c r="I181" t="str">
        <f t="shared" si="240"/>
        <v>MINOILRSV6</v>
      </c>
      <c r="J181" t="s">
        <v>270</v>
      </c>
      <c r="K181" t="str">
        <f>IF(K$24=0,"",K180*$C$43)</f>
        <v/>
      </c>
      <c r="L181" t="str">
        <f t="shared" ref="L181:AN181" si="256">IF(L$24=0,"",L180*$C$43)</f>
        <v/>
      </c>
      <c r="M181" t="str">
        <f t="shared" si="256"/>
        <v/>
      </c>
      <c r="N181" t="str">
        <f t="shared" si="256"/>
        <v/>
      </c>
      <c r="O181" t="str">
        <f t="shared" si="256"/>
        <v/>
      </c>
      <c r="P181" t="str">
        <f t="shared" si="256"/>
        <v/>
      </c>
      <c r="Q181" t="str">
        <f t="shared" si="256"/>
        <v/>
      </c>
      <c r="R181" t="str">
        <f t="shared" si="256"/>
        <v/>
      </c>
      <c r="S181" t="str">
        <f t="shared" si="256"/>
        <v/>
      </c>
      <c r="T181" t="str">
        <f t="shared" si="256"/>
        <v/>
      </c>
      <c r="U181" t="str">
        <f t="shared" si="256"/>
        <v/>
      </c>
      <c r="V181" t="str">
        <f t="shared" si="256"/>
        <v/>
      </c>
      <c r="W181" t="str">
        <f t="shared" si="256"/>
        <v/>
      </c>
      <c r="X181" t="str">
        <f t="shared" si="256"/>
        <v/>
      </c>
      <c r="Y181" t="str">
        <f t="shared" si="256"/>
        <v/>
      </c>
      <c r="Z181" t="str">
        <f t="shared" si="256"/>
        <v/>
      </c>
      <c r="AA181" t="str">
        <f t="shared" si="256"/>
        <v/>
      </c>
      <c r="AB181" t="str">
        <f t="shared" si="256"/>
        <v/>
      </c>
      <c r="AC181" t="str">
        <f t="shared" si="256"/>
        <v/>
      </c>
      <c r="AD181" t="str">
        <f t="shared" si="256"/>
        <v/>
      </c>
      <c r="AE181" t="str">
        <f t="shared" si="256"/>
        <v/>
      </c>
      <c r="AF181" t="str">
        <f t="shared" si="256"/>
        <v/>
      </c>
      <c r="AG181" t="str">
        <f t="shared" si="256"/>
        <v/>
      </c>
      <c r="AH181" t="str">
        <f t="shared" si="256"/>
        <v/>
      </c>
      <c r="AI181" t="str">
        <f t="shared" si="256"/>
        <v/>
      </c>
      <c r="AJ181" t="str">
        <f t="shared" si="256"/>
        <v/>
      </c>
      <c r="AK181" t="str">
        <f t="shared" si="256"/>
        <v/>
      </c>
      <c r="AL181" t="str">
        <f t="shared" si="256"/>
        <v/>
      </c>
      <c r="AM181" t="str">
        <f t="shared" si="256"/>
        <v/>
      </c>
      <c r="AN181" t="str">
        <f t="shared" si="256"/>
        <v/>
      </c>
      <c r="AO181" t="str">
        <f t="shared" ref="AO181:AU181" si="257">IF(AO$24=0,"",AO180*$C$43)</f>
        <v/>
      </c>
      <c r="AP181" t="str">
        <f t="shared" si="257"/>
        <v/>
      </c>
      <c r="AQ181" t="str">
        <f t="shared" si="257"/>
        <v/>
      </c>
      <c r="AR181" t="str">
        <f t="shared" si="257"/>
        <v/>
      </c>
      <c r="AS181" t="str">
        <f t="shared" si="257"/>
        <v/>
      </c>
      <c r="AT181" t="str">
        <f t="shared" si="257"/>
        <v/>
      </c>
      <c r="AU181" t="str">
        <f t="shared" si="257"/>
        <v/>
      </c>
    </row>
    <row r="182" spans="5:47">
      <c r="E182" t="s">
        <v>248</v>
      </c>
      <c r="G182" t="s">
        <v>154</v>
      </c>
      <c r="H182">
        <f>A$35</f>
        <v>2010</v>
      </c>
      <c r="I182" t="str">
        <f t="shared" ref="I182:I190" si="258">I$25</f>
        <v>MINOILRSV7</v>
      </c>
      <c r="J182" t="s">
        <v>270</v>
      </c>
      <c r="K182" t="str">
        <f>IF(K$25=0,"",K25*$C$35)</f>
        <v/>
      </c>
      <c r="L182" t="str">
        <f t="shared" ref="L182:AU182" si="259">IF(L$25=0,"",L25*$C$35)</f>
        <v/>
      </c>
      <c r="M182">
        <f t="shared" si="259"/>
        <v>3.8574678925660133</v>
      </c>
      <c r="N182" t="str">
        <f t="shared" si="259"/>
        <v/>
      </c>
      <c r="O182" t="str">
        <f t="shared" si="259"/>
        <v/>
      </c>
      <c r="P182">
        <f t="shared" si="259"/>
        <v>3.8574678925660133</v>
      </c>
      <c r="Q182">
        <f t="shared" si="259"/>
        <v>3.8574678925660133</v>
      </c>
      <c r="R182">
        <f t="shared" si="259"/>
        <v>3.5067889932418304</v>
      </c>
      <c r="S182" t="str">
        <f t="shared" si="259"/>
        <v/>
      </c>
      <c r="T182">
        <f t="shared" si="259"/>
        <v>6.1368807381732031</v>
      </c>
      <c r="U182" t="str">
        <f t="shared" si="259"/>
        <v/>
      </c>
      <c r="V182">
        <f t="shared" si="259"/>
        <v>3.8574678925660133</v>
      </c>
      <c r="W182" t="str">
        <f t="shared" si="259"/>
        <v/>
      </c>
      <c r="X182">
        <f t="shared" si="259"/>
        <v>3.8574678925660133</v>
      </c>
      <c r="Y182" t="str">
        <f t="shared" si="259"/>
        <v/>
      </c>
      <c r="Z182" t="str">
        <f t="shared" si="259"/>
        <v/>
      </c>
      <c r="AA182" t="str">
        <f t="shared" si="259"/>
        <v/>
      </c>
      <c r="AB182" t="str">
        <f t="shared" si="259"/>
        <v/>
      </c>
      <c r="AC182" t="str">
        <f t="shared" si="259"/>
        <v/>
      </c>
      <c r="AD182" t="str">
        <f t="shared" si="259"/>
        <v/>
      </c>
      <c r="AE182" t="str">
        <f t="shared" si="259"/>
        <v/>
      </c>
      <c r="AF182">
        <f t="shared" si="259"/>
        <v>3.6916976225204898</v>
      </c>
      <c r="AG182">
        <f t="shared" si="259"/>
        <v>3.6916976225204898</v>
      </c>
      <c r="AH182">
        <f t="shared" si="259"/>
        <v>3.5067889932418304</v>
      </c>
      <c r="AI182" t="str">
        <f t="shared" si="259"/>
        <v/>
      </c>
      <c r="AJ182">
        <f t="shared" si="259"/>
        <v>6.1368807381732031</v>
      </c>
      <c r="AK182" t="str">
        <f t="shared" si="259"/>
        <v/>
      </c>
      <c r="AL182" t="str">
        <f t="shared" si="259"/>
        <v/>
      </c>
      <c r="AM182">
        <f t="shared" si="259"/>
        <v>3.8574678925660133</v>
      </c>
      <c r="AN182">
        <f t="shared" si="259"/>
        <v>3.6916976225204898</v>
      </c>
      <c r="AO182" t="str">
        <f t="shared" si="259"/>
        <v/>
      </c>
      <c r="AP182" t="str">
        <f t="shared" si="259"/>
        <v/>
      </c>
      <c r="AQ182" t="str">
        <f t="shared" si="259"/>
        <v/>
      </c>
      <c r="AR182" t="str">
        <f t="shared" si="259"/>
        <v/>
      </c>
      <c r="AS182" t="str">
        <f t="shared" si="259"/>
        <v/>
      </c>
      <c r="AT182" t="str">
        <f t="shared" si="259"/>
        <v/>
      </c>
      <c r="AU182" t="str">
        <f t="shared" si="259"/>
        <v/>
      </c>
    </row>
    <row r="183" spans="5:47">
      <c r="E183" t="s">
        <v>248</v>
      </c>
      <c r="G183" t="s">
        <v>154</v>
      </c>
      <c r="H183">
        <f>A$36</f>
        <v>2015</v>
      </c>
      <c r="I183" t="str">
        <f t="shared" si="258"/>
        <v>MINOILRSV7</v>
      </c>
      <c r="J183" t="s">
        <v>270</v>
      </c>
      <c r="K183" t="str">
        <f>IF(K$25=0,"",K182*$C$36)</f>
        <v/>
      </c>
      <c r="L183" t="str">
        <f t="shared" ref="L183:AN183" si="260">IF(L$25=0,"",L182*$C$36)</f>
        <v/>
      </c>
      <c r="M183">
        <f t="shared" si="260"/>
        <v>4.1762402810167938</v>
      </c>
      <c r="N183" t="str">
        <f t="shared" si="260"/>
        <v/>
      </c>
      <c r="O183" t="str">
        <f t="shared" si="260"/>
        <v/>
      </c>
      <c r="P183">
        <f t="shared" si="260"/>
        <v>4.1762402810167938</v>
      </c>
      <c r="Q183">
        <f t="shared" si="260"/>
        <v>4.1762402810167938</v>
      </c>
      <c r="R183">
        <f t="shared" si="260"/>
        <v>3.7965820736516305</v>
      </c>
      <c r="S183" t="str">
        <f t="shared" si="260"/>
        <v/>
      </c>
      <c r="T183">
        <f t="shared" si="260"/>
        <v>6.644018628890354</v>
      </c>
      <c r="U183" t="str">
        <f t="shared" si="260"/>
        <v/>
      </c>
      <c r="V183">
        <f t="shared" si="260"/>
        <v>4.1762402810167938</v>
      </c>
      <c r="W183" t="str">
        <f t="shared" si="260"/>
        <v/>
      </c>
      <c r="X183">
        <f t="shared" si="260"/>
        <v>4.1762402810167938</v>
      </c>
      <c r="Y183" t="str">
        <f t="shared" si="260"/>
        <v/>
      </c>
      <c r="Z183" t="str">
        <f t="shared" si="260"/>
        <v/>
      </c>
      <c r="AA183" t="str">
        <f t="shared" si="260"/>
        <v/>
      </c>
      <c r="AB183" t="str">
        <f t="shared" si="260"/>
        <v/>
      </c>
      <c r="AC183" t="str">
        <f t="shared" si="260"/>
        <v/>
      </c>
      <c r="AD183" t="str">
        <f t="shared" si="260"/>
        <v/>
      </c>
      <c r="AE183" t="str">
        <f t="shared" si="260"/>
        <v/>
      </c>
      <c r="AF183">
        <f t="shared" si="260"/>
        <v>3.9967711322279422</v>
      </c>
      <c r="AG183">
        <f t="shared" si="260"/>
        <v>3.9967711322279422</v>
      </c>
      <c r="AH183">
        <f t="shared" si="260"/>
        <v>3.7965820736516305</v>
      </c>
      <c r="AI183" t="str">
        <f t="shared" si="260"/>
        <v/>
      </c>
      <c r="AJ183">
        <f t="shared" si="260"/>
        <v>6.644018628890354</v>
      </c>
      <c r="AK183" t="str">
        <f t="shared" si="260"/>
        <v/>
      </c>
      <c r="AL183" t="str">
        <f t="shared" si="260"/>
        <v/>
      </c>
      <c r="AM183">
        <f t="shared" si="260"/>
        <v>4.1762402810167938</v>
      </c>
      <c r="AN183">
        <f t="shared" si="260"/>
        <v>3.9967711322279422</v>
      </c>
      <c r="AO183" t="str">
        <f t="shared" ref="AO183:AU183" si="261">IF(AO$25=0,"",AO182*$C$36)</f>
        <v/>
      </c>
      <c r="AP183" t="str">
        <f t="shared" si="261"/>
        <v/>
      </c>
      <c r="AQ183" t="str">
        <f t="shared" si="261"/>
        <v/>
      </c>
      <c r="AR183" t="str">
        <f t="shared" si="261"/>
        <v/>
      </c>
      <c r="AS183" t="str">
        <f t="shared" si="261"/>
        <v/>
      </c>
      <c r="AT183" t="str">
        <f t="shared" si="261"/>
        <v/>
      </c>
      <c r="AU183" t="str">
        <f t="shared" si="261"/>
        <v/>
      </c>
    </row>
    <row r="184" spans="5:47">
      <c r="E184" t="s">
        <v>248</v>
      </c>
      <c r="G184" t="s">
        <v>154</v>
      </c>
      <c r="H184">
        <f>A$37</f>
        <v>2020</v>
      </c>
      <c r="I184" t="str">
        <f t="shared" si="258"/>
        <v>MINOILRSV7</v>
      </c>
      <c r="J184" t="s">
        <v>270</v>
      </c>
      <c r="K184" t="str">
        <f>IF(K$25=0,"",K183*$C$37)</f>
        <v/>
      </c>
      <c r="L184" t="str">
        <f t="shared" ref="L184:AN184" si="262">IF(L$25=0,"",L183*$C$37)</f>
        <v/>
      </c>
      <c r="M184">
        <f t="shared" si="262"/>
        <v>4.4950126694675738</v>
      </c>
      <c r="N184" t="str">
        <f t="shared" si="262"/>
        <v/>
      </c>
      <c r="O184" t="str">
        <f t="shared" si="262"/>
        <v/>
      </c>
      <c r="P184">
        <f t="shared" si="262"/>
        <v>4.4950126694675738</v>
      </c>
      <c r="Q184">
        <f t="shared" si="262"/>
        <v>4.4950126694675738</v>
      </c>
      <c r="R184">
        <f t="shared" si="262"/>
        <v>4.0863751540614306</v>
      </c>
      <c r="S184" t="str">
        <f t="shared" si="262"/>
        <v/>
      </c>
      <c r="T184">
        <f t="shared" si="262"/>
        <v>7.1511565196075049</v>
      </c>
      <c r="U184" t="str">
        <f t="shared" si="262"/>
        <v/>
      </c>
      <c r="V184">
        <f t="shared" si="262"/>
        <v>4.4950126694675738</v>
      </c>
      <c r="W184" t="str">
        <f t="shared" si="262"/>
        <v/>
      </c>
      <c r="X184">
        <f t="shared" si="262"/>
        <v>4.4950126694675738</v>
      </c>
      <c r="Y184" t="str">
        <f t="shared" si="262"/>
        <v/>
      </c>
      <c r="Z184" t="str">
        <f t="shared" si="262"/>
        <v/>
      </c>
      <c r="AA184" t="str">
        <f t="shared" si="262"/>
        <v/>
      </c>
      <c r="AB184" t="str">
        <f t="shared" si="262"/>
        <v/>
      </c>
      <c r="AC184" t="str">
        <f t="shared" si="262"/>
        <v/>
      </c>
      <c r="AD184" t="str">
        <f t="shared" si="262"/>
        <v/>
      </c>
      <c r="AE184" t="str">
        <f t="shared" si="262"/>
        <v/>
      </c>
      <c r="AF184">
        <f t="shared" si="262"/>
        <v>4.3018446419353946</v>
      </c>
      <c r="AG184">
        <f t="shared" si="262"/>
        <v>4.3018446419353946</v>
      </c>
      <c r="AH184">
        <f t="shared" si="262"/>
        <v>4.0863751540614306</v>
      </c>
      <c r="AI184" t="str">
        <f t="shared" si="262"/>
        <v/>
      </c>
      <c r="AJ184">
        <f t="shared" si="262"/>
        <v>7.1511565196075049</v>
      </c>
      <c r="AK184" t="str">
        <f t="shared" si="262"/>
        <v/>
      </c>
      <c r="AL184" t="str">
        <f t="shared" si="262"/>
        <v/>
      </c>
      <c r="AM184">
        <f t="shared" si="262"/>
        <v>4.4950126694675738</v>
      </c>
      <c r="AN184">
        <f t="shared" si="262"/>
        <v>4.3018446419353946</v>
      </c>
      <c r="AO184" t="str">
        <f t="shared" ref="AO184:AU184" si="263">IF(AO$25=0,"",AO183*$C$37)</f>
        <v/>
      </c>
      <c r="AP184" t="str">
        <f t="shared" si="263"/>
        <v/>
      </c>
      <c r="AQ184" t="str">
        <f t="shared" si="263"/>
        <v/>
      </c>
      <c r="AR184" t="str">
        <f t="shared" si="263"/>
        <v/>
      </c>
      <c r="AS184" t="str">
        <f t="shared" si="263"/>
        <v/>
      </c>
      <c r="AT184" t="str">
        <f t="shared" si="263"/>
        <v/>
      </c>
      <c r="AU184" t="str">
        <f t="shared" si="263"/>
        <v/>
      </c>
    </row>
    <row r="185" spans="5:47">
      <c r="E185" t="s">
        <v>248</v>
      </c>
      <c r="G185" t="s">
        <v>154</v>
      </c>
      <c r="H185">
        <f>A$38</f>
        <v>2025</v>
      </c>
      <c r="I185" t="str">
        <f t="shared" si="258"/>
        <v>MINOILRSV7</v>
      </c>
      <c r="J185" t="s">
        <v>270</v>
      </c>
      <c r="K185" t="str">
        <f>IF(K$25=0,"",K184*$C$38)</f>
        <v/>
      </c>
      <c r="L185" t="str">
        <f t="shared" ref="L185:AN185" si="264">IF(L$25=0,"",L184*$C$38)</f>
        <v/>
      </c>
      <c r="M185">
        <f t="shared" si="264"/>
        <v>5.135777369484801</v>
      </c>
      <c r="N185" t="str">
        <f t="shared" si="264"/>
        <v/>
      </c>
      <c r="O185" t="str">
        <f t="shared" si="264"/>
        <v/>
      </c>
      <c r="P185">
        <f t="shared" si="264"/>
        <v>5.135777369484801</v>
      </c>
      <c r="Q185">
        <f t="shared" si="264"/>
        <v>5.135777369484801</v>
      </c>
      <c r="R185">
        <f t="shared" si="264"/>
        <v>4.6688885177134551</v>
      </c>
      <c r="S185" t="str">
        <f t="shared" si="264"/>
        <v/>
      </c>
      <c r="T185">
        <f t="shared" si="264"/>
        <v>8.1705549059985483</v>
      </c>
      <c r="U185" t="str">
        <f t="shared" si="264"/>
        <v/>
      </c>
      <c r="V185">
        <f t="shared" si="264"/>
        <v>5.135777369484801</v>
      </c>
      <c r="W185" t="str">
        <f t="shared" si="264"/>
        <v/>
      </c>
      <c r="X185">
        <f t="shared" si="264"/>
        <v>5.135777369484801</v>
      </c>
      <c r="Y185" t="str">
        <f t="shared" si="264"/>
        <v/>
      </c>
      <c r="Z185" t="str">
        <f t="shared" si="264"/>
        <v/>
      </c>
      <c r="AA185" t="str">
        <f t="shared" si="264"/>
        <v/>
      </c>
      <c r="AB185" t="str">
        <f t="shared" si="264"/>
        <v/>
      </c>
      <c r="AC185" t="str">
        <f t="shared" si="264"/>
        <v/>
      </c>
      <c r="AD185" t="str">
        <f t="shared" si="264"/>
        <v/>
      </c>
      <c r="AE185" t="str">
        <f t="shared" si="264"/>
        <v/>
      </c>
      <c r="AF185">
        <f t="shared" si="264"/>
        <v>4.9150732119534073</v>
      </c>
      <c r="AG185">
        <f t="shared" si="264"/>
        <v>4.9150732119534073</v>
      </c>
      <c r="AH185">
        <f t="shared" si="264"/>
        <v>4.6688885177134551</v>
      </c>
      <c r="AI185" t="str">
        <f t="shared" si="264"/>
        <v/>
      </c>
      <c r="AJ185">
        <f t="shared" si="264"/>
        <v>8.1705549059985483</v>
      </c>
      <c r="AK185" t="str">
        <f t="shared" si="264"/>
        <v/>
      </c>
      <c r="AL185" t="str">
        <f t="shared" si="264"/>
        <v/>
      </c>
      <c r="AM185">
        <f t="shared" si="264"/>
        <v>5.135777369484801</v>
      </c>
      <c r="AN185">
        <f t="shared" si="264"/>
        <v>4.9150732119534073</v>
      </c>
      <c r="AO185" t="str">
        <f t="shared" ref="AO185:AU185" si="265">IF(AO$25=0,"",AO184*$C$38)</f>
        <v/>
      </c>
      <c r="AP185" t="str">
        <f t="shared" si="265"/>
        <v/>
      </c>
      <c r="AQ185" t="str">
        <f t="shared" si="265"/>
        <v/>
      </c>
      <c r="AR185" t="str">
        <f t="shared" si="265"/>
        <v/>
      </c>
      <c r="AS185" t="str">
        <f t="shared" si="265"/>
        <v/>
      </c>
      <c r="AT185" t="str">
        <f t="shared" si="265"/>
        <v/>
      </c>
      <c r="AU185" t="str">
        <f t="shared" si="265"/>
        <v/>
      </c>
    </row>
    <row r="186" spans="5:47">
      <c r="E186" t="s">
        <v>248</v>
      </c>
      <c r="G186" t="s">
        <v>154</v>
      </c>
      <c r="H186">
        <f>A$39</f>
        <v>2030</v>
      </c>
      <c r="I186" t="str">
        <f t="shared" si="258"/>
        <v>MINOILRSV7</v>
      </c>
      <c r="J186" t="s">
        <v>270</v>
      </c>
      <c r="K186" t="str">
        <f>IF(K$25=0,"",K185*$C$39)</f>
        <v/>
      </c>
      <c r="L186" t="str">
        <f t="shared" ref="L186:AN186" si="266">IF(L$25=0,"",L185*$C$39)</f>
        <v/>
      </c>
      <c r="M186">
        <f t="shared" si="266"/>
        <v>5.7765420695020273</v>
      </c>
      <c r="N186" t="str">
        <f t="shared" si="266"/>
        <v/>
      </c>
      <c r="O186" t="str">
        <f t="shared" si="266"/>
        <v/>
      </c>
      <c r="P186">
        <f t="shared" si="266"/>
        <v>5.7765420695020273</v>
      </c>
      <c r="Q186">
        <f t="shared" si="266"/>
        <v>5.7765420695020273</v>
      </c>
      <c r="R186">
        <f t="shared" si="266"/>
        <v>5.2514018813654788</v>
      </c>
      <c r="S186" t="str">
        <f t="shared" si="266"/>
        <v/>
      </c>
      <c r="T186">
        <f t="shared" si="266"/>
        <v>9.189953292389589</v>
      </c>
      <c r="U186" t="str">
        <f t="shared" si="266"/>
        <v/>
      </c>
      <c r="V186">
        <f t="shared" si="266"/>
        <v>5.7765420695020273</v>
      </c>
      <c r="W186" t="str">
        <f t="shared" si="266"/>
        <v/>
      </c>
      <c r="X186">
        <f t="shared" si="266"/>
        <v>5.7765420695020273</v>
      </c>
      <c r="Y186" t="str">
        <f t="shared" si="266"/>
        <v/>
      </c>
      <c r="Z186" t="str">
        <f t="shared" si="266"/>
        <v/>
      </c>
      <c r="AA186" t="str">
        <f t="shared" si="266"/>
        <v/>
      </c>
      <c r="AB186" t="str">
        <f t="shared" si="266"/>
        <v/>
      </c>
      <c r="AC186" t="str">
        <f t="shared" si="266"/>
        <v/>
      </c>
      <c r="AD186" t="str">
        <f t="shared" si="266"/>
        <v/>
      </c>
      <c r="AE186" t="str">
        <f t="shared" si="266"/>
        <v/>
      </c>
      <c r="AF186">
        <f t="shared" si="266"/>
        <v>5.5283017819714191</v>
      </c>
      <c r="AG186">
        <f t="shared" si="266"/>
        <v>5.5283017819714191</v>
      </c>
      <c r="AH186">
        <f t="shared" si="266"/>
        <v>5.2514018813654788</v>
      </c>
      <c r="AI186" t="str">
        <f t="shared" si="266"/>
        <v/>
      </c>
      <c r="AJ186">
        <f t="shared" si="266"/>
        <v>9.189953292389589</v>
      </c>
      <c r="AK186" t="str">
        <f t="shared" si="266"/>
        <v/>
      </c>
      <c r="AL186" t="str">
        <f t="shared" si="266"/>
        <v/>
      </c>
      <c r="AM186">
        <f t="shared" si="266"/>
        <v>5.7765420695020273</v>
      </c>
      <c r="AN186">
        <f t="shared" si="266"/>
        <v>5.5283017819714191</v>
      </c>
      <c r="AO186" t="str">
        <f t="shared" ref="AO186:AU186" si="267">IF(AO$25=0,"",AO185*$C$39)</f>
        <v/>
      </c>
      <c r="AP186" t="str">
        <f t="shared" si="267"/>
        <v/>
      </c>
      <c r="AQ186" t="str">
        <f t="shared" si="267"/>
        <v/>
      </c>
      <c r="AR186" t="str">
        <f t="shared" si="267"/>
        <v/>
      </c>
      <c r="AS186" t="str">
        <f t="shared" si="267"/>
        <v/>
      </c>
      <c r="AT186" t="str">
        <f t="shared" si="267"/>
        <v/>
      </c>
      <c r="AU186" t="str">
        <f t="shared" si="267"/>
        <v/>
      </c>
    </row>
    <row r="187" spans="5:47">
      <c r="E187" t="s">
        <v>248</v>
      </c>
      <c r="G187" t="s">
        <v>154</v>
      </c>
      <c r="H187">
        <f>A$40</f>
        <v>2035</v>
      </c>
      <c r="I187" t="str">
        <f t="shared" si="258"/>
        <v>MINOILRSV7</v>
      </c>
      <c r="J187" t="s">
        <v>270</v>
      </c>
      <c r="K187" t="str">
        <f>IF(K$25=0,"",K186*$C$40)</f>
        <v/>
      </c>
      <c r="L187" t="str">
        <f t="shared" ref="L187:AN187" si="268">IF(L$25=0,"",L186*$C$40)</f>
        <v/>
      </c>
      <c r="M187">
        <f t="shared" si="268"/>
        <v>6.0792148423744852</v>
      </c>
      <c r="N187" t="str">
        <f t="shared" si="268"/>
        <v/>
      </c>
      <c r="O187" t="str">
        <f t="shared" si="268"/>
        <v/>
      </c>
      <c r="P187">
        <f t="shared" si="268"/>
        <v>6.0792148423744852</v>
      </c>
      <c r="Q187">
        <f t="shared" si="268"/>
        <v>6.0792148423744852</v>
      </c>
      <c r="R187">
        <f t="shared" si="268"/>
        <v>5.526558947613168</v>
      </c>
      <c r="S187" t="str">
        <f t="shared" si="268"/>
        <v/>
      </c>
      <c r="T187">
        <f t="shared" si="268"/>
        <v>9.671478158323044</v>
      </c>
      <c r="U187" t="str">
        <f t="shared" si="268"/>
        <v/>
      </c>
      <c r="V187">
        <f t="shared" si="268"/>
        <v>6.0792148423744852</v>
      </c>
      <c r="W187" t="str">
        <f t="shared" si="268"/>
        <v/>
      </c>
      <c r="X187">
        <f t="shared" si="268"/>
        <v>6.0792148423744852</v>
      </c>
      <c r="Y187" t="str">
        <f t="shared" si="268"/>
        <v/>
      </c>
      <c r="Z187" t="str">
        <f t="shared" si="268"/>
        <v/>
      </c>
      <c r="AA187" t="str">
        <f t="shared" si="268"/>
        <v/>
      </c>
      <c r="AB187" t="str">
        <f t="shared" si="268"/>
        <v/>
      </c>
      <c r="AC187" t="str">
        <f t="shared" si="268"/>
        <v/>
      </c>
      <c r="AD187" t="str">
        <f t="shared" si="268"/>
        <v/>
      </c>
      <c r="AE187" t="str">
        <f t="shared" si="268"/>
        <v/>
      </c>
      <c r="AF187">
        <f t="shared" si="268"/>
        <v>5.8179675386633436</v>
      </c>
      <c r="AG187">
        <f t="shared" si="268"/>
        <v>5.8179675386633436</v>
      </c>
      <c r="AH187">
        <f t="shared" si="268"/>
        <v>5.526558947613168</v>
      </c>
      <c r="AI187" t="str">
        <f t="shared" si="268"/>
        <v/>
      </c>
      <c r="AJ187">
        <f t="shared" si="268"/>
        <v>9.671478158323044</v>
      </c>
      <c r="AK187" t="str">
        <f t="shared" si="268"/>
        <v/>
      </c>
      <c r="AL187" t="str">
        <f t="shared" si="268"/>
        <v/>
      </c>
      <c r="AM187">
        <f t="shared" si="268"/>
        <v>6.0792148423744852</v>
      </c>
      <c r="AN187">
        <f t="shared" si="268"/>
        <v>5.8179675386633436</v>
      </c>
      <c r="AO187" t="str">
        <f t="shared" ref="AO187:AU187" si="269">IF(AO$25=0,"",AO186*$C$40)</f>
        <v/>
      </c>
      <c r="AP187" t="str">
        <f t="shared" si="269"/>
        <v/>
      </c>
      <c r="AQ187" t="str">
        <f t="shared" si="269"/>
        <v/>
      </c>
      <c r="AR187" t="str">
        <f t="shared" si="269"/>
        <v/>
      </c>
      <c r="AS187" t="str">
        <f t="shared" si="269"/>
        <v/>
      </c>
      <c r="AT187" t="str">
        <f t="shared" si="269"/>
        <v/>
      </c>
      <c r="AU187" t="str">
        <f t="shared" si="269"/>
        <v/>
      </c>
    </row>
    <row r="188" spans="5:47">
      <c r="E188" t="s">
        <v>248</v>
      </c>
      <c r="G188" t="s">
        <v>154</v>
      </c>
      <c r="H188">
        <f>A$41</f>
        <v>2040</v>
      </c>
      <c r="I188" t="str">
        <f t="shared" si="258"/>
        <v>MINOILRSV7</v>
      </c>
      <c r="J188" t="s">
        <v>270</v>
      </c>
      <c r="K188" t="str">
        <f>IF(K$25=0,"",K187*$C$41)</f>
        <v/>
      </c>
      <c r="L188" t="str">
        <f t="shared" ref="L188:AN188" si="270">IF(L$25=0,"",L187*$C$41)</f>
        <v/>
      </c>
      <c r="M188">
        <f t="shared" si="270"/>
        <v>6.3818876152469421</v>
      </c>
      <c r="N188" t="str">
        <f t="shared" si="270"/>
        <v/>
      </c>
      <c r="O188" t="str">
        <f t="shared" si="270"/>
        <v/>
      </c>
      <c r="P188">
        <f t="shared" si="270"/>
        <v>6.3818876152469421</v>
      </c>
      <c r="Q188">
        <f t="shared" si="270"/>
        <v>6.3818876152469421</v>
      </c>
      <c r="R188">
        <f t="shared" si="270"/>
        <v>5.8017160138608563</v>
      </c>
      <c r="S188" t="str">
        <f t="shared" si="270"/>
        <v/>
      </c>
      <c r="T188">
        <f t="shared" si="270"/>
        <v>10.153003024256499</v>
      </c>
      <c r="U188" t="str">
        <f t="shared" si="270"/>
        <v/>
      </c>
      <c r="V188">
        <f t="shared" si="270"/>
        <v>6.3818876152469421</v>
      </c>
      <c r="W188" t="str">
        <f t="shared" si="270"/>
        <v/>
      </c>
      <c r="X188">
        <f t="shared" si="270"/>
        <v>6.3818876152469421</v>
      </c>
      <c r="Y188" t="str">
        <f t="shared" si="270"/>
        <v/>
      </c>
      <c r="Z188" t="str">
        <f t="shared" si="270"/>
        <v/>
      </c>
      <c r="AA188" t="str">
        <f t="shared" si="270"/>
        <v/>
      </c>
      <c r="AB188" t="str">
        <f t="shared" si="270"/>
        <v/>
      </c>
      <c r="AC188" t="str">
        <f t="shared" si="270"/>
        <v/>
      </c>
      <c r="AD188" t="str">
        <f t="shared" si="270"/>
        <v/>
      </c>
      <c r="AE188" t="str">
        <f t="shared" si="270"/>
        <v/>
      </c>
      <c r="AF188">
        <f t="shared" si="270"/>
        <v>6.1076332953552672</v>
      </c>
      <c r="AG188">
        <f t="shared" si="270"/>
        <v>6.1076332953552672</v>
      </c>
      <c r="AH188">
        <f t="shared" si="270"/>
        <v>5.8017160138608563</v>
      </c>
      <c r="AI188" t="str">
        <f t="shared" si="270"/>
        <v/>
      </c>
      <c r="AJ188">
        <f t="shared" si="270"/>
        <v>10.153003024256499</v>
      </c>
      <c r="AK188" t="str">
        <f t="shared" si="270"/>
        <v/>
      </c>
      <c r="AL188" t="str">
        <f t="shared" si="270"/>
        <v/>
      </c>
      <c r="AM188">
        <f t="shared" si="270"/>
        <v>6.3818876152469421</v>
      </c>
      <c r="AN188">
        <f t="shared" si="270"/>
        <v>6.1076332953552672</v>
      </c>
      <c r="AO188" t="str">
        <f t="shared" ref="AO188:AU188" si="271">IF(AO$25=0,"",AO187*$C$41)</f>
        <v/>
      </c>
      <c r="AP188" t="str">
        <f t="shared" si="271"/>
        <v/>
      </c>
      <c r="AQ188" t="str">
        <f t="shared" si="271"/>
        <v/>
      </c>
      <c r="AR188" t="str">
        <f t="shared" si="271"/>
        <v/>
      </c>
      <c r="AS188" t="str">
        <f t="shared" si="271"/>
        <v/>
      </c>
      <c r="AT188" t="str">
        <f t="shared" si="271"/>
        <v/>
      </c>
      <c r="AU188" t="str">
        <f t="shared" si="271"/>
        <v/>
      </c>
    </row>
    <row r="189" spans="5:47">
      <c r="E189" t="s">
        <v>248</v>
      </c>
      <c r="G189" t="s">
        <v>154</v>
      </c>
      <c r="H189">
        <f>A$42</f>
        <v>2045</v>
      </c>
      <c r="I189" t="str">
        <f t="shared" si="258"/>
        <v>MINOILRSV7</v>
      </c>
      <c r="J189" t="s">
        <v>270</v>
      </c>
      <c r="K189" t="str">
        <f>IF(K$25=0,"",K188*$C$42)</f>
        <v/>
      </c>
      <c r="L189" t="str">
        <f t="shared" ref="L189:AN189" si="272">IF(L$25=0,"",L188*$C$42)</f>
        <v/>
      </c>
      <c r="M189">
        <f t="shared" si="272"/>
        <v>6.530004078567508</v>
      </c>
      <c r="N189" t="str">
        <f t="shared" si="272"/>
        <v/>
      </c>
      <c r="O189" t="str">
        <f t="shared" si="272"/>
        <v/>
      </c>
      <c r="P189">
        <f t="shared" si="272"/>
        <v>6.530004078567508</v>
      </c>
      <c r="Q189">
        <f t="shared" si="272"/>
        <v>6.530004078567508</v>
      </c>
      <c r="R189">
        <f t="shared" si="272"/>
        <v>5.9363673441522797</v>
      </c>
      <c r="S189" t="str">
        <f t="shared" si="272"/>
        <v/>
      </c>
      <c r="T189">
        <f t="shared" si="272"/>
        <v>10.388642852266489</v>
      </c>
      <c r="U189" t="str">
        <f t="shared" si="272"/>
        <v/>
      </c>
      <c r="V189">
        <f t="shared" si="272"/>
        <v>6.530004078567508</v>
      </c>
      <c r="W189" t="str">
        <f t="shared" si="272"/>
        <v/>
      </c>
      <c r="X189">
        <f t="shared" si="272"/>
        <v>6.530004078567508</v>
      </c>
      <c r="Y189" t="str">
        <f t="shared" si="272"/>
        <v/>
      </c>
      <c r="Z189" t="str">
        <f t="shared" si="272"/>
        <v/>
      </c>
      <c r="AA189" t="str">
        <f t="shared" si="272"/>
        <v/>
      </c>
      <c r="AB189" t="str">
        <f t="shared" si="272"/>
        <v/>
      </c>
      <c r="AC189" t="str">
        <f t="shared" si="272"/>
        <v/>
      </c>
      <c r="AD189" t="str">
        <f t="shared" si="272"/>
        <v/>
      </c>
      <c r="AE189" t="str">
        <f t="shared" si="272"/>
        <v/>
      </c>
      <c r="AF189">
        <f t="shared" si="272"/>
        <v>6.2493846230981243</v>
      </c>
      <c r="AG189">
        <f t="shared" si="272"/>
        <v>6.2493846230981243</v>
      </c>
      <c r="AH189">
        <f t="shared" si="272"/>
        <v>5.9363673441522797</v>
      </c>
      <c r="AI189" t="str">
        <f t="shared" si="272"/>
        <v/>
      </c>
      <c r="AJ189">
        <f t="shared" si="272"/>
        <v>10.388642852266489</v>
      </c>
      <c r="AK189" t="str">
        <f t="shared" si="272"/>
        <v/>
      </c>
      <c r="AL189" t="str">
        <f t="shared" si="272"/>
        <v/>
      </c>
      <c r="AM189">
        <f t="shared" si="272"/>
        <v>6.530004078567508</v>
      </c>
      <c r="AN189">
        <f t="shared" si="272"/>
        <v>6.2493846230981243</v>
      </c>
      <c r="AO189" t="str">
        <f t="shared" ref="AO189:AU189" si="273">IF(AO$25=0,"",AO188*$C$42)</f>
        <v/>
      </c>
      <c r="AP189" t="str">
        <f t="shared" si="273"/>
        <v/>
      </c>
      <c r="AQ189" t="str">
        <f t="shared" si="273"/>
        <v/>
      </c>
      <c r="AR189" t="str">
        <f t="shared" si="273"/>
        <v/>
      </c>
      <c r="AS189" t="str">
        <f t="shared" si="273"/>
        <v/>
      </c>
      <c r="AT189" t="str">
        <f t="shared" si="273"/>
        <v/>
      </c>
      <c r="AU189" t="str">
        <f t="shared" si="273"/>
        <v/>
      </c>
    </row>
    <row r="190" spans="5:47">
      <c r="E190" t="s">
        <v>248</v>
      </c>
      <c r="G190" t="s">
        <v>154</v>
      </c>
      <c r="H190">
        <f>A$43</f>
        <v>2050</v>
      </c>
      <c r="I190" t="str">
        <f t="shared" si="258"/>
        <v>MINOILRSV7</v>
      </c>
      <c r="J190" t="s">
        <v>270</v>
      </c>
      <c r="K190" t="str">
        <f>IF(K$25=0,"",K189*$C$43)</f>
        <v/>
      </c>
      <c r="L190" t="str">
        <f t="shared" ref="L190:AN190" si="274">IF(L$25=0,"",L189*$C$43)</f>
        <v/>
      </c>
      <c r="M190">
        <f t="shared" si="274"/>
        <v>6.6781205418880729</v>
      </c>
      <c r="N190" t="str">
        <f t="shared" si="274"/>
        <v/>
      </c>
      <c r="O190" t="str">
        <f t="shared" si="274"/>
        <v/>
      </c>
      <c r="P190">
        <f t="shared" si="274"/>
        <v>6.6781205418880729</v>
      </c>
      <c r="Q190">
        <f t="shared" si="274"/>
        <v>6.6781205418880729</v>
      </c>
      <c r="R190">
        <f t="shared" si="274"/>
        <v>6.0710186744437022</v>
      </c>
      <c r="S190" t="str">
        <f t="shared" si="274"/>
        <v/>
      </c>
      <c r="T190">
        <f t="shared" si="274"/>
        <v>10.62428268027648</v>
      </c>
      <c r="U190" t="str">
        <f t="shared" si="274"/>
        <v/>
      </c>
      <c r="V190">
        <f t="shared" si="274"/>
        <v>6.6781205418880729</v>
      </c>
      <c r="W190" t="str">
        <f t="shared" si="274"/>
        <v/>
      </c>
      <c r="X190">
        <f t="shared" si="274"/>
        <v>6.6781205418880729</v>
      </c>
      <c r="Y190" t="str">
        <f t="shared" si="274"/>
        <v/>
      </c>
      <c r="Z190" t="str">
        <f t="shared" si="274"/>
        <v/>
      </c>
      <c r="AA190" t="str">
        <f t="shared" si="274"/>
        <v/>
      </c>
      <c r="AB190" t="str">
        <f t="shared" si="274"/>
        <v/>
      </c>
      <c r="AC190" t="str">
        <f t="shared" si="274"/>
        <v/>
      </c>
      <c r="AD190" t="str">
        <f t="shared" si="274"/>
        <v/>
      </c>
      <c r="AE190" t="str">
        <f t="shared" si="274"/>
        <v/>
      </c>
      <c r="AF190">
        <f t="shared" si="274"/>
        <v>6.3911359508409813</v>
      </c>
      <c r="AG190">
        <f t="shared" si="274"/>
        <v>6.3911359508409813</v>
      </c>
      <c r="AH190">
        <f t="shared" si="274"/>
        <v>6.0710186744437022</v>
      </c>
      <c r="AI190" t="str">
        <f t="shared" si="274"/>
        <v/>
      </c>
      <c r="AJ190">
        <f t="shared" si="274"/>
        <v>10.62428268027648</v>
      </c>
      <c r="AK190" t="str">
        <f t="shared" si="274"/>
        <v/>
      </c>
      <c r="AL190" t="str">
        <f t="shared" si="274"/>
        <v/>
      </c>
      <c r="AM190">
        <f t="shared" si="274"/>
        <v>6.6781205418880729</v>
      </c>
      <c r="AN190">
        <f t="shared" si="274"/>
        <v>6.3911359508409813</v>
      </c>
      <c r="AO190" t="str">
        <f t="shared" ref="AO190:AU190" si="275">IF(AO$25=0,"",AO189*$C$43)</f>
        <v/>
      </c>
      <c r="AP190" t="str">
        <f t="shared" si="275"/>
        <v/>
      </c>
      <c r="AQ190" t="str">
        <f t="shared" si="275"/>
        <v/>
      </c>
      <c r="AR190" t="str">
        <f t="shared" si="275"/>
        <v/>
      </c>
      <c r="AS190" t="str">
        <f t="shared" si="275"/>
        <v/>
      </c>
      <c r="AT190" t="str">
        <f t="shared" si="275"/>
        <v/>
      </c>
      <c r="AU190" t="str">
        <f t="shared" si="275"/>
        <v/>
      </c>
    </row>
    <row r="191" spans="5:47">
      <c r="E191" t="s">
        <v>248</v>
      </c>
      <c r="G191" t="s">
        <v>154</v>
      </c>
      <c r="H191">
        <f>A$35</f>
        <v>2010</v>
      </c>
      <c r="I191" t="str">
        <f t="shared" ref="I191:I199" si="276">I$26</f>
        <v>MINOILRSV8</v>
      </c>
      <c r="J191" t="s">
        <v>270</v>
      </c>
      <c r="K191" t="str">
        <f>IF(K$26=0,"",K26*$C$35)</f>
        <v/>
      </c>
      <c r="L191" t="str">
        <f t="shared" ref="L191:AU191" si="277">IF(L$26=0,"",L26*$C$35)</f>
        <v/>
      </c>
      <c r="M191" t="str">
        <f t="shared" si="277"/>
        <v/>
      </c>
      <c r="N191" t="str">
        <f t="shared" si="277"/>
        <v/>
      </c>
      <c r="O191" t="str">
        <f t="shared" si="277"/>
        <v/>
      </c>
      <c r="P191" t="str">
        <f t="shared" si="277"/>
        <v/>
      </c>
      <c r="Q191" t="str">
        <f t="shared" si="277"/>
        <v/>
      </c>
      <c r="R191" t="str">
        <f t="shared" si="277"/>
        <v/>
      </c>
      <c r="S191" t="str">
        <f t="shared" si="277"/>
        <v/>
      </c>
      <c r="T191" t="str">
        <f t="shared" si="277"/>
        <v/>
      </c>
      <c r="U191" t="str">
        <f t="shared" si="277"/>
        <v/>
      </c>
      <c r="V191" t="str">
        <f t="shared" si="277"/>
        <v/>
      </c>
      <c r="W191" t="str">
        <f t="shared" si="277"/>
        <v/>
      </c>
      <c r="X191" t="str">
        <f t="shared" si="277"/>
        <v/>
      </c>
      <c r="Y191" t="str">
        <f t="shared" si="277"/>
        <v/>
      </c>
      <c r="Z191" t="str">
        <f t="shared" si="277"/>
        <v/>
      </c>
      <c r="AA191" t="str">
        <f t="shared" si="277"/>
        <v/>
      </c>
      <c r="AB191" t="str">
        <f t="shared" si="277"/>
        <v/>
      </c>
      <c r="AC191" t="str">
        <f t="shared" si="277"/>
        <v/>
      </c>
      <c r="AD191" t="str">
        <f t="shared" si="277"/>
        <v/>
      </c>
      <c r="AE191" t="str">
        <f t="shared" si="277"/>
        <v/>
      </c>
      <c r="AF191" t="str">
        <f t="shared" si="277"/>
        <v/>
      </c>
      <c r="AG191" t="str">
        <f t="shared" si="277"/>
        <v/>
      </c>
      <c r="AH191" t="str">
        <f t="shared" si="277"/>
        <v/>
      </c>
      <c r="AI191" t="str">
        <f t="shared" si="277"/>
        <v/>
      </c>
      <c r="AJ191" t="str">
        <f t="shared" si="277"/>
        <v/>
      </c>
      <c r="AK191" t="str">
        <f t="shared" si="277"/>
        <v/>
      </c>
      <c r="AL191" t="str">
        <f t="shared" si="277"/>
        <v/>
      </c>
      <c r="AM191" t="str">
        <f t="shared" si="277"/>
        <v/>
      </c>
      <c r="AN191" t="str">
        <f t="shared" si="277"/>
        <v/>
      </c>
      <c r="AO191" t="str">
        <f t="shared" si="277"/>
        <v/>
      </c>
      <c r="AP191" t="str">
        <f t="shared" si="277"/>
        <v/>
      </c>
      <c r="AQ191" t="str">
        <f t="shared" si="277"/>
        <v/>
      </c>
      <c r="AR191" t="str">
        <f t="shared" si="277"/>
        <v/>
      </c>
      <c r="AS191" t="str">
        <f t="shared" si="277"/>
        <v/>
      </c>
      <c r="AT191" t="str">
        <f t="shared" si="277"/>
        <v/>
      </c>
      <c r="AU191" t="str">
        <f t="shared" si="277"/>
        <v/>
      </c>
    </row>
    <row r="192" spans="5:47">
      <c r="E192" t="s">
        <v>248</v>
      </c>
      <c r="G192" t="s">
        <v>154</v>
      </c>
      <c r="H192">
        <f>A$36</f>
        <v>2015</v>
      </c>
      <c r="I192" t="str">
        <f t="shared" si="276"/>
        <v>MINOILRSV8</v>
      </c>
      <c r="J192" t="s">
        <v>270</v>
      </c>
      <c r="K192" t="str">
        <f>IF(K$26=0,"",K191*$C$36)</f>
        <v/>
      </c>
      <c r="L192" t="str">
        <f t="shared" ref="L192:AN192" si="278">IF(L$26=0,"",L191*$C$36)</f>
        <v/>
      </c>
      <c r="M192" t="str">
        <f t="shared" si="278"/>
        <v/>
      </c>
      <c r="N192" t="str">
        <f t="shared" si="278"/>
        <v/>
      </c>
      <c r="O192" t="str">
        <f t="shared" si="278"/>
        <v/>
      </c>
      <c r="P192" t="str">
        <f t="shared" si="278"/>
        <v/>
      </c>
      <c r="Q192" t="str">
        <f t="shared" si="278"/>
        <v/>
      </c>
      <c r="R192" t="str">
        <f t="shared" si="278"/>
        <v/>
      </c>
      <c r="S192" t="str">
        <f t="shared" si="278"/>
        <v/>
      </c>
      <c r="T192" t="str">
        <f t="shared" si="278"/>
        <v/>
      </c>
      <c r="U192" t="str">
        <f t="shared" si="278"/>
        <v/>
      </c>
      <c r="V192" t="str">
        <f t="shared" si="278"/>
        <v/>
      </c>
      <c r="W192" t="str">
        <f t="shared" si="278"/>
        <v/>
      </c>
      <c r="X192" t="str">
        <f t="shared" si="278"/>
        <v/>
      </c>
      <c r="Y192" t="str">
        <f t="shared" si="278"/>
        <v/>
      </c>
      <c r="Z192" t="str">
        <f t="shared" si="278"/>
        <v/>
      </c>
      <c r="AA192" t="str">
        <f t="shared" si="278"/>
        <v/>
      </c>
      <c r="AB192" t="str">
        <f t="shared" si="278"/>
        <v/>
      </c>
      <c r="AC192" t="str">
        <f t="shared" si="278"/>
        <v/>
      </c>
      <c r="AD192" t="str">
        <f t="shared" si="278"/>
        <v/>
      </c>
      <c r="AE192" t="str">
        <f t="shared" si="278"/>
        <v/>
      </c>
      <c r="AF192" t="str">
        <f t="shared" si="278"/>
        <v/>
      </c>
      <c r="AG192" t="str">
        <f t="shared" si="278"/>
        <v/>
      </c>
      <c r="AH192" t="str">
        <f t="shared" si="278"/>
        <v/>
      </c>
      <c r="AI192" t="str">
        <f t="shared" si="278"/>
        <v/>
      </c>
      <c r="AJ192" t="str">
        <f t="shared" si="278"/>
        <v/>
      </c>
      <c r="AK192" t="str">
        <f t="shared" si="278"/>
        <v/>
      </c>
      <c r="AL192" t="str">
        <f t="shared" si="278"/>
        <v/>
      </c>
      <c r="AM192" t="str">
        <f t="shared" si="278"/>
        <v/>
      </c>
      <c r="AN192" t="str">
        <f t="shared" si="278"/>
        <v/>
      </c>
      <c r="AO192" t="str">
        <f t="shared" ref="AO192:AU192" si="279">IF(AO$26=0,"",AO191*$C$36)</f>
        <v/>
      </c>
      <c r="AP192" t="str">
        <f t="shared" si="279"/>
        <v/>
      </c>
      <c r="AQ192" t="str">
        <f t="shared" si="279"/>
        <v/>
      </c>
      <c r="AR192" t="str">
        <f t="shared" si="279"/>
        <v/>
      </c>
      <c r="AS192" t="str">
        <f t="shared" si="279"/>
        <v/>
      </c>
      <c r="AT192" t="str">
        <f t="shared" si="279"/>
        <v/>
      </c>
      <c r="AU192" t="str">
        <f t="shared" si="279"/>
        <v/>
      </c>
    </row>
    <row r="193" spans="5:47">
      <c r="E193" t="s">
        <v>248</v>
      </c>
      <c r="G193" t="s">
        <v>154</v>
      </c>
      <c r="H193">
        <f>A$37</f>
        <v>2020</v>
      </c>
      <c r="I193" t="str">
        <f t="shared" si="276"/>
        <v>MINOILRSV8</v>
      </c>
      <c r="J193" t="s">
        <v>270</v>
      </c>
      <c r="K193" t="str">
        <f>IF(K$26=0,"",K192*$C$37)</f>
        <v/>
      </c>
      <c r="L193" t="str">
        <f t="shared" ref="L193:AN193" si="280">IF(L$26=0,"",L192*$C$37)</f>
        <v/>
      </c>
      <c r="M193" t="str">
        <f t="shared" si="280"/>
        <v/>
      </c>
      <c r="N193" t="str">
        <f t="shared" si="280"/>
        <v/>
      </c>
      <c r="O193" t="str">
        <f t="shared" si="280"/>
        <v/>
      </c>
      <c r="P193" t="str">
        <f t="shared" si="280"/>
        <v/>
      </c>
      <c r="Q193" t="str">
        <f t="shared" si="280"/>
        <v/>
      </c>
      <c r="R193" t="str">
        <f t="shared" si="280"/>
        <v/>
      </c>
      <c r="S193" t="str">
        <f t="shared" si="280"/>
        <v/>
      </c>
      <c r="T193" t="str">
        <f t="shared" si="280"/>
        <v/>
      </c>
      <c r="U193" t="str">
        <f t="shared" si="280"/>
        <v/>
      </c>
      <c r="V193" t="str">
        <f t="shared" si="280"/>
        <v/>
      </c>
      <c r="W193" t="str">
        <f t="shared" si="280"/>
        <v/>
      </c>
      <c r="X193" t="str">
        <f t="shared" si="280"/>
        <v/>
      </c>
      <c r="Y193" t="str">
        <f t="shared" si="280"/>
        <v/>
      </c>
      <c r="Z193" t="str">
        <f t="shared" si="280"/>
        <v/>
      </c>
      <c r="AA193" t="str">
        <f t="shared" si="280"/>
        <v/>
      </c>
      <c r="AB193" t="str">
        <f t="shared" si="280"/>
        <v/>
      </c>
      <c r="AC193" t="str">
        <f t="shared" si="280"/>
        <v/>
      </c>
      <c r="AD193" t="str">
        <f t="shared" si="280"/>
        <v/>
      </c>
      <c r="AE193" t="str">
        <f t="shared" si="280"/>
        <v/>
      </c>
      <c r="AF193" t="str">
        <f t="shared" si="280"/>
        <v/>
      </c>
      <c r="AG193" t="str">
        <f t="shared" si="280"/>
        <v/>
      </c>
      <c r="AH193" t="str">
        <f t="shared" si="280"/>
        <v/>
      </c>
      <c r="AI193" t="str">
        <f t="shared" si="280"/>
        <v/>
      </c>
      <c r="AJ193" t="str">
        <f t="shared" si="280"/>
        <v/>
      </c>
      <c r="AK193" t="str">
        <f t="shared" si="280"/>
        <v/>
      </c>
      <c r="AL193" t="str">
        <f t="shared" si="280"/>
        <v/>
      </c>
      <c r="AM193" t="str">
        <f t="shared" si="280"/>
        <v/>
      </c>
      <c r="AN193" t="str">
        <f t="shared" si="280"/>
        <v/>
      </c>
      <c r="AO193" t="str">
        <f t="shared" ref="AO193:AU193" si="281">IF(AO$26=0,"",AO192*$C$37)</f>
        <v/>
      </c>
      <c r="AP193" t="str">
        <f t="shared" si="281"/>
        <v/>
      </c>
      <c r="AQ193" t="str">
        <f t="shared" si="281"/>
        <v/>
      </c>
      <c r="AR193" t="str">
        <f t="shared" si="281"/>
        <v/>
      </c>
      <c r="AS193" t="str">
        <f t="shared" si="281"/>
        <v/>
      </c>
      <c r="AT193" t="str">
        <f t="shared" si="281"/>
        <v/>
      </c>
      <c r="AU193" t="str">
        <f t="shared" si="281"/>
        <v/>
      </c>
    </row>
    <row r="194" spans="5:47">
      <c r="E194" t="s">
        <v>248</v>
      </c>
      <c r="G194" t="s">
        <v>154</v>
      </c>
      <c r="H194">
        <f>A$38</f>
        <v>2025</v>
      </c>
      <c r="I194" t="str">
        <f t="shared" si="276"/>
        <v>MINOILRSV8</v>
      </c>
      <c r="J194" t="s">
        <v>270</v>
      </c>
      <c r="K194" t="str">
        <f>IF(K$26=0,"",K193*$C$38)</f>
        <v/>
      </c>
      <c r="L194" t="str">
        <f t="shared" ref="L194:AN194" si="282">IF(L$26=0,"",L193*$C$38)</f>
        <v/>
      </c>
      <c r="M194" t="str">
        <f t="shared" si="282"/>
        <v/>
      </c>
      <c r="N194" t="str">
        <f t="shared" si="282"/>
        <v/>
      </c>
      <c r="O194" t="str">
        <f t="shared" si="282"/>
        <v/>
      </c>
      <c r="P194" t="str">
        <f t="shared" si="282"/>
        <v/>
      </c>
      <c r="Q194" t="str">
        <f t="shared" si="282"/>
        <v/>
      </c>
      <c r="R194" t="str">
        <f t="shared" si="282"/>
        <v/>
      </c>
      <c r="S194" t="str">
        <f t="shared" si="282"/>
        <v/>
      </c>
      <c r="T194" t="str">
        <f t="shared" si="282"/>
        <v/>
      </c>
      <c r="U194" t="str">
        <f t="shared" si="282"/>
        <v/>
      </c>
      <c r="V194" t="str">
        <f t="shared" si="282"/>
        <v/>
      </c>
      <c r="W194" t="str">
        <f t="shared" si="282"/>
        <v/>
      </c>
      <c r="X194" t="str">
        <f t="shared" si="282"/>
        <v/>
      </c>
      <c r="Y194" t="str">
        <f t="shared" si="282"/>
        <v/>
      </c>
      <c r="Z194" t="str">
        <f t="shared" si="282"/>
        <v/>
      </c>
      <c r="AA194" t="str">
        <f t="shared" si="282"/>
        <v/>
      </c>
      <c r="AB194" t="str">
        <f t="shared" si="282"/>
        <v/>
      </c>
      <c r="AC194" t="str">
        <f t="shared" si="282"/>
        <v/>
      </c>
      <c r="AD194" t="str">
        <f t="shared" si="282"/>
        <v/>
      </c>
      <c r="AE194" t="str">
        <f t="shared" si="282"/>
        <v/>
      </c>
      <c r="AF194" t="str">
        <f t="shared" si="282"/>
        <v/>
      </c>
      <c r="AG194" t="str">
        <f t="shared" si="282"/>
        <v/>
      </c>
      <c r="AH194" t="str">
        <f t="shared" si="282"/>
        <v/>
      </c>
      <c r="AI194" t="str">
        <f t="shared" si="282"/>
        <v/>
      </c>
      <c r="AJ194" t="str">
        <f t="shared" si="282"/>
        <v/>
      </c>
      <c r="AK194" t="str">
        <f t="shared" si="282"/>
        <v/>
      </c>
      <c r="AL194" t="str">
        <f t="shared" si="282"/>
        <v/>
      </c>
      <c r="AM194" t="str">
        <f t="shared" si="282"/>
        <v/>
      </c>
      <c r="AN194" t="str">
        <f t="shared" si="282"/>
        <v/>
      </c>
      <c r="AO194" t="str">
        <f t="shared" ref="AO194:AU194" si="283">IF(AO$26=0,"",AO193*$C$38)</f>
        <v/>
      </c>
      <c r="AP194" t="str">
        <f t="shared" si="283"/>
        <v/>
      </c>
      <c r="AQ194" t="str">
        <f t="shared" si="283"/>
        <v/>
      </c>
      <c r="AR194" t="str">
        <f t="shared" si="283"/>
        <v/>
      </c>
      <c r="AS194" t="str">
        <f t="shared" si="283"/>
        <v/>
      </c>
      <c r="AT194" t="str">
        <f t="shared" si="283"/>
        <v/>
      </c>
      <c r="AU194" t="str">
        <f t="shared" si="283"/>
        <v/>
      </c>
    </row>
    <row r="195" spans="5:47">
      <c r="E195" t="s">
        <v>248</v>
      </c>
      <c r="G195" t="s">
        <v>154</v>
      </c>
      <c r="H195">
        <f>A$39</f>
        <v>2030</v>
      </c>
      <c r="I195" t="str">
        <f t="shared" si="276"/>
        <v>MINOILRSV8</v>
      </c>
      <c r="J195" t="s">
        <v>270</v>
      </c>
      <c r="K195" t="str">
        <f>IF(K$26=0,"",K194*$C$39)</f>
        <v/>
      </c>
      <c r="L195" t="str">
        <f t="shared" ref="L195:AN195" si="284">IF(L$26=0,"",L194*$C$39)</f>
        <v/>
      </c>
      <c r="M195" t="str">
        <f t="shared" si="284"/>
        <v/>
      </c>
      <c r="N195" t="str">
        <f t="shared" si="284"/>
        <v/>
      </c>
      <c r="O195" t="str">
        <f t="shared" si="284"/>
        <v/>
      </c>
      <c r="P195" t="str">
        <f t="shared" si="284"/>
        <v/>
      </c>
      <c r="Q195" t="str">
        <f t="shared" si="284"/>
        <v/>
      </c>
      <c r="R195" t="str">
        <f t="shared" si="284"/>
        <v/>
      </c>
      <c r="S195" t="str">
        <f t="shared" si="284"/>
        <v/>
      </c>
      <c r="T195" t="str">
        <f t="shared" si="284"/>
        <v/>
      </c>
      <c r="U195" t="str">
        <f t="shared" si="284"/>
        <v/>
      </c>
      <c r="V195" t="str">
        <f t="shared" si="284"/>
        <v/>
      </c>
      <c r="W195" t="str">
        <f t="shared" si="284"/>
        <v/>
      </c>
      <c r="X195" t="str">
        <f t="shared" si="284"/>
        <v/>
      </c>
      <c r="Y195" t="str">
        <f t="shared" si="284"/>
        <v/>
      </c>
      <c r="Z195" t="str">
        <f t="shared" si="284"/>
        <v/>
      </c>
      <c r="AA195" t="str">
        <f t="shared" si="284"/>
        <v/>
      </c>
      <c r="AB195" t="str">
        <f t="shared" si="284"/>
        <v/>
      </c>
      <c r="AC195" t="str">
        <f t="shared" si="284"/>
        <v/>
      </c>
      <c r="AD195" t="str">
        <f t="shared" si="284"/>
        <v/>
      </c>
      <c r="AE195" t="str">
        <f t="shared" si="284"/>
        <v/>
      </c>
      <c r="AF195" t="str">
        <f t="shared" si="284"/>
        <v/>
      </c>
      <c r="AG195" t="str">
        <f t="shared" si="284"/>
        <v/>
      </c>
      <c r="AH195" t="str">
        <f t="shared" si="284"/>
        <v/>
      </c>
      <c r="AI195" t="str">
        <f t="shared" si="284"/>
        <v/>
      </c>
      <c r="AJ195" t="str">
        <f t="shared" si="284"/>
        <v/>
      </c>
      <c r="AK195" t="str">
        <f t="shared" si="284"/>
        <v/>
      </c>
      <c r="AL195" t="str">
        <f t="shared" si="284"/>
        <v/>
      </c>
      <c r="AM195" t="str">
        <f t="shared" si="284"/>
        <v/>
      </c>
      <c r="AN195" t="str">
        <f t="shared" si="284"/>
        <v/>
      </c>
      <c r="AO195" t="str">
        <f t="shared" ref="AO195:AU195" si="285">IF(AO$26=0,"",AO194*$C$39)</f>
        <v/>
      </c>
      <c r="AP195" t="str">
        <f t="shared" si="285"/>
        <v/>
      </c>
      <c r="AQ195" t="str">
        <f t="shared" si="285"/>
        <v/>
      </c>
      <c r="AR195" t="str">
        <f t="shared" si="285"/>
        <v/>
      </c>
      <c r="AS195" t="str">
        <f t="shared" si="285"/>
        <v/>
      </c>
      <c r="AT195" t="str">
        <f t="shared" si="285"/>
        <v/>
      </c>
      <c r="AU195" t="str">
        <f t="shared" si="285"/>
        <v/>
      </c>
    </row>
    <row r="196" spans="5:47">
      <c r="E196" t="s">
        <v>248</v>
      </c>
      <c r="G196" t="s">
        <v>154</v>
      </c>
      <c r="H196">
        <f>A$40</f>
        <v>2035</v>
      </c>
      <c r="I196" t="str">
        <f t="shared" si="276"/>
        <v>MINOILRSV8</v>
      </c>
      <c r="J196" t="s">
        <v>270</v>
      </c>
      <c r="K196" t="str">
        <f>IF(K$26=0,"",K195*$C$40)</f>
        <v/>
      </c>
      <c r="L196" t="str">
        <f t="shared" ref="L196:AN196" si="286">IF(L$26=0,"",L195*$C$40)</f>
        <v/>
      </c>
      <c r="M196" t="str">
        <f t="shared" si="286"/>
        <v/>
      </c>
      <c r="N196" t="str">
        <f t="shared" si="286"/>
        <v/>
      </c>
      <c r="O196" t="str">
        <f t="shared" si="286"/>
        <v/>
      </c>
      <c r="P196" t="str">
        <f t="shared" si="286"/>
        <v/>
      </c>
      <c r="Q196" t="str">
        <f t="shared" si="286"/>
        <v/>
      </c>
      <c r="R196" t="str">
        <f t="shared" si="286"/>
        <v/>
      </c>
      <c r="S196" t="str">
        <f t="shared" si="286"/>
        <v/>
      </c>
      <c r="T196" t="str">
        <f t="shared" si="286"/>
        <v/>
      </c>
      <c r="U196" t="str">
        <f t="shared" si="286"/>
        <v/>
      </c>
      <c r="V196" t="str">
        <f t="shared" si="286"/>
        <v/>
      </c>
      <c r="W196" t="str">
        <f t="shared" si="286"/>
        <v/>
      </c>
      <c r="X196" t="str">
        <f t="shared" si="286"/>
        <v/>
      </c>
      <c r="Y196" t="str">
        <f t="shared" si="286"/>
        <v/>
      </c>
      <c r="Z196" t="str">
        <f t="shared" si="286"/>
        <v/>
      </c>
      <c r="AA196" t="str">
        <f t="shared" si="286"/>
        <v/>
      </c>
      <c r="AB196" t="str">
        <f t="shared" si="286"/>
        <v/>
      </c>
      <c r="AC196" t="str">
        <f t="shared" si="286"/>
        <v/>
      </c>
      <c r="AD196" t="str">
        <f t="shared" si="286"/>
        <v/>
      </c>
      <c r="AE196" t="str">
        <f t="shared" si="286"/>
        <v/>
      </c>
      <c r="AF196" t="str">
        <f t="shared" si="286"/>
        <v/>
      </c>
      <c r="AG196" t="str">
        <f t="shared" si="286"/>
        <v/>
      </c>
      <c r="AH196" t="str">
        <f t="shared" si="286"/>
        <v/>
      </c>
      <c r="AI196" t="str">
        <f t="shared" si="286"/>
        <v/>
      </c>
      <c r="AJ196" t="str">
        <f t="shared" si="286"/>
        <v/>
      </c>
      <c r="AK196" t="str">
        <f t="shared" si="286"/>
        <v/>
      </c>
      <c r="AL196" t="str">
        <f t="shared" si="286"/>
        <v/>
      </c>
      <c r="AM196" t="str">
        <f t="shared" si="286"/>
        <v/>
      </c>
      <c r="AN196" t="str">
        <f t="shared" si="286"/>
        <v/>
      </c>
      <c r="AO196" t="str">
        <f t="shared" ref="AO196:AU196" si="287">IF(AO$26=0,"",AO195*$C$40)</f>
        <v/>
      </c>
      <c r="AP196" t="str">
        <f t="shared" si="287"/>
        <v/>
      </c>
      <c r="AQ196" t="str">
        <f t="shared" si="287"/>
        <v/>
      </c>
      <c r="AR196" t="str">
        <f t="shared" si="287"/>
        <v/>
      </c>
      <c r="AS196" t="str">
        <f t="shared" si="287"/>
        <v/>
      </c>
      <c r="AT196" t="str">
        <f t="shared" si="287"/>
        <v/>
      </c>
      <c r="AU196" t="str">
        <f t="shared" si="287"/>
        <v/>
      </c>
    </row>
    <row r="197" spans="5:47">
      <c r="E197" t="s">
        <v>248</v>
      </c>
      <c r="G197" t="s">
        <v>154</v>
      </c>
      <c r="H197">
        <f>A$41</f>
        <v>2040</v>
      </c>
      <c r="I197" t="str">
        <f t="shared" si="276"/>
        <v>MINOILRSV8</v>
      </c>
      <c r="J197" t="s">
        <v>270</v>
      </c>
      <c r="K197" t="str">
        <f>IF(K$26=0,"",K196*$C$41)</f>
        <v/>
      </c>
      <c r="L197" t="str">
        <f t="shared" ref="L197:AN197" si="288">IF(L$26=0,"",L196*$C$41)</f>
        <v/>
      </c>
      <c r="M197" t="str">
        <f t="shared" si="288"/>
        <v/>
      </c>
      <c r="N197" t="str">
        <f t="shared" si="288"/>
        <v/>
      </c>
      <c r="O197" t="str">
        <f t="shared" si="288"/>
        <v/>
      </c>
      <c r="P197" t="str">
        <f t="shared" si="288"/>
        <v/>
      </c>
      <c r="Q197" t="str">
        <f t="shared" si="288"/>
        <v/>
      </c>
      <c r="R197" t="str">
        <f t="shared" si="288"/>
        <v/>
      </c>
      <c r="S197" t="str">
        <f t="shared" si="288"/>
        <v/>
      </c>
      <c r="T197" t="str">
        <f t="shared" si="288"/>
        <v/>
      </c>
      <c r="U197" t="str">
        <f t="shared" si="288"/>
        <v/>
      </c>
      <c r="V197" t="str">
        <f t="shared" si="288"/>
        <v/>
      </c>
      <c r="W197" t="str">
        <f t="shared" si="288"/>
        <v/>
      </c>
      <c r="X197" t="str">
        <f t="shared" si="288"/>
        <v/>
      </c>
      <c r="Y197" t="str">
        <f t="shared" si="288"/>
        <v/>
      </c>
      <c r="Z197" t="str">
        <f t="shared" si="288"/>
        <v/>
      </c>
      <c r="AA197" t="str">
        <f t="shared" si="288"/>
        <v/>
      </c>
      <c r="AB197" t="str">
        <f t="shared" si="288"/>
        <v/>
      </c>
      <c r="AC197" t="str">
        <f t="shared" si="288"/>
        <v/>
      </c>
      <c r="AD197" t="str">
        <f t="shared" si="288"/>
        <v/>
      </c>
      <c r="AE197" t="str">
        <f t="shared" si="288"/>
        <v/>
      </c>
      <c r="AF197" t="str">
        <f t="shared" si="288"/>
        <v/>
      </c>
      <c r="AG197" t="str">
        <f t="shared" si="288"/>
        <v/>
      </c>
      <c r="AH197" t="str">
        <f t="shared" si="288"/>
        <v/>
      </c>
      <c r="AI197" t="str">
        <f t="shared" si="288"/>
        <v/>
      </c>
      <c r="AJ197" t="str">
        <f t="shared" si="288"/>
        <v/>
      </c>
      <c r="AK197" t="str">
        <f t="shared" si="288"/>
        <v/>
      </c>
      <c r="AL197" t="str">
        <f t="shared" si="288"/>
        <v/>
      </c>
      <c r="AM197" t="str">
        <f t="shared" si="288"/>
        <v/>
      </c>
      <c r="AN197" t="str">
        <f t="shared" si="288"/>
        <v/>
      </c>
      <c r="AO197" t="str">
        <f t="shared" ref="AO197:AU197" si="289">IF(AO$26=0,"",AO196*$C$41)</f>
        <v/>
      </c>
      <c r="AP197" t="str">
        <f t="shared" si="289"/>
        <v/>
      </c>
      <c r="AQ197" t="str">
        <f t="shared" si="289"/>
        <v/>
      </c>
      <c r="AR197" t="str">
        <f t="shared" si="289"/>
        <v/>
      </c>
      <c r="AS197" t="str">
        <f t="shared" si="289"/>
        <v/>
      </c>
      <c r="AT197" t="str">
        <f t="shared" si="289"/>
        <v/>
      </c>
      <c r="AU197" t="str">
        <f t="shared" si="289"/>
        <v/>
      </c>
    </row>
    <row r="198" spans="5:47">
      <c r="E198" t="s">
        <v>248</v>
      </c>
      <c r="G198" t="s">
        <v>154</v>
      </c>
      <c r="H198">
        <f>A$42</f>
        <v>2045</v>
      </c>
      <c r="I198" t="str">
        <f t="shared" si="276"/>
        <v>MINOILRSV8</v>
      </c>
      <c r="J198" t="s">
        <v>270</v>
      </c>
      <c r="K198" t="str">
        <f>IF(K$26=0,"",K197*$C$42)</f>
        <v/>
      </c>
      <c r="L198" t="str">
        <f t="shared" ref="L198:AN198" si="290">IF(L$26=0,"",L197*$C$42)</f>
        <v/>
      </c>
      <c r="M198" t="str">
        <f t="shared" si="290"/>
        <v/>
      </c>
      <c r="N198" t="str">
        <f t="shared" si="290"/>
        <v/>
      </c>
      <c r="O198" t="str">
        <f t="shared" si="290"/>
        <v/>
      </c>
      <c r="P198" t="str">
        <f t="shared" si="290"/>
        <v/>
      </c>
      <c r="Q198" t="str">
        <f t="shared" si="290"/>
        <v/>
      </c>
      <c r="R198" t="str">
        <f t="shared" si="290"/>
        <v/>
      </c>
      <c r="S198" t="str">
        <f t="shared" si="290"/>
        <v/>
      </c>
      <c r="T198" t="str">
        <f t="shared" si="290"/>
        <v/>
      </c>
      <c r="U198" t="str">
        <f t="shared" si="290"/>
        <v/>
      </c>
      <c r="V198" t="str">
        <f t="shared" si="290"/>
        <v/>
      </c>
      <c r="W198" t="str">
        <f t="shared" si="290"/>
        <v/>
      </c>
      <c r="X198" t="str">
        <f t="shared" si="290"/>
        <v/>
      </c>
      <c r="Y198" t="str">
        <f t="shared" si="290"/>
        <v/>
      </c>
      <c r="Z198" t="str">
        <f t="shared" si="290"/>
        <v/>
      </c>
      <c r="AA198" t="str">
        <f t="shared" si="290"/>
        <v/>
      </c>
      <c r="AB198" t="str">
        <f t="shared" si="290"/>
        <v/>
      </c>
      <c r="AC198" t="str">
        <f t="shared" si="290"/>
        <v/>
      </c>
      <c r="AD198" t="str">
        <f t="shared" si="290"/>
        <v/>
      </c>
      <c r="AE198" t="str">
        <f t="shared" si="290"/>
        <v/>
      </c>
      <c r="AF198" t="str">
        <f t="shared" si="290"/>
        <v/>
      </c>
      <c r="AG198" t="str">
        <f t="shared" si="290"/>
        <v/>
      </c>
      <c r="AH198" t="str">
        <f t="shared" si="290"/>
        <v/>
      </c>
      <c r="AI198" t="str">
        <f t="shared" si="290"/>
        <v/>
      </c>
      <c r="AJ198" t="str">
        <f t="shared" si="290"/>
        <v/>
      </c>
      <c r="AK198" t="str">
        <f t="shared" si="290"/>
        <v/>
      </c>
      <c r="AL198" t="str">
        <f t="shared" si="290"/>
        <v/>
      </c>
      <c r="AM198" t="str">
        <f t="shared" si="290"/>
        <v/>
      </c>
      <c r="AN198" t="str">
        <f t="shared" si="290"/>
        <v/>
      </c>
      <c r="AO198" t="str">
        <f t="shared" ref="AO198:AU198" si="291">IF(AO$26=0,"",AO197*$C$42)</f>
        <v/>
      </c>
      <c r="AP198" t="str">
        <f t="shared" si="291"/>
        <v/>
      </c>
      <c r="AQ198" t="str">
        <f t="shared" si="291"/>
        <v/>
      </c>
      <c r="AR198" t="str">
        <f t="shared" si="291"/>
        <v/>
      </c>
      <c r="AS198" t="str">
        <f t="shared" si="291"/>
        <v/>
      </c>
      <c r="AT198" t="str">
        <f t="shared" si="291"/>
        <v/>
      </c>
      <c r="AU198" t="str">
        <f t="shared" si="291"/>
        <v/>
      </c>
    </row>
    <row r="199" spans="5:47">
      <c r="E199" t="s">
        <v>248</v>
      </c>
      <c r="G199" t="s">
        <v>154</v>
      </c>
      <c r="H199">
        <f>A$43</f>
        <v>2050</v>
      </c>
      <c r="I199" t="str">
        <f t="shared" si="276"/>
        <v>MINOILRSV8</v>
      </c>
      <c r="J199" t="s">
        <v>270</v>
      </c>
      <c r="K199" t="str">
        <f>IF(K$26=0,"",K198*$C$43)</f>
        <v/>
      </c>
      <c r="L199" t="str">
        <f t="shared" ref="L199:AN199" si="292">IF(L$26=0,"",L198*$C$43)</f>
        <v/>
      </c>
      <c r="M199" t="str">
        <f t="shared" si="292"/>
        <v/>
      </c>
      <c r="N199" t="str">
        <f t="shared" si="292"/>
        <v/>
      </c>
      <c r="O199" t="str">
        <f t="shared" si="292"/>
        <v/>
      </c>
      <c r="P199" t="str">
        <f t="shared" si="292"/>
        <v/>
      </c>
      <c r="Q199" t="str">
        <f t="shared" si="292"/>
        <v/>
      </c>
      <c r="R199" t="str">
        <f t="shared" si="292"/>
        <v/>
      </c>
      <c r="S199" t="str">
        <f t="shared" si="292"/>
        <v/>
      </c>
      <c r="T199" t="str">
        <f t="shared" si="292"/>
        <v/>
      </c>
      <c r="U199" t="str">
        <f t="shared" si="292"/>
        <v/>
      </c>
      <c r="V199" t="str">
        <f t="shared" si="292"/>
        <v/>
      </c>
      <c r="W199" t="str">
        <f t="shared" si="292"/>
        <v/>
      </c>
      <c r="X199" t="str">
        <f t="shared" si="292"/>
        <v/>
      </c>
      <c r="Y199" t="str">
        <f t="shared" si="292"/>
        <v/>
      </c>
      <c r="Z199" t="str">
        <f t="shared" si="292"/>
        <v/>
      </c>
      <c r="AA199" t="str">
        <f t="shared" si="292"/>
        <v/>
      </c>
      <c r="AB199" t="str">
        <f t="shared" si="292"/>
        <v/>
      </c>
      <c r="AC199" t="str">
        <f t="shared" si="292"/>
        <v/>
      </c>
      <c r="AD199" t="str">
        <f t="shared" si="292"/>
        <v/>
      </c>
      <c r="AE199" t="str">
        <f t="shared" si="292"/>
        <v/>
      </c>
      <c r="AF199" t="str">
        <f t="shared" si="292"/>
        <v/>
      </c>
      <c r="AG199" t="str">
        <f t="shared" si="292"/>
        <v/>
      </c>
      <c r="AH199" t="str">
        <f t="shared" si="292"/>
        <v/>
      </c>
      <c r="AI199" t="str">
        <f t="shared" si="292"/>
        <v/>
      </c>
      <c r="AJ199" t="str">
        <f t="shared" si="292"/>
        <v/>
      </c>
      <c r="AK199" t="str">
        <f t="shared" si="292"/>
        <v/>
      </c>
      <c r="AL199" t="str">
        <f t="shared" si="292"/>
        <v/>
      </c>
      <c r="AM199" t="str">
        <f t="shared" si="292"/>
        <v/>
      </c>
      <c r="AN199" t="str">
        <f t="shared" si="292"/>
        <v/>
      </c>
      <c r="AO199" t="str">
        <f t="shared" ref="AO199:AU199" si="293">IF(AO$26=0,"",AO198*$C$43)</f>
        <v/>
      </c>
      <c r="AP199" t="str">
        <f t="shared" si="293"/>
        <v/>
      </c>
      <c r="AQ199" t="str">
        <f t="shared" si="293"/>
        <v/>
      </c>
      <c r="AR199" t="str">
        <f t="shared" si="293"/>
        <v/>
      </c>
      <c r="AS199" t="str">
        <f t="shared" si="293"/>
        <v/>
      </c>
      <c r="AT199" t="str">
        <f t="shared" si="293"/>
        <v/>
      </c>
      <c r="AU199" t="str">
        <f t="shared" si="293"/>
        <v/>
      </c>
    </row>
    <row r="200" spans="5:47">
      <c r="E200" t="s">
        <v>248</v>
      </c>
      <c r="G200" t="s">
        <v>154</v>
      </c>
      <c r="H200">
        <f>A$35</f>
        <v>2010</v>
      </c>
      <c r="I200" t="str">
        <f t="shared" ref="I200:I208" si="294">I$27</f>
        <v>MINOILRSV9</v>
      </c>
      <c r="J200" t="s">
        <v>270</v>
      </c>
      <c r="K200" t="str">
        <f>IF(K$27=0,"",K27*$C$35)</f>
        <v/>
      </c>
      <c r="L200" t="str">
        <f t="shared" ref="L200:AU200" si="295">IF(L$27=0,"",L27*$C$35)</f>
        <v/>
      </c>
      <c r="M200" t="str">
        <f t="shared" si="295"/>
        <v/>
      </c>
      <c r="N200" t="str">
        <f t="shared" si="295"/>
        <v/>
      </c>
      <c r="O200" t="str">
        <f t="shared" si="295"/>
        <v/>
      </c>
      <c r="P200" t="str">
        <f t="shared" si="295"/>
        <v/>
      </c>
      <c r="Q200" t="str">
        <f t="shared" si="295"/>
        <v/>
      </c>
      <c r="R200" t="str">
        <f t="shared" si="295"/>
        <v/>
      </c>
      <c r="S200" t="str">
        <f t="shared" si="295"/>
        <v/>
      </c>
      <c r="T200" t="str">
        <f t="shared" si="295"/>
        <v/>
      </c>
      <c r="U200" t="str">
        <f t="shared" si="295"/>
        <v/>
      </c>
      <c r="V200" t="str">
        <f t="shared" si="295"/>
        <v/>
      </c>
      <c r="W200" t="str">
        <f t="shared" si="295"/>
        <v/>
      </c>
      <c r="X200" t="str">
        <f t="shared" si="295"/>
        <v/>
      </c>
      <c r="Y200" t="str">
        <f t="shared" si="295"/>
        <v/>
      </c>
      <c r="Z200" t="str">
        <f t="shared" si="295"/>
        <v/>
      </c>
      <c r="AA200" t="str">
        <f t="shared" si="295"/>
        <v/>
      </c>
      <c r="AB200" t="str">
        <f t="shared" si="295"/>
        <v/>
      </c>
      <c r="AC200" t="str">
        <f t="shared" si="295"/>
        <v/>
      </c>
      <c r="AD200" t="str">
        <f t="shared" si="295"/>
        <v/>
      </c>
      <c r="AE200" t="str">
        <f t="shared" si="295"/>
        <v/>
      </c>
      <c r="AF200" t="str">
        <f t="shared" si="295"/>
        <v/>
      </c>
      <c r="AG200" t="str">
        <f t="shared" si="295"/>
        <v/>
      </c>
      <c r="AH200" t="str">
        <f t="shared" si="295"/>
        <v/>
      </c>
      <c r="AI200" t="str">
        <f t="shared" si="295"/>
        <v/>
      </c>
      <c r="AJ200" t="str">
        <f t="shared" si="295"/>
        <v/>
      </c>
      <c r="AK200" t="str">
        <f t="shared" si="295"/>
        <v/>
      </c>
      <c r="AL200" t="str">
        <f t="shared" si="295"/>
        <v/>
      </c>
      <c r="AM200" t="str">
        <f t="shared" si="295"/>
        <v/>
      </c>
      <c r="AN200" t="str">
        <f t="shared" si="295"/>
        <v/>
      </c>
      <c r="AO200" t="str">
        <f t="shared" si="295"/>
        <v/>
      </c>
      <c r="AP200" t="str">
        <f t="shared" si="295"/>
        <v/>
      </c>
      <c r="AQ200" t="str">
        <f t="shared" si="295"/>
        <v/>
      </c>
      <c r="AR200" t="str">
        <f t="shared" si="295"/>
        <v/>
      </c>
      <c r="AS200" t="str">
        <f t="shared" si="295"/>
        <v/>
      </c>
      <c r="AT200" t="str">
        <f t="shared" si="295"/>
        <v/>
      </c>
      <c r="AU200" t="str">
        <f t="shared" si="295"/>
        <v/>
      </c>
    </row>
    <row r="201" spans="5:47">
      <c r="E201" t="s">
        <v>248</v>
      </c>
      <c r="G201" t="s">
        <v>154</v>
      </c>
      <c r="H201">
        <f>A$36</f>
        <v>2015</v>
      </c>
      <c r="I201" t="str">
        <f t="shared" si="294"/>
        <v>MINOILRSV9</v>
      </c>
      <c r="J201" t="s">
        <v>270</v>
      </c>
      <c r="K201" t="str">
        <f>IF(K$27=0,"",K200*$C$36)</f>
        <v/>
      </c>
      <c r="L201" t="str">
        <f t="shared" ref="L201:AN201" si="296">IF(L$27=0,"",L200*$C$36)</f>
        <v/>
      </c>
      <c r="M201" t="str">
        <f t="shared" si="296"/>
        <v/>
      </c>
      <c r="N201" t="str">
        <f t="shared" si="296"/>
        <v/>
      </c>
      <c r="O201" t="str">
        <f t="shared" si="296"/>
        <v/>
      </c>
      <c r="P201" t="str">
        <f t="shared" si="296"/>
        <v/>
      </c>
      <c r="Q201" t="str">
        <f t="shared" si="296"/>
        <v/>
      </c>
      <c r="R201" t="str">
        <f t="shared" si="296"/>
        <v/>
      </c>
      <c r="S201" t="str">
        <f t="shared" si="296"/>
        <v/>
      </c>
      <c r="T201" t="str">
        <f t="shared" si="296"/>
        <v/>
      </c>
      <c r="U201" t="str">
        <f t="shared" si="296"/>
        <v/>
      </c>
      <c r="V201" t="str">
        <f t="shared" si="296"/>
        <v/>
      </c>
      <c r="W201" t="str">
        <f t="shared" si="296"/>
        <v/>
      </c>
      <c r="X201" t="str">
        <f t="shared" si="296"/>
        <v/>
      </c>
      <c r="Y201" t="str">
        <f t="shared" si="296"/>
        <v/>
      </c>
      <c r="Z201" t="str">
        <f t="shared" si="296"/>
        <v/>
      </c>
      <c r="AA201" t="str">
        <f t="shared" si="296"/>
        <v/>
      </c>
      <c r="AB201" t="str">
        <f t="shared" si="296"/>
        <v/>
      </c>
      <c r="AC201" t="str">
        <f t="shared" si="296"/>
        <v/>
      </c>
      <c r="AD201" t="str">
        <f t="shared" si="296"/>
        <v/>
      </c>
      <c r="AE201" t="str">
        <f t="shared" si="296"/>
        <v/>
      </c>
      <c r="AF201" t="str">
        <f t="shared" si="296"/>
        <v/>
      </c>
      <c r="AG201" t="str">
        <f t="shared" si="296"/>
        <v/>
      </c>
      <c r="AH201" t="str">
        <f t="shared" si="296"/>
        <v/>
      </c>
      <c r="AI201" t="str">
        <f t="shared" si="296"/>
        <v/>
      </c>
      <c r="AJ201" t="str">
        <f t="shared" si="296"/>
        <v/>
      </c>
      <c r="AK201" t="str">
        <f t="shared" si="296"/>
        <v/>
      </c>
      <c r="AL201" t="str">
        <f t="shared" si="296"/>
        <v/>
      </c>
      <c r="AM201" t="str">
        <f t="shared" si="296"/>
        <v/>
      </c>
      <c r="AN201" t="str">
        <f t="shared" si="296"/>
        <v/>
      </c>
      <c r="AO201" t="str">
        <f t="shared" ref="AO201:AU201" si="297">IF(AO$27=0,"",AO200*$C$36)</f>
        <v/>
      </c>
      <c r="AP201" t="str">
        <f t="shared" si="297"/>
        <v/>
      </c>
      <c r="AQ201" t="str">
        <f t="shared" si="297"/>
        <v/>
      </c>
      <c r="AR201" t="str">
        <f t="shared" si="297"/>
        <v/>
      </c>
      <c r="AS201" t="str">
        <f t="shared" si="297"/>
        <v/>
      </c>
      <c r="AT201" t="str">
        <f t="shared" si="297"/>
        <v/>
      </c>
      <c r="AU201" t="str">
        <f t="shared" si="297"/>
        <v/>
      </c>
    </row>
    <row r="202" spans="5:47">
      <c r="E202" t="s">
        <v>248</v>
      </c>
      <c r="G202" t="s">
        <v>154</v>
      </c>
      <c r="H202">
        <f>A$37</f>
        <v>2020</v>
      </c>
      <c r="I202" t="str">
        <f t="shared" si="294"/>
        <v>MINOILRSV9</v>
      </c>
      <c r="J202" t="s">
        <v>270</v>
      </c>
      <c r="K202" t="str">
        <f>IF(K$27=0,"",K201*$C$37)</f>
        <v/>
      </c>
      <c r="L202" t="str">
        <f t="shared" ref="L202:AN202" si="298">IF(L$27=0,"",L201*$C$37)</f>
        <v/>
      </c>
      <c r="M202" t="str">
        <f t="shared" si="298"/>
        <v/>
      </c>
      <c r="N202" t="str">
        <f t="shared" si="298"/>
        <v/>
      </c>
      <c r="O202" t="str">
        <f t="shared" si="298"/>
        <v/>
      </c>
      <c r="P202" t="str">
        <f t="shared" si="298"/>
        <v/>
      </c>
      <c r="Q202" t="str">
        <f t="shared" si="298"/>
        <v/>
      </c>
      <c r="R202" t="str">
        <f t="shared" si="298"/>
        <v/>
      </c>
      <c r="S202" t="str">
        <f t="shared" si="298"/>
        <v/>
      </c>
      <c r="T202" t="str">
        <f t="shared" si="298"/>
        <v/>
      </c>
      <c r="U202" t="str">
        <f t="shared" si="298"/>
        <v/>
      </c>
      <c r="V202" t="str">
        <f t="shared" si="298"/>
        <v/>
      </c>
      <c r="W202" t="str">
        <f t="shared" si="298"/>
        <v/>
      </c>
      <c r="X202" t="str">
        <f t="shared" si="298"/>
        <v/>
      </c>
      <c r="Y202" t="str">
        <f t="shared" si="298"/>
        <v/>
      </c>
      <c r="Z202" t="str">
        <f t="shared" si="298"/>
        <v/>
      </c>
      <c r="AA202" t="str">
        <f t="shared" si="298"/>
        <v/>
      </c>
      <c r="AB202" t="str">
        <f t="shared" si="298"/>
        <v/>
      </c>
      <c r="AC202" t="str">
        <f t="shared" si="298"/>
        <v/>
      </c>
      <c r="AD202" t="str">
        <f t="shared" si="298"/>
        <v/>
      </c>
      <c r="AE202" t="str">
        <f t="shared" si="298"/>
        <v/>
      </c>
      <c r="AF202" t="str">
        <f t="shared" si="298"/>
        <v/>
      </c>
      <c r="AG202" t="str">
        <f t="shared" si="298"/>
        <v/>
      </c>
      <c r="AH202" t="str">
        <f t="shared" si="298"/>
        <v/>
      </c>
      <c r="AI202" t="str">
        <f t="shared" si="298"/>
        <v/>
      </c>
      <c r="AJ202" t="str">
        <f t="shared" si="298"/>
        <v/>
      </c>
      <c r="AK202" t="str">
        <f t="shared" si="298"/>
        <v/>
      </c>
      <c r="AL202" t="str">
        <f t="shared" si="298"/>
        <v/>
      </c>
      <c r="AM202" t="str">
        <f t="shared" si="298"/>
        <v/>
      </c>
      <c r="AN202" t="str">
        <f t="shared" si="298"/>
        <v/>
      </c>
      <c r="AO202" t="str">
        <f t="shared" ref="AO202:AU202" si="299">IF(AO$27=0,"",AO201*$C$37)</f>
        <v/>
      </c>
      <c r="AP202" t="str">
        <f t="shared" si="299"/>
        <v/>
      </c>
      <c r="AQ202" t="str">
        <f t="shared" si="299"/>
        <v/>
      </c>
      <c r="AR202" t="str">
        <f t="shared" si="299"/>
        <v/>
      </c>
      <c r="AS202" t="str">
        <f t="shared" si="299"/>
        <v/>
      </c>
      <c r="AT202" t="str">
        <f t="shared" si="299"/>
        <v/>
      </c>
      <c r="AU202" t="str">
        <f t="shared" si="299"/>
        <v/>
      </c>
    </row>
    <row r="203" spans="5:47">
      <c r="E203" t="s">
        <v>248</v>
      </c>
      <c r="G203" t="s">
        <v>154</v>
      </c>
      <c r="H203">
        <f>A$38</f>
        <v>2025</v>
      </c>
      <c r="I203" t="str">
        <f t="shared" si="294"/>
        <v>MINOILRSV9</v>
      </c>
      <c r="J203" t="s">
        <v>270</v>
      </c>
      <c r="K203" t="str">
        <f>IF(K$27=0,"",K202*$C$38)</f>
        <v/>
      </c>
      <c r="L203" t="str">
        <f t="shared" ref="L203:AN203" si="300">IF(L$27=0,"",L202*$C$38)</f>
        <v/>
      </c>
      <c r="M203" t="str">
        <f t="shared" si="300"/>
        <v/>
      </c>
      <c r="N203" t="str">
        <f t="shared" si="300"/>
        <v/>
      </c>
      <c r="O203" t="str">
        <f t="shared" si="300"/>
        <v/>
      </c>
      <c r="P203" t="str">
        <f t="shared" si="300"/>
        <v/>
      </c>
      <c r="Q203" t="str">
        <f t="shared" si="300"/>
        <v/>
      </c>
      <c r="R203" t="str">
        <f t="shared" si="300"/>
        <v/>
      </c>
      <c r="S203" t="str">
        <f t="shared" si="300"/>
        <v/>
      </c>
      <c r="T203" t="str">
        <f t="shared" si="300"/>
        <v/>
      </c>
      <c r="U203" t="str">
        <f t="shared" si="300"/>
        <v/>
      </c>
      <c r="V203" t="str">
        <f t="shared" si="300"/>
        <v/>
      </c>
      <c r="W203" t="str">
        <f t="shared" si="300"/>
        <v/>
      </c>
      <c r="X203" t="str">
        <f t="shared" si="300"/>
        <v/>
      </c>
      <c r="Y203" t="str">
        <f t="shared" si="300"/>
        <v/>
      </c>
      <c r="Z203" t="str">
        <f t="shared" si="300"/>
        <v/>
      </c>
      <c r="AA203" t="str">
        <f t="shared" si="300"/>
        <v/>
      </c>
      <c r="AB203" t="str">
        <f t="shared" si="300"/>
        <v/>
      </c>
      <c r="AC203" t="str">
        <f t="shared" si="300"/>
        <v/>
      </c>
      <c r="AD203" t="str">
        <f t="shared" si="300"/>
        <v/>
      </c>
      <c r="AE203" t="str">
        <f t="shared" si="300"/>
        <v/>
      </c>
      <c r="AF203" t="str">
        <f t="shared" si="300"/>
        <v/>
      </c>
      <c r="AG203" t="str">
        <f t="shared" si="300"/>
        <v/>
      </c>
      <c r="AH203" t="str">
        <f t="shared" si="300"/>
        <v/>
      </c>
      <c r="AI203" t="str">
        <f t="shared" si="300"/>
        <v/>
      </c>
      <c r="AJ203" t="str">
        <f t="shared" si="300"/>
        <v/>
      </c>
      <c r="AK203" t="str">
        <f t="shared" si="300"/>
        <v/>
      </c>
      <c r="AL203" t="str">
        <f t="shared" si="300"/>
        <v/>
      </c>
      <c r="AM203" t="str">
        <f t="shared" si="300"/>
        <v/>
      </c>
      <c r="AN203" t="str">
        <f t="shared" si="300"/>
        <v/>
      </c>
      <c r="AO203" t="str">
        <f t="shared" ref="AO203:AU203" si="301">IF(AO$27=0,"",AO202*$C$38)</f>
        <v/>
      </c>
      <c r="AP203" t="str">
        <f t="shared" si="301"/>
        <v/>
      </c>
      <c r="AQ203" t="str">
        <f t="shared" si="301"/>
        <v/>
      </c>
      <c r="AR203" t="str">
        <f t="shared" si="301"/>
        <v/>
      </c>
      <c r="AS203" t="str">
        <f t="shared" si="301"/>
        <v/>
      </c>
      <c r="AT203" t="str">
        <f t="shared" si="301"/>
        <v/>
      </c>
      <c r="AU203" t="str">
        <f t="shared" si="301"/>
        <v/>
      </c>
    </row>
    <row r="204" spans="5:47">
      <c r="E204" t="s">
        <v>248</v>
      </c>
      <c r="G204" t="s">
        <v>154</v>
      </c>
      <c r="H204">
        <f>A$39</f>
        <v>2030</v>
      </c>
      <c r="I204" t="str">
        <f t="shared" si="294"/>
        <v>MINOILRSV9</v>
      </c>
      <c r="J204" t="s">
        <v>270</v>
      </c>
      <c r="K204" t="str">
        <f>IF(K$27=0,"",K203*$C$39)</f>
        <v/>
      </c>
      <c r="L204" t="str">
        <f t="shared" ref="L204:AN204" si="302">IF(L$27=0,"",L203*$C$39)</f>
        <v/>
      </c>
      <c r="M204" t="str">
        <f t="shared" si="302"/>
        <v/>
      </c>
      <c r="N204" t="str">
        <f t="shared" si="302"/>
        <v/>
      </c>
      <c r="O204" t="str">
        <f t="shared" si="302"/>
        <v/>
      </c>
      <c r="P204" t="str">
        <f t="shared" si="302"/>
        <v/>
      </c>
      <c r="Q204" t="str">
        <f t="shared" si="302"/>
        <v/>
      </c>
      <c r="R204" t="str">
        <f t="shared" si="302"/>
        <v/>
      </c>
      <c r="S204" t="str">
        <f t="shared" si="302"/>
        <v/>
      </c>
      <c r="T204" t="str">
        <f t="shared" si="302"/>
        <v/>
      </c>
      <c r="U204" t="str">
        <f t="shared" si="302"/>
        <v/>
      </c>
      <c r="V204" t="str">
        <f t="shared" si="302"/>
        <v/>
      </c>
      <c r="W204" t="str">
        <f t="shared" si="302"/>
        <v/>
      </c>
      <c r="X204" t="str">
        <f t="shared" si="302"/>
        <v/>
      </c>
      <c r="Y204" t="str">
        <f t="shared" si="302"/>
        <v/>
      </c>
      <c r="Z204" t="str">
        <f t="shared" si="302"/>
        <v/>
      </c>
      <c r="AA204" t="str">
        <f t="shared" si="302"/>
        <v/>
      </c>
      <c r="AB204" t="str">
        <f t="shared" si="302"/>
        <v/>
      </c>
      <c r="AC204" t="str">
        <f t="shared" si="302"/>
        <v/>
      </c>
      <c r="AD204" t="str">
        <f t="shared" si="302"/>
        <v/>
      </c>
      <c r="AE204" t="str">
        <f t="shared" si="302"/>
        <v/>
      </c>
      <c r="AF204" t="str">
        <f t="shared" si="302"/>
        <v/>
      </c>
      <c r="AG204" t="str">
        <f t="shared" si="302"/>
        <v/>
      </c>
      <c r="AH204" t="str">
        <f t="shared" si="302"/>
        <v/>
      </c>
      <c r="AI204" t="str">
        <f t="shared" si="302"/>
        <v/>
      </c>
      <c r="AJ204" t="str">
        <f t="shared" si="302"/>
        <v/>
      </c>
      <c r="AK204" t="str">
        <f t="shared" si="302"/>
        <v/>
      </c>
      <c r="AL204" t="str">
        <f t="shared" si="302"/>
        <v/>
      </c>
      <c r="AM204" t="str">
        <f t="shared" si="302"/>
        <v/>
      </c>
      <c r="AN204" t="str">
        <f t="shared" si="302"/>
        <v/>
      </c>
      <c r="AO204" t="str">
        <f t="shared" ref="AO204:AU204" si="303">IF(AO$27=0,"",AO203*$C$39)</f>
        <v/>
      </c>
      <c r="AP204" t="str">
        <f t="shared" si="303"/>
        <v/>
      </c>
      <c r="AQ204" t="str">
        <f t="shared" si="303"/>
        <v/>
      </c>
      <c r="AR204" t="str">
        <f t="shared" si="303"/>
        <v/>
      </c>
      <c r="AS204" t="str">
        <f t="shared" si="303"/>
        <v/>
      </c>
      <c r="AT204" t="str">
        <f t="shared" si="303"/>
        <v/>
      </c>
      <c r="AU204" t="str">
        <f t="shared" si="303"/>
        <v/>
      </c>
    </row>
    <row r="205" spans="5:47">
      <c r="E205" t="s">
        <v>248</v>
      </c>
      <c r="G205" t="s">
        <v>154</v>
      </c>
      <c r="H205">
        <f>A$40</f>
        <v>2035</v>
      </c>
      <c r="I205" t="str">
        <f t="shared" si="294"/>
        <v>MINOILRSV9</v>
      </c>
      <c r="J205" t="s">
        <v>270</v>
      </c>
      <c r="K205" t="str">
        <f>IF(K$27=0,"",K204*$C$40)</f>
        <v/>
      </c>
      <c r="L205" t="str">
        <f t="shared" ref="L205:AN205" si="304">IF(L$27=0,"",L204*$C$40)</f>
        <v/>
      </c>
      <c r="M205" t="str">
        <f t="shared" si="304"/>
        <v/>
      </c>
      <c r="N205" t="str">
        <f t="shared" si="304"/>
        <v/>
      </c>
      <c r="O205" t="str">
        <f t="shared" si="304"/>
        <v/>
      </c>
      <c r="P205" t="str">
        <f t="shared" si="304"/>
        <v/>
      </c>
      <c r="Q205" t="str">
        <f t="shared" si="304"/>
        <v/>
      </c>
      <c r="R205" t="str">
        <f t="shared" si="304"/>
        <v/>
      </c>
      <c r="S205" t="str">
        <f t="shared" si="304"/>
        <v/>
      </c>
      <c r="T205" t="str">
        <f t="shared" si="304"/>
        <v/>
      </c>
      <c r="U205" t="str">
        <f t="shared" si="304"/>
        <v/>
      </c>
      <c r="V205" t="str">
        <f t="shared" si="304"/>
        <v/>
      </c>
      <c r="W205" t="str">
        <f t="shared" si="304"/>
        <v/>
      </c>
      <c r="X205" t="str">
        <f t="shared" si="304"/>
        <v/>
      </c>
      <c r="Y205" t="str">
        <f t="shared" si="304"/>
        <v/>
      </c>
      <c r="Z205" t="str">
        <f t="shared" si="304"/>
        <v/>
      </c>
      <c r="AA205" t="str">
        <f t="shared" si="304"/>
        <v/>
      </c>
      <c r="AB205" t="str">
        <f t="shared" si="304"/>
        <v/>
      </c>
      <c r="AC205" t="str">
        <f t="shared" si="304"/>
        <v/>
      </c>
      <c r="AD205" t="str">
        <f t="shared" si="304"/>
        <v/>
      </c>
      <c r="AE205" t="str">
        <f t="shared" si="304"/>
        <v/>
      </c>
      <c r="AF205" t="str">
        <f t="shared" si="304"/>
        <v/>
      </c>
      <c r="AG205" t="str">
        <f t="shared" si="304"/>
        <v/>
      </c>
      <c r="AH205" t="str">
        <f t="shared" si="304"/>
        <v/>
      </c>
      <c r="AI205" t="str">
        <f t="shared" si="304"/>
        <v/>
      </c>
      <c r="AJ205" t="str">
        <f t="shared" si="304"/>
        <v/>
      </c>
      <c r="AK205" t="str">
        <f t="shared" si="304"/>
        <v/>
      </c>
      <c r="AL205" t="str">
        <f t="shared" si="304"/>
        <v/>
      </c>
      <c r="AM205" t="str">
        <f t="shared" si="304"/>
        <v/>
      </c>
      <c r="AN205" t="str">
        <f t="shared" si="304"/>
        <v/>
      </c>
      <c r="AO205" t="str">
        <f t="shared" ref="AO205:AU205" si="305">IF(AO$27=0,"",AO204*$C$40)</f>
        <v/>
      </c>
      <c r="AP205" t="str">
        <f t="shared" si="305"/>
        <v/>
      </c>
      <c r="AQ205" t="str">
        <f t="shared" si="305"/>
        <v/>
      </c>
      <c r="AR205" t="str">
        <f t="shared" si="305"/>
        <v/>
      </c>
      <c r="AS205" t="str">
        <f t="shared" si="305"/>
        <v/>
      </c>
      <c r="AT205" t="str">
        <f t="shared" si="305"/>
        <v/>
      </c>
      <c r="AU205" t="str">
        <f t="shared" si="305"/>
        <v/>
      </c>
    </row>
    <row r="206" spans="5:47">
      <c r="E206" t="s">
        <v>248</v>
      </c>
      <c r="G206" t="s">
        <v>154</v>
      </c>
      <c r="H206">
        <f>A$41</f>
        <v>2040</v>
      </c>
      <c r="I206" t="str">
        <f t="shared" si="294"/>
        <v>MINOILRSV9</v>
      </c>
      <c r="J206" t="s">
        <v>270</v>
      </c>
      <c r="K206" t="str">
        <f>IF(K$27=0,"",K205*$C$41)</f>
        <v/>
      </c>
      <c r="L206" t="str">
        <f t="shared" ref="L206:AN206" si="306">IF(L$27=0,"",L205*$C$41)</f>
        <v/>
      </c>
      <c r="M206" t="str">
        <f t="shared" si="306"/>
        <v/>
      </c>
      <c r="N206" t="str">
        <f t="shared" si="306"/>
        <v/>
      </c>
      <c r="O206" t="str">
        <f t="shared" si="306"/>
        <v/>
      </c>
      <c r="P206" t="str">
        <f t="shared" si="306"/>
        <v/>
      </c>
      <c r="Q206" t="str">
        <f t="shared" si="306"/>
        <v/>
      </c>
      <c r="R206" t="str">
        <f t="shared" si="306"/>
        <v/>
      </c>
      <c r="S206" t="str">
        <f t="shared" si="306"/>
        <v/>
      </c>
      <c r="T206" t="str">
        <f t="shared" si="306"/>
        <v/>
      </c>
      <c r="U206" t="str">
        <f t="shared" si="306"/>
        <v/>
      </c>
      <c r="V206" t="str">
        <f t="shared" si="306"/>
        <v/>
      </c>
      <c r="W206" t="str">
        <f t="shared" si="306"/>
        <v/>
      </c>
      <c r="X206" t="str">
        <f t="shared" si="306"/>
        <v/>
      </c>
      <c r="Y206" t="str">
        <f t="shared" si="306"/>
        <v/>
      </c>
      <c r="Z206" t="str">
        <f t="shared" si="306"/>
        <v/>
      </c>
      <c r="AA206" t="str">
        <f t="shared" si="306"/>
        <v/>
      </c>
      <c r="AB206" t="str">
        <f t="shared" si="306"/>
        <v/>
      </c>
      <c r="AC206" t="str">
        <f t="shared" si="306"/>
        <v/>
      </c>
      <c r="AD206" t="str">
        <f t="shared" si="306"/>
        <v/>
      </c>
      <c r="AE206" t="str">
        <f t="shared" si="306"/>
        <v/>
      </c>
      <c r="AF206" t="str">
        <f t="shared" si="306"/>
        <v/>
      </c>
      <c r="AG206" t="str">
        <f t="shared" si="306"/>
        <v/>
      </c>
      <c r="AH206" t="str">
        <f t="shared" si="306"/>
        <v/>
      </c>
      <c r="AI206" t="str">
        <f t="shared" si="306"/>
        <v/>
      </c>
      <c r="AJ206" t="str">
        <f t="shared" si="306"/>
        <v/>
      </c>
      <c r="AK206" t="str">
        <f t="shared" si="306"/>
        <v/>
      </c>
      <c r="AL206" t="str">
        <f t="shared" si="306"/>
        <v/>
      </c>
      <c r="AM206" t="str">
        <f t="shared" si="306"/>
        <v/>
      </c>
      <c r="AN206" t="str">
        <f t="shared" si="306"/>
        <v/>
      </c>
      <c r="AO206" t="str">
        <f t="shared" ref="AO206:AU206" si="307">IF(AO$27=0,"",AO205*$C$41)</f>
        <v/>
      </c>
      <c r="AP206" t="str">
        <f t="shared" si="307"/>
        <v/>
      </c>
      <c r="AQ206" t="str">
        <f t="shared" si="307"/>
        <v/>
      </c>
      <c r="AR206" t="str">
        <f t="shared" si="307"/>
        <v/>
      </c>
      <c r="AS206" t="str">
        <f t="shared" si="307"/>
        <v/>
      </c>
      <c r="AT206" t="str">
        <f t="shared" si="307"/>
        <v/>
      </c>
      <c r="AU206" t="str">
        <f t="shared" si="307"/>
        <v/>
      </c>
    </row>
    <row r="207" spans="5:47">
      <c r="E207" t="s">
        <v>248</v>
      </c>
      <c r="G207" t="s">
        <v>154</v>
      </c>
      <c r="H207">
        <f>A$42</f>
        <v>2045</v>
      </c>
      <c r="I207" t="str">
        <f t="shared" si="294"/>
        <v>MINOILRSV9</v>
      </c>
      <c r="J207" t="s">
        <v>270</v>
      </c>
      <c r="K207" t="str">
        <f>IF(K$27=0,"",K206*$C$42)</f>
        <v/>
      </c>
      <c r="L207" t="str">
        <f t="shared" ref="L207:AN207" si="308">IF(L$27=0,"",L206*$C$42)</f>
        <v/>
      </c>
      <c r="M207" t="str">
        <f t="shared" si="308"/>
        <v/>
      </c>
      <c r="N207" t="str">
        <f t="shared" si="308"/>
        <v/>
      </c>
      <c r="O207" t="str">
        <f t="shared" si="308"/>
        <v/>
      </c>
      <c r="P207" t="str">
        <f t="shared" si="308"/>
        <v/>
      </c>
      <c r="Q207" t="str">
        <f t="shared" si="308"/>
        <v/>
      </c>
      <c r="R207" t="str">
        <f t="shared" si="308"/>
        <v/>
      </c>
      <c r="S207" t="str">
        <f t="shared" si="308"/>
        <v/>
      </c>
      <c r="T207" t="str">
        <f t="shared" si="308"/>
        <v/>
      </c>
      <c r="U207" t="str">
        <f t="shared" si="308"/>
        <v/>
      </c>
      <c r="V207" t="str">
        <f t="shared" si="308"/>
        <v/>
      </c>
      <c r="W207" t="str">
        <f t="shared" si="308"/>
        <v/>
      </c>
      <c r="X207" t="str">
        <f t="shared" si="308"/>
        <v/>
      </c>
      <c r="Y207" t="str">
        <f t="shared" si="308"/>
        <v/>
      </c>
      <c r="Z207" t="str">
        <f t="shared" si="308"/>
        <v/>
      </c>
      <c r="AA207" t="str">
        <f t="shared" si="308"/>
        <v/>
      </c>
      <c r="AB207" t="str">
        <f t="shared" si="308"/>
        <v/>
      </c>
      <c r="AC207" t="str">
        <f t="shared" si="308"/>
        <v/>
      </c>
      <c r="AD207" t="str">
        <f t="shared" si="308"/>
        <v/>
      </c>
      <c r="AE207" t="str">
        <f t="shared" si="308"/>
        <v/>
      </c>
      <c r="AF207" t="str">
        <f t="shared" si="308"/>
        <v/>
      </c>
      <c r="AG207" t="str">
        <f t="shared" si="308"/>
        <v/>
      </c>
      <c r="AH207" t="str">
        <f t="shared" si="308"/>
        <v/>
      </c>
      <c r="AI207" t="str">
        <f t="shared" si="308"/>
        <v/>
      </c>
      <c r="AJ207" t="str">
        <f t="shared" si="308"/>
        <v/>
      </c>
      <c r="AK207" t="str">
        <f t="shared" si="308"/>
        <v/>
      </c>
      <c r="AL207" t="str">
        <f t="shared" si="308"/>
        <v/>
      </c>
      <c r="AM207" t="str">
        <f t="shared" si="308"/>
        <v/>
      </c>
      <c r="AN207" t="str">
        <f t="shared" si="308"/>
        <v/>
      </c>
      <c r="AO207" t="str">
        <f t="shared" ref="AO207:AU207" si="309">IF(AO$27=0,"",AO206*$C$42)</f>
        <v/>
      </c>
      <c r="AP207" t="str">
        <f t="shared" si="309"/>
        <v/>
      </c>
      <c r="AQ207" t="str">
        <f t="shared" si="309"/>
        <v/>
      </c>
      <c r="AR207" t="str">
        <f t="shared" si="309"/>
        <v/>
      </c>
      <c r="AS207" t="str">
        <f t="shared" si="309"/>
        <v/>
      </c>
      <c r="AT207" t="str">
        <f t="shared" si="309"/>
        <v/>
      </c>
      <c r="AU207" t="str">
        <f t="shared" si="309"/>
        <v/>
      </c>
    </row>
    <row r="208" spans="5:47">
      <c r="E208" t="s">
        <v>248</v>
      </c>
      <c r="G208" t="s">
        <v>154</v>
      </c>
      <c r="H208">
        <f>A$43</f>
        <v>2050</v>
      </c>
      <c r="I208" t="str">
        <f t="shared" si="294"/>
        <v>MINOILRSV9</v>
      </c>
      <c r="J208" t="s">
        <v>270</v>
      </c>
      <c r="K208" t="str">
        <f>IF(K$27=0,"",K207*$C$43)</f>
        <v/>
      </c>
      <c r="L208" t="str">
        <f t="shared" ref="L208:AN208" si="310">IF(L$27=0,"",L207*$C$43)</f>
        <v/>
      </c>
      <c r="M208" t="str">
        <f t="shared" si="310"/>
        <v/>
      </c>
      <c r="N208" t="str">
        <f t="shared" si="310"/>
        <v/>
      </c>
      <c r="O208" t="str">
        <f t="shared" si="310"/>
        <v/>
      </c>
      <c r="P208" t="str">
        <f t="shared" si="310"/>
        <v/>
      </c>
      <c r="Q208" t="str">
        <f t="shared" si="310"/>
        <v/>
      </c>
      <c r="R208" t="str">
        <f t="shared" si="310"/>
        <v/>
      </c>
      <c r="S208" t="str">
        <f t="shared" si="310"/>
        <v/>
      </c>
      <c r="T208" t="str">
        <f t="shared" si="310"/>
        <v/>
      </c>
      <c r="U208" t="str">
        <f t="shared" si="310"/>
        <v/>
      </c>
      <c r="V208" t="str">
        <f t="shared" si="310"/>
        <v/>
      </c>
      <c r="W208" t="str">
        <f t="shared" si="310"/>
        <v/>
      </c>
      <c r="X208" t="str">
        <f t="shared" si="310"/>
        <v/>
      </c>
      <c r="Y208" t="str">
        <f t="shared" si="310"/>
        <v/>
      </c>
      <c r="Z208" t="str">
        <f t="shared" si="310"/>
        <v/>
      </c>
      <c r="AA208" t="str">
        <f t="shared" si="310"/>
        <v/>
      </c>
      <c r="AB208" t="str">
        <f t="shared" si="310"/>
        <v/>
      </c>
      <c r="AC208" t="str">
        <f t="shared" si="310"/>
        <v/>
      </c>
      <c r="AD208" t="str">
        <f t="shared" si="310"/>
        <v/>
      </c>
      <c r="AE208" t="str">
        <f t="shared" si="310"/>
        <v/>
      </c>
      <c r="AF208" t="str">
        <f t="shared" si="310"/>
        <v/>
      </c>
      <c r="AG208" t="str">
        <f t="shared" si="310"/>
        <v/>
      </c>
      <c r="AH208" t="str">
        <f t="shared" si="310"/>
        <v/>
      </c>
      <c r="AI208" t="str">
        <f t="shared" si="310"/>
        <v/>
      </c>
      <c r="AJ208" t="str">
        <f t="shared" si="310"/>
        <v/>
      </c>
      <c r="AK208" t="str">
        <f t="shared" si="310"/>
        <v/>
      </c>
      <c r="AL208" t="str">
        <f t="shared" si="310"/>
        <v/>
      </c>
      <c r="AM208" t="str">
        <f t="shared" si="310"/>
        <v/>
      </c>
      <c r="AN208" t="str">
        <f t="shared" si="310"/>
        <v/>
      </c>
      <c r="AO208" t="str">
        <f t="shared" ref="AO208:AU208" si="311">IF(AO$27=0,"",AO207*$C$43)</f>
        <v/>
      </c>
      <c r="AP208" t="str">
        <f t="shared" si="311"/>
        <v/>
      </c>
      <c r="AQ208" t="str">
        <f t="shared" si="311"/>
        <v/>
      </c>
      <c r="AR208" t="str">
        <f t="shared" si="311"/>
        <v/>
      </c>
      <c r="AS208" t="str">
        <f t="shared" si="311"/>
        <v/>
      </c>
      <c r="AT208" t="str">
        <f t="shared" si="311"/>
        <v/>
      </c>
      <c r="AU208" t="str">
        <f t="shared" si="311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Q94"/>
  <sheetViews>
    <sheetView zoomScale="75" workbookViewId="0">
      <selection activeCell="A96" sqref="A96:IV140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256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307</v>
      </c>
      <c r="AL3" s="28" t="s">
        <v>347</v>
      </c>
      <c r="AM3" t="s">
        <v>309</v>
      </c>
      <c r="AN3" t="s">
        <v>310</v>
      </c>
      <c r="AO3" t="s">
        <v>311</v>
      </c>
      <c r="AP3" t="s">
        <v>312</v>
      </c>
      <c r="AQ3" t="s">
        <v>348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161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162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160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143</v>
      </c>
      <c r="E12" s="45"/>
      <c r="AJ12" s="45"/>
    </row>
    <row r="13" spans="1:43" ht="13.5" thickBot="1">
      <c r="A13" s="46" t="s">
        <v>240</v>
      </c>
      <c r="B13" s="46" t="s">
        <v>351</v>
      </c>
      <c r="C13" s="46" t="s">
        <v>242</v>
      </c>
      <c r="D13" s="46" t="s">
        <v>243</v>
      </c>
      <c r="E13" s="6" t="s">
        <v>245</v>
      </c>
      <c r="F13" s="49" t="s">
        <v>246</v>
      </c>
      <c r="G13" s="47" t="s">
        <v>47</v>
      </c>
      <c r="H13" s="47" t="s">
        <v>48</v>
      </c>
      <c r="I13" s="47" t="s">
        <v>256</v>
      </c>
      <c r="J13" s="47" t="s">
        <v>49</v>
      </c>
      <c r="K13" s="47" t="s">
        <v>249</v>
      </c>
      <c r="L13" s="47" t="s">
        <v>51</v>
      </c>
      <c r="M13" s="47" t="s">
        <v>52</v>
      </c>
      <c r="N13" s="47" t="s">
        <v>355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250</v>
      </c>
      <c r="U13" s="47" t="s">
        <v>251</v>
      </c>
      <c r="V13" s="47" t="s">
        <v>252</v>
      </c>
      <c r="W13" s="47" t="s">
        <v>253</v>
      </c>
      <c r="X13" s="47" t="s">
        <v>254</v>
      </c>
      <c r="Y13" s="47" t="s">
        <v>255</v>
      </c>
      <c r="Z13" s="48" t="s">
        <v>144</v>
      </c>
      <c r="AA13" s="48" t="s">
        <v>145</v>
      </c>
      <c r="AB13" s="48" t="s">
        <v>146</v>
      </c>
      <c r="AC13" s="48" t="s">
        <v>147</v>
      </c>
      <c r="AD13" s="48" t="s">
        <v>148</v>
      </c>
      <c r="AE13" s="48" t="s">
        <v>149</v>
      </c>
      <c r="AF13" s="48" t="s">
        <v>150</v>
      </c>
      <c r="AG13" s="48" t="s">
        <v>151</v>
      </c>
      <c r="AH13" s="48" t="s">
        <v>152</v>
      </c>
      <c r="AI13" s="48" t="s">
        <v>153</v>
      </c>
      <c r="AJ13" s="48" t="s">
        <v>164</v>
      </c>
      <c r="AK13" t="s">
        <v>307</v>
      </c>
      <c r="AL13" s="28" t="s">
        <v>347</v>
      </c>
      <c r="AM13" t="s">
        <v>309</v>
      </c>
      <c r="AN13" t="s">
        <v>310</v>
      </c>
      <c r="AO13" t="s">
        <v>311</v>
      </c>
      <c r="AP13" t="s">
        <v>312</v>
      </c>
      <c r="AQ13" t="s">
        <v>348</v>
      </c>
    </row>
    <row r="14" spans="1:43">
      <c r="A14" t="s">
        <v>248</v>
      </c>
      <c r="B14" t="s">
        <v>352</v>
      </c>
      <c r="C14" t="s">
        <v>154</v>
      </c>
      <c r="D14">
        <v>2010</v>
      </c>
      <c r="E14" t="str">
        <f>Worldprices!$C$62</f>
        <v>IMPCOAHAR*</v>
      </c>
      <c r="F14" t="str">
        <f>Worldprices!$C$63</f>
        <v>COAHAR</v>
      </c>
      <c r="G14">
        <f>Worldprices!$C$67*G$4</f>
        <v>2.6229508196721314</v>
      </c>
      <c r="H14">
        <f>Worldprices!$C$67*H$4</f>
        <v>2.4524590163934432</v>
      </c>
      <c r="I14">
        <f t="shared" ref="I14:I40" si="0">AH14</f>
        <v>2.6229508196721314</v>
      </c>
      <c r="J14">
        <f>Worldprices!$C$67*J$4</f>
        <v>2.6229508196721314</v>
      </c>
      <c r="K14">
        <f>Worldprices!$C$67*K$4</f>
        <v>2.6229508196721314</v>
      </c>
      <c r="L14">
        <f>Worldprices!$C$67*L$4</f>
        <v>2.6229508196721314</v>
      </c>
      <c r="M14">
        <f>Worldprices!$C$67*M$4</f>
        <v>2.6229508196721314</v>
      </c>
      <c r="N14">
        <f>Worldprices!$C$67*N$4</f>
        <v>2.6229508196721314</v>
      </c>
      <c r="O14">
        <f>Worldprices!$C$67*O$4</f>
        <v>2.2295081967213117</v>
      </c>
      <c r="P14">
        <f>Worldprices!$C$67*P$4</f>
        <v>2.4918032786885247</v>
      </c>
      <c r="Q14">
        <f>Worldprices!$C$67*Q$4</f>
        <v>2.6229508196721314</v>
      </c>
      <c r="R14">
        <f>Worldprices!$C$67*R$4</f>
        <v>2.2295081967213117</v>
      </c>
      <c r="S14">
        <f>Worldprices!$C$67*S$4</f>
        <v>2.6229508196721314</v>
      </c>
      <c r="T14">
        <f>Worldprices!$C$67*T$4</f>
        <v>2.6229508196721314</v>
      </c>
      <c r="U14">
        <f>Worldprices!$C$67*U$4</f>
        <v>2.6229508196721314</v>
      </c>
      <c r="V14">
        <f>Worldprices!$C$67*V$4</f>
        <v>2.6229508196721314</v>
      </c>
      <c r="W14">
        <f>Worldprices!$C$67*W$4</f>
        <v>2.6229508196721314</v>
      </c>
      <c r="X14">
        <f>Worldprices!$C$67*X$4</f>
        <v>2.6229508196721314</v>
      </c>
      <c r="Y14">
        <f>Worldprices!$C$67*Y$4</f>
        <v>2.6229508196721314</v>
      </c>
      <c r="Z14">
        <f>Worldprices!$C$67*Z$4</f>
        <v>2.6229508196721314</v>
      </c>
      <c r="AA14">
        <f>Worldprices!$C$67*AA$4</f>
        <v>2.6229508196721314</v>
      </c>
      <c r="AB14">
        <f>Worldprices!$C$67*AB$4</f>
        <v>2.6229508196721314</v>
      </c>
      <c r="AC14">
        <f>Worldprices!$C$67*AC$4</f>
        <v>2.6229508196721314</v>
      </c>
      <c r="AD14">
        <f>Worldprices!$C$67*AD$4</f>
        <v>2.6229508196721314</v>
      </c>
      <c r="AE14">
        <f>Worldprices!$C$67*AE$4</f>
        <v>2.6229508196721314</v>
      </c>
      <c r="AF14">
        <f>Worldprices!$C$67*AF$4</f>
        <v>2.6229508196721314</v>
      </c>
      <c r="AG14">
        <f>Worldprices!$C$67*AG$4</f>
        <v>2.6229508196721314</v>
      </c>
      <c r="AH14">
        <f>Worldprices!$C$67*AH$4</f>
        <v>2.6229508196721314</v>
      </c>
      <c r="AI14">
        <f>Worldprices!$C$67*AI$4</f>
        <v>2.6229508196721314</v>
      </c>
      <c r="AJ14">
        <f>Worldprices!$C$67*AJ$4</f>
        <v>2.6229508196721314</v>
      </c>
      <c r="AK14">
        <f>Worldprices!$C$67*AK$4</f>
        <v>2.6229508196721314</v>
      </c>
      <c r="AL14">
        <f>Worldprices!$C$67*AL$4</f>
        <v>2.6229508196721314</v>
      </c>
      <c r="AM14">
        <f>Worldprices!$C$67*AM$4</f>
        <v>2.6229508196721314</v>
      </c>
      <c r="AN14">
        <f>Worldprices!$C$67*AN$4</f>
        <v>2.6229508196721314</v>
      </c>
      <c r="AO14">
        <f>Worldprices!$C$67*AO$4</f>
        <v>2.6229508196721314</v>
      </c>
      <c r="AP14">
        <f>Worldprices!$C$67*AP$4</f>
        <v>2.6229508196721314</v>
      </c>
      <c r="AQ14">
        <f t="shared" ref="AQ14:AQ49" si="1">AP14</f>
        <v>2.6229508196721314</v>
      </c>
    </row>
    <row r="15" spans="1:43">
      <c r="A15" t="s">
        <v>248</v>
      </c>
      <c r="B15" t="s">
        <v>352</v>
      </c>
      <c r="C15" t="s">
        <v>154</v>
      </c>
      <c r="D15">
        <v>2010</v>
      </c>
      <c r="E15" t="str">
        <f>Worldprices!$D$62</f>
        <v>IMPCOACOK*</v>
      </c>
      <c r="F15" t="str">
        <f>Worldprices!$D$63</f>
        <v>COACOK</v>
      </c>
      <c r="G15">
        <f>Worldprices!$D$67*G$4</f>
        <v>3.3311475409836069</v>
      </c>
      <c r="H15">
        <f>Worldprices!$D$67*H$4</f>
        <v>3.1146229508196726</v>
      </c>
      <c r="I15">
        <f t="shared" si="0"/>
        <v>3.3311475409836069</v>
      </c>
      <c r="J15">
        <f>Worldprices!$D$67*J$4</f>
        <v>3.3311475409836069</v>
      </c>
      <c r="K15">
        <f>Worldprices!$D$67*K$4</f>
        <v>3.3311475409836069</v>
      </c>
      <c r="L15">
        <f>Worldprices!$D$67*L$4</f>
        <v>3.3311475409836069</v>
      </c>
      <c r="M15">
        <f>Worldprices!$D$67*M$4</f>
        <v>3.3311475409836069</v>
      </c>
      <c r="N15">
        <f>Worldprices!$D$67*N$4</f>
        <v>3.3311475409836069</v>
      </c>
      <c r="O15">
        <f>Worldprices!$D$67*O$4</f>
        <v>2.8314754098360657</v>
      </c>
      <c r="P15">
        <f>Worldprices!$D$67*P$4</f>
        <v>3.1645901639344265</v>
      </c>
      <c r="Q15">
        <f>Worldprices!$D$67*Q$4</f>
        <v>3.3311475409836069</v>
      </c>
      <c r="R15">
        <f>Worldprices!$D$67*R$4</f>
        <v>2.8314754098360657</v>
      </c>
      <c r="S15">
        <f>Worldprices!$D$67*S$4</f>
        <v>3.3311475409836069</v>
      </c>
      <c r="T15">
        <f>Worldprices!$D$67*T$4</f>
        <v>3.3311475409836069</v>
      </c>
      <c r="U15">
        <f>Worldprices!$D$67*U$4</f>
        <v>3.3311475409836069</v>
      </c>
      <c r="V15">
        <f>Worldprices!$D$67*V$4</f>
        <v>3.3311475409836069</v>
      </c>
      <c r="W15">
        <f>Worldprices!$D$67*W$4</f>
        <v>3.3311475409836069</v>
      </c>
      <c r="X15">
        <f>Worldprices!$D$67*X$4</f>
        <v>3.3311475409836069</v>
      </c>
      <c r="Y15">
        <f>Worldprices!$D$67*Y$4</f>
        <v>3.3311475409836069</v>
      </c>
      <c r="Z15">
        <f>Worldprices!$D$67*Z$4</f>
        <v>3.3311475409836069</v>
      </c>
      <c r="AA15">
        <f>Worldprices!$D$67*AA$4</f>
        <v>3.3311475409836069</v>
      </c>
      <c r="AB15">
        <f>Worldprices!$D$67*AB$4</f>
        <v>3.3311475409836069</v>
      </c>
      <c r="AC15">
        <f>Worldprices!$D$67*AC$4</f>
        <v>3.3311475409836069</v>
      </c>
      <c r="AD15">
        <f>Worldprices!$D$67*AD$4</f>
        <v>3.3311475409836069</v>
      </c>
      <c r="AE15">
        <f>Worldprices!$D$67*AE$4</f>
        <v>3.3311475409836069</v>
      </c>
      <c r="AF15">
        <f>Worldprices!$D$67*AF$4</f>
        <v>3.3311475409836069</v>
      </c>
      <c r="AG15">
        <f>Worldprices!$D$67*AG$4</f>
        <v>3.3311475409836069</v>
      </c>
      <c r="AH15">
        <f>Worldprices!$D$67*AH$4</f>
        <v>3.3311475409836069</v>
      </c>
      <c r="AI15">
        <f>Worldprices!$D$67*AI$4</f>
        <v>3.3311475409836069</v>
      </c>
      <c r="AJ15">
        <f>Worldprices!$D$67*AJ$4</f>
        <v>3.3311475409836069</v>
      </c>
      <c r="AK15">
        <f>Worldprices!$D$67*AK$4</f>
        <v>3.3311475409836069</v>
      </c>
      <c r="AL15">
        <f>Worldprices!$D$67*AL$4</f>
        <v>3.3311475409836069</v>
      </c>
      <c r="AM15">
        <f>Worldprices!$D$67*AM$4</f>
        <v>3.3311475409836069</v>
      </c>
      <c r="AN15">
        <f>Worldprices!$D$67*AN$4</f>
        <v>3.3311475409836069</v>
      </c>
      <c r="AO15">
        <f>Worldprices!$D$67*AO$4</f>
        <v>3.3311475409836069</v>
      </c>
      <c r="AP15">
        <f>Worldprices!$D$67*AP$4</f>
        <v>3.3311475409836069</v>
      </c>
      <c r="AQ15">
        <f t="shared" si="1"/>
        <v>3.3311475409836069</v>
      </c>
    </row>
    <row r="16" spans="1:43">
      <c r="A16" t="s">
        <v>248</v>
      </c>
      <c r="B16" t="s">
        <v>352</v>
      </c>
      <c r="C16" t="s">
        <v>154</v>
      </c>
      <c r="D16">
        <v>2010</v>
      </c>
      <c r="E16" t="str">
        <f>Worldprices!$E$62</f>
        <v>IMPCOABRO*</v>
      </c>
      <c r="F16" t="str">
        <f>Worldprices!$E$63</f>
        <v>COABRO</v>
      </c>
      <c r="G16">
        <f>Worldprices!$E$67*G$4</f>
        <v>2.4918032786885247</v>
      </c>
      <c r="H16">
        <f>Worldprices!$E$67*H$4</f>
        <v>2.3298360655737707</v>
      </c>
      <c r="I16">
        <f t="shared" si="0"/>
        <v>2.4918032786885247</v>
      </c>
      <c r="J16">
        <f>Worldprices!$E$67*J$4</f>
        <v>2.4918032786885247</v>
      </c>
      <c r="K16">
        <f>Worldprices!$E$67*K$4</f>
        <v>2.4918032786885247</v>
      </c>
      <c r="L16">
        <f>Worldprices!$E$67*L$4</f>
        <v>2.4918032786885247</v>
      </c>
      <c r="M16">
        <f>Worldprices!$E$67*M$4</f>
        <v>2.4918032786885247</v>
      </c>
      <c r="N16">
        <f>Worldprices!$E$67*N$4</f>
        <v>2.4918032786885247</v>
      </c>
      <c r="O16">
        <f>Worldprices!$E$67*O$4</f>
        <v>2.1180327868852458</v>
      </c>
      <c r="P16">
        <f>Worldprices!$E$67*P$4</f>
        <v>2.3672131147540982</v>
      </c>
      <c r="Q16">
        <f>Worldprices!$E$67*Q$4</f>
        <v>2.4918032786885247</v>
      </c>
      <c r="R16">
        <f>Worldprices!$E$67*R$4</f>
        <v>2.1180327868852458</v>
      </c>
      <c r="S16">
        <f>Worldprices!$E$67*S$4</f>
        <v>2.4918032786885247</v>
      </c>
      <c r="T16">
        <f>Worldprices!$E$67*T$4</f>
        <v>2.4918032786885247</v>
      </c>
      <c r="U16">
        <f>Worldprices!$E$67*U$4</f>
        <v>2.4918032786885247</v>
      </c>
      <c r="V16">
        <f>Worldprices!$E$67*V$4</f>
        <v>2.4918032786885247</v>
      </c>
      <c r="W16">
        <f>Worldprices!$E$67*W$4</f>
        <v>2.4918032786885247</v>
      </c>
      <c r="X16">
        <f>Worldprices!$E$67*X$4</f>
        <v>2.4918032786885247</v>
      </c>
      <c r="Y16">
        <f>Worldprices!$E$67*Y$4</f>
        <v>2.4918032786885247</v>
      </c>
      <c r="Z16">
        <f>Worldprices!$E$67*Z$4</f>
        <v>2.4918032786885247</v>
      </c>
      <c r="AA16">
        <f>Worldprices!$E$67*AA$4</f>
        <v>2.4918032786885247</v>
      </c>
      <c r="AB16">
        <f>Worldprices!$E$67*AB$4</f>
        <v>2.4918032786885247</v>
      </c>
      <c r="AC16">
        <f>Worldprices!$E$67*AC$4</f>
        <v>2.4918032786885247</v>
      </c>
      <c r="AD16">
        <f>Worldprices!$E$67*AD$4</f>
        <v>2.4918032786885247</v>
      </c>
      <c r="AE16">
        <f>Worldprices!$E$67*AE$4</f>
        <v>2.4918032786885247</v>
      </c>
      <c r="AF16">
        <f>Worldprices!$E$67*AF$4</f>
        <v>2.4918032786885247</v>
      </c>
      <c r="AG16">
        <f>Worldprices!$E$67*AG$4</f>
        <v>2.4918032786885247</v>
      </c>
      <c r="AH16">
        <f>Worldprices!$E$67*AH$4</f>
        <v>2.4918032786885247</v>
      </c>
      <c r="AI16">
        <f>Worldprices!$E$67*AI$4</f>
        <v>2.4918032786885247</v>
      </c>
      <c r="AJ16">
        <f>Worldprices!$E$67*AJ$4</f>
        <v>2.4918032786885247</v>
      </c>
      <c r="AK16">
        <f>Worldprices!$E$67*AK$4</f>
        <v>2.4918032786885247</v>
      </c>
      <c r="AL16">
        <f>Worldprices!$E$67*AL$4</f>
        <v>2.4918032786885247</v>
      </c>
      <c r="AM16">
        <f>Worldprices!$E$67*AM$4</f>
        <v>2.4918032786885247</v>
      </c>
      <c r="AN16">
        <f>Worldprices!$E$67*AN$4</f>
        <v>2.4918032786885247</v>
      </c>
      <c r="AO16">
        <f>Worldprices!$E$67*AO$4</f>
        <v>2.4918032786885247</v>
      </c>
      <c r="AP16">
        <f>Worldprices!$E$67*AP$4</f>
        <v>2.4918032786885247</v>
      </c>
      <c r="AQ16">
        <f t="shared" si="1"/>
        <v>2.4918032786885247</v>
      </c>
    </row>
    <row r="17" spans="1:43">
      <c r="A17" t="s">
        <v>248</v>
      </c>
      <c r="B17" t="s">
        <v>352</v>
      </c>
      <c r="C17" t="s">
        <v>154</v>
      </c>
      <c r="D17">
        <v>2010</v>
      </c>
      <c r="E17" t="str">
        <f>Worldprices!$F$62</f>
        <v>IMPCOALIG*</v>
      </c>
      <c r="F17" t="str">
        <f>Worldprices!$F$63</f>
        <v>COALIG</v>
      </c>
      <c r="G17">
        <f>Worldprices!$F$67*G$4</f>
        <v>2.4918032786885247</v>
      </c>
      <c r="H17">
        <f>Worldprices!$F$67*H$4</f>
        <v>2.3298360655737707</v>
      </c>
      <c r="I17">
        <f t="shared" si="0"/>
        <v>2.4918032786885247</v>
      </c>
      <c r="J17">
        <f>Worldprices!$F$67*J$4</f>
        <v>2.4918032786885247</v>
      </c>
      <c r="K17">
        <f>Worldprices!$F$67*K$4</f>
        <v>2.4918032786885247</v>
      </c>
      <c r="L17">
        <f>Worldprices!$F$67*L$4</f>
        <v>2.4918032786885247</v>
      </c>
      <c r="M17">
        <f>Worldprices!$F$67*M$4</f>
        <v>2.4918032786885247</v>
      </c>
      <c r="N17">
        <f>Worldprices!$F$67*N$4</f>
        <v>2.4918032786885247</v>
      </c>
      <c r="O17">
        <f>Worldprices!$F$67*O$4</f>
        <v>2.1180327868852458</v>
      </c>
      <c r="P17">
        <f>Worldprices!$F$67*P$4</f>
        <v>2.3672131147540982</v>
      </c>
      <c r="Q17">
        <f>Worldprices!$F$67*Q$4</f>
        <v>2.4918032786885247</v>
      </c>
      <c r="R17">
        <f>Worldprices!$F$67*R$4</f>
        <v>2.1180327868852458</v>
      </c>
      <c r="S17">
        <f>Worldprices!$F$67*S$4</f>
        <v>2.4918032786885247</v>
      </c>
      <c r="T17">
        <f>Worldprices!$F$67*T$4</f>
        <v>2.4918032786885247</v>
      </c>
      <c r="U17">
        <f>Worldprices!$F$67*U$4</f>
        <v>2.4918032786885247</v>
      </c>
      <c r="V17">
        <f>Worldprices!$F$67*V$4</f>
        <v>2.4918032786885247</v>
      </c>
      <c r="W17">
        <f>Worldprices!$F$67*W$4</f>
        <v>2.4918032786885247</v>
      </c>
      <c r="X17">
        <f>Worldprices!$F$67*X$4</f>
        <v>2.4918032786885247</v>
      </c>
      <c r="Y17">
        <f>Worldprices!$F$67*Y$4</f>
        <v>2.4918032786885247</v>
      </c>
      <c r="Z17">
        <f>Worldprices!$F$67*Z$4</f>
        <v>2.4918032786885247</v>
      </c>
      <c r="AA17">
        <f>Worldprices!$F$67*AA$4</f>
        <v>2.4918032786885247</v>
      </c>
      <c r="AB17">
        <f>Worldprices!$F$67*AB$4</f>
        <v>2.4918032786885247</v>
      </c>
      <c r="AC17">
        <f>Worldprices!$F$67*AC$4</f>
        <v>2.4918032786885247</v>
      </c>
      <c r="AD17">
        <f>Worldprices!$F$67*AD$4</f>
        <v>2.4918032786885247</v>
      </c>
      <c r="AE17">
        <f>Worldprices!$F$67*AE$4</f>
        <v>2.4918032786885247</v>
      </c>
      <c r="AF17">
        <f>Worldprices!$F$67*AF$4</f>
        <v>2.4918032786885247</v>
      </c>
      <c r="AG17">
        <f>Worldprices!$F$67*AG$4</f>
        <v>2.4918032786885247</v>
      </c>
      <c r="AH17">
        <f>Worldprices!$F$67*AH$4</f>
        <v>2.4918032786885247</v>
      </c>
      <c r="AI17">
        <f>Worldprices!$F$67*AI$4</f>
        <v>2.4918032786885247</v>
      </c>
      <c r="AJ17">
        <f>Worldprices!$F$67*AJ$4</f>
        <v>2.4918032786885247</v>
      </c>
      <c r="AK17">
        <f>Worldprices!$F$67*AK$4</f>
        <v>2.4918032786885247</v>
      </c>
      <c r="AL17">
        <f>Worldprices!$F$67*AL$4</f>
        <v>2.4918032786885247</v>
      </c>
      <c r="AM17">
        <f>Worldprices!$F$67*AM$4</f>
        <v>2.4918032786885247</v>
      </c>
      <c r="AN17">
        <f>Worldprices!$F$67*AN$4</f>
        <v>2.4918032786885247</v>
      </c>
      <c r="AO17">
        <f>Worldprices!$F$67*AO$4</f>
        <v>2.4918032786885247</v>
      </c>
      <c r="AP17">
        <f>Worldprices!$F$67*AP$4</f>
        <v>2.4918032786885247</v>
      </c>
      <c r="AQ17">
        <f t="shared" si="1"/>
        <v>2.4918032786885247</v>
      </c>
    </row>
    <row r="18" spans="1:43">
      <c r="A18" t="s">
        <v>248</v>
      </c>
      <c r="B18" t="s">
        <v>352</v>
      </c>
      <c r="C18" t="s">
        <v>154</v>
      </c>
      <c r="D18">
        <v>2010</v>
      </c>
      <c r="E18" t="str">
        <f>Worldprices!$M$62</f>
        <v>IMPOILOTH</v>
      </c>
      <c r="F18" t="str">
        <f>Worldprices!$M$63</f>
        <v>OILOTH</v>
      </c>
      <c r="G18">
        <f>Worldprices!$M$67*G$6</f>
        <v>9.8196721311475414</v>
      </c>
      <c r="H18">
        <f>Worldprices!$M$67*H$6</f>
        <v>9.8196721311475414</v>
      </c>
      <c r="I18">
        <f t="shared" si="0"/>
        <v>9.8196721311475414</v>
      </c>
      <c r="J18">
        <f>Worldprices!$M$67*J$6</f>
        <v>9.8196721311475414</v>
      </c>
      <c r="K18">
        <f>Worldprices!$M$67*K$6</f>
        <v>9.8196721311475414</v>
      </c>
      <c r="L18">
        <f>Worldprices!$M$67*L$6</f>
        <v>9.8196721311475414</v>
      </c>
      <c r="M18">
        <f>Worldprices!$M$67*M$6</f>
        <v>9.8196721311475414</v>
      </c>
      <c r="N18">
        <f>Worldprices!$M$67*N$6</f>
        <v>9.8196721311475414</v>
      </c>
      <c r="O18">
        <f>Worldprices!$M$67*O$6</f>
        <v>9.8196721311475414</v>
      </c>
      <c r="P18">
        <f>Worldprices!$M$67*P$6</f>
        <v>9.8196721311475414</v>
      </c>
      <c r="Q18">
        <f>Worldprices!$M$67*Q$6</f>
        <v>9.8196721311475414</v>
      </c>
      <c r="R18">
        <f>Worldprices!$M$67*R$6</f>
        <v>9.8196721311475414</v>
      </c>
      <c r="S18">
        <f>Worldprices!$M$67*S$6</f>
        <v>9.8196721311475414</v>
      </c>
      <c r="T18">
        <f>Worldprices!$M$67*T$6</f>
        <v>9.8196721311475414</v>
      </c>
      <c r="U18">
        <f>Worldprices!$M$67*U$6</f>
        <v>9.3286885245901647</v>
      </c>
      <c r="V18">
        <f>Worldprices!$M$67*V$6</f>
        <v>9.8196721311475414</v>
      </c>
      <c r="W18">
        <f>Worldprices!$M$67*W$6</f>
        <v>9.8196721311475414</v>
      </c>
      <c r="X18">
        <f>Worldprices!$M$67*X$6</f>
        <v>9.8196721311475414</v>
      </c>
      <c r="Y18">
        <f>Worldprices!$M$67*Y$6</f>
        <v>9.8196721311475414</v>
      </c>
      <c r="Z18">
        <f>Worldprices!$M$67*Z$6</f>
        <v>9.8196721311475414</v>
      </c>
      <c r="AA18">
        <f>Worldprices!$M$67*AA$6</f>
        <v>9.8196721311475414</v>
      </c>
      <c r="AB18">
        <f>Worldprices!$M$67*AB$6</f>
        <v>9.8196721311475414</v>
      </c>
      <c r="AC18">
        <f>Worldprices!$M$67*AC$6</f>
        <v>9.8196721311475414</v>
      </c>
      <c r="AD18">
        <f>Worldprices!$M$67*AD$6</f>
        <v>9.8196721311475414</v>
      </c>
      <c r="AE18">
        <f>Worldprices!$M$67*AE$6</f>
        <v>9.8196721311475414</v>
      </c>
      <c r="AF18">
        <f>Worldprices!$M$67*AF$6</f>
        <v>9.8196721311475414</v>
      </c>
      <c r="AG18">
        <f>Worldprices!$M$67*AG$6</f>
        <v>9.8196721311475414</v>
      </c>
      <c r="AH18">
        <f>Worldprices!$M$67*AH$6</f>
        <v>9.8196721311475414</v>
      </c>
      <c r="AI18">
        <f>Worldprices!$M$67*AI$6</f>
        <v>9.8196721311475414</v>
      </c>
      <c r="AJ18">
        <f>Worldprices!$M$67*AJ$6</f>
        <v>9.8196721311475414</v>
      </c>
      <c r="AK18">
        <f>Worldprices!$M$67*AK$6</f>
        <v>9.8196721311475414</v>
      </c>
      <c r="AL18">
        <f>Worldprices!$M$67*AL$6</f>
        <v>9.8196721311475414</v>
      </c>
      <c r="AM18">
        <f>Worldprices!$M$67*AM$6</f>
        <v>9.8196721311475414</v>
      </c>
      <c r="AN18">
        <f>Worldprices!$M$67*AN$6</f>
        <v>9.8196721311475414</v>
      </c>
      <c r="AO18">
        <f>Worldprices!$M$67*AO$6</f>
        <v>9.8196721311475414</v>
      </c>
      <c r="AP18">
        <f>Worldprices!$M$67*AP$6</f>
        <v>9.8196721311475414</v>
      </c>
      <c r="AQ18">
        <f t="shared" si="1"/>
        <v>9.8196721311475414</v>
      </c>
    </row>
    <row r="19" spans="1:43">
      <c r="A19" t="s">
        <v>248</v>
      </c>
      <c r="B19" t="s">
        <v>352</v>
      </c>
      <c r="C19" t="s">
        <v>154</v>
      </c>
      <c r="D19">
        <v>2010</v>
      </c>
      <c r="E19" t="str">
        <f>Worldprices!$N$62</f>
        <v>IMPOILNAP</v>
      </c>
      <c r="F19" t="str">
        <f>Worldprices!$N$63</f>
        <v>OILNAP</v>
      </c>
      <c r="G19">
        <f>Worldprices!$N$67*G$6</f>
        <v>9.8196721311475414</v>
      </c>
      <c r="H19">
        <f>Worldprices!$N$67*H$6</f>
        <v>9.8196721311475414</v>
      </c>
      <c r="I19">
        <f t="shared" si="0"/>
        <v>9.8196721311475414</v>
      </c>
      <c r="J19">
        <f>Worldprices!$N$67*J$6</f>
        <v>9.8196721311475414</v>
      </c>
      <c r="K19">
        <f>Worldprices!$N$67*K$6</f>
        <v>9.8196721311475414</v>
      </c>
      <c r="L19">
        <f>Worldprices!$N$67*L$6</f>
        <v>9.8196721311475414</v>
      </c>
      <c r="M19">
        <f>Worldprices!$N$67*M$6</f>
        <v>9.8196721311475414</v>
      </c>
      <c r="N19">
        <f>Worldprices!$N$67*N$6</f>
        <v>9.8196721311475414</v>
      </c>
      <c r="O19">
        <f>Worldprices!$N$67*O$6</f>
        <v>9.8196721311475414</v>
      </c>
      <c r="P19">
        <f>Worldprices!$N$67*P$6</f>
        <v>9.8196721311475414</v>
      </c>
      <c r="Q19">
        <f>Worldprices!$N$67*Q$6</f>
        <v>9.8196721311475414</v>
      </c>
      <c r="R19">
        <f>Worldprices!$N$67*R$6</f>
        <v>9.8196721311475414</v>
      </c>
      <c r="S19">
        <f>Worldprices!$N$67*S$6</f>
        <v>9.8196721311475414</v>
      </c>
      <c r="T19">
        <f>Worldprices!$N$67*T$6</f>
        <v>9.8196721311475414</v>
      </c>
      <c r="U19">
        <f>Worldprices!$N$67*U$6</f>
        <v>9.3286885245901647</v>
      </c>
      <c r="V19">
        <f>Worldprices!$N$67*V$6</f>
        <v>9.8196721311475414</v>
      </c>
      <c r="W19">
        <f>Worldprices!$N$67*W$6</f>
        <v>9.8196721311475414</v>
      </c>
      <c r="X19">
        <f>Worldprices!$N$67*X$6</f>
        <v>9.8196721311475414</v>
      </c>
      <c r="Y19">
        <f>Worldprices!$N$67*Y$6</f>
        <v>9.8196721311475414</v>
      </c>
      <c r="Z19">
        <f>Worldprices!$N$67*Z$6</f>
        <v>9.8196721311475414</v>
      </c>
      <c r="AA19">
        <f>Worldprices!$N$67*AA$6</f>
        <v>9.8196721311475414</v>
      </c>
      <c r="AB19">
        <f>Worldprices!$N$67*AB$6</f>
        <v>9.8196721311475414</v>
      </c>
      <c r="AC19">
        <f>Worldprices!$N$67*AC$6</f>
        <v>9.8196721311475414</v>
      </c>
      <c r="AD19">
        <f>Worldprices!$N$67*AD$6</f>
        <v>9.8196721311475414</v>
      </c>
      <c r="AE19">
        <f>Worldprices!$N$67*AE$6</f>
        <v>9.8196721311475414</v>
      </c>
      <c r="AF19">
        <f>Worldprices!$N$67*AF$6</f>
        <v>9.8196721311475414</v>
      </c>
      <c r="AG19">
        <f>Worldprices!$N$67*AG$6</f>
        <v>9.8196721311475414</v>
      </c>
      <c r="AH19">
        <f>Worldprices!$N$67*AH$6</f>
        <v>9.8196721311475414</v>
      </c>
      <c r="AI19">
        <f>Worldprices!$N$67*AI$6</f>
        <v>9.8196721311475414</v>
      </c>
      <c r="AJ19">
        <f>Worldprices!$N$67*AJ$6</f>
        <v>9.8196721311475414</v>
      </c>
      <c r="AK19">
        <f>Worldprices!$N$67*AK$6</f>
        <v>9.8196721311475414</v>
      </c>
      <c r="AL19">
        <f>Worldprices!$N$67*AL$6</f>
        <v>9.8196721311475414</v>
      </c>
      <c r="AM19">
        <f>Worldprices!$N$67*AM$6</f>
        <v>9.8196721311475414</v>
      </c>
      <c r="AN19">
        <f>Worldprices!$N$67*AN$6</f>
        <v>9.8196721311475414</v>
      </c>
      <c r="AO19">
        <f>Worldprices!$N$67*AO$6</f>
        <v>9.8196721311475414</v>
      </c>
      <c r="AP19">
        <f>Worldprices!$N$67*AP$6</f>
        <v>9.8196721311475414</v>
      </c>
      <c r="AQ19">
        <f t="shared" si="1"/>
        <v>9.8196721311475414</v>
      </c>
    </row>
    <row r="20" spans="1:43">
      <c r="A20" t="s">
        <v>248</v>
      </c>
      <c r="B20" t="s">
        <v>352</v>
      </c>
      <c r="C20" t="s">
        <v>154</v>
      </c>
      <c r="D20">
        <v>2010</v>
      </c>
      <c r="E20" t="str">
        <f>Worldprices!$O$62</f>
        <v>IMPOILFDS</v>
      </c>
      <c r="F20" t="str">
        <f>Worldprices!$O$63</f>
        <v>OILFDS</v>
      </c>
      <c r="G20">
        <f>Worldprices!$O$67*G$6</f>
        <v>9.8196721311475414</v>
      </c>
      <c r="H20">
        <f>Worldprices!$O$67*H$6</f>
        <v>9.8196721311475414</v>
      </c>
      <c r="I20">
        <f t="shared" si="0"/>
        <v>9.8196721311475414</v>
      </c>
      <c r="J20">
        <f>Worldprices!$O$67*J$6</f>
        <v>9.8196721311475414</v>
      </c>
      <c r="K20">
        <f>Worldprices!$O$67*K$6</f>
        <v>9.8196721311475414</v>
      </c>
      <c r="L20">
        <f>Worldprices!$O$67*L$6</f>
        <v>9.8196721311475414</v>
      </c>
      <c r="M20">
        <f>Worldprices!$O$67*M$6</f>
        <v>9.8196721311475414</v>
      </c>
      <c r="N20">
        <f>Worldprices!$O$67*N$6</f>
        <v>9.8196721311475414</v>
      </c>
      <c r="O20">
        <f>Worldprices!$O$67*O$6</f>
        <v>9.8196721311475414</v>
      </c>
      <c r="P20">
        <f>Worldprices!$O$67*P$6</f>
        <v>9.8196721311475414</v>
      </c>
      <c r="Q20">
        <f>Worldprices!$O$67*Q$6</f>
        <v>9.8196721311475414</v>
      </c>
      <c r="R20">
        <f>Worldprices!$O$67*R$6</f>
        <v>9.8196721311475414</v>
      </c>
      <c r="S20">
        <f>Worldprices!$O$67*S$6</f>
        <v>9.8196721311475414</v>
      </c>
      <c r="T20">
        <f>Worldprices!$O$67*T$6</f>
        <v>9.8196721311475414</v>
      </c>
      <c r="U20">
        <f>Worldprices!$O$67*U$6</f>
        <v>9.3286885245901647</v>
      </c>
      <c r="V20">
        <f>Worldprices!$O$67*V$6</f>
        <v>9.8196721311475414</v>
      </c>
      <c r="W20">
        <f>Worldprices!$O$67*W$6</f>
        <v>9.8196721311475414</v>
      </c>
      <c r="X20">
        <f>Worldprices!$O$67*X$6</f>
        <v>9.8196721311475414</v>
      </c>
      <c r="Y20">
        <f>Worldprices!$O$67*Y$6</f>
        <v>9.8196721311475414</v>
      </c>
      <c r="Z20">
        <f>Worldprices!$O$67*Z$6</f>
        <v>9.8196721311475414</v>
      </c>
      <c r="AA20">
        <f>Worldprices!$O$67*AA$6</f>
        <v>9.8196721311475414</v>
      </c>
      <c r="AB20">
        <f>Worldprices!$O$67*AB$6</f>
        <v>9.8196721311475414</v>
      </c>
      <c r="AC20">
        <f>Worldprices!$O$67*AC$6</f>
        <v>9.8196721311475414</v>
      </c>
      <c r="AD20">
        <f>Worldprices!$O$67*AD$6</f>
        <v>9.8196721311475414</v>
      </c>
      <c r="AE20">
        <f>Worldprices!$O$67*AE$6</f>
        <v>9.8196721311475414</v>
      </c>
      <c r="AF20">
        <f>Worldprices!$O$67*AF$6</f>
        <v>9.8196721311475414</v>
      </c>
      <c r="AG20">
        <f>Worldprices!$O$67*AG$6</f>
        <v>9.8196721311475414</v>
      </c>
      <c r="AH20">
        <f>Worldprices!$O$67*AH$6</f>
        <v>9.8196721311475414</v>
      </c>
      <c r="AI20">
        <f>Worldprices!$O$67*AI$6</f>
        <v>9.8196721311475414</v>
      </c>
      <c r="AJ20">
        <f>Worldprices!$O$67*AJ$6</f>
        <v>9.8196721311475414</v>
      </c>
      <c r="AK20">
        <f>Worldprices!$O$67*AK$6</f>
        <v>9.8196721311475414</v>
      </c>
      <c r="AL20">
        <f>Worldprices!$O$67*AL$6</f>
        <v>9.8196721311475414</v>
      </c>
      <c r="AM20">
        <f>Worldprices!$O$67*AM$6</f>
        <v>9.8196721311475414</v>
      </c>
      <c r="AN20">
        <f>Worldprices!$O$67*AN$6</f>
        <v>9.8196721311475414</v>
      </c>
      <c r="AO20">
        <f>Worldprices!$O$67*AO$6</f>
        <v>9.8196721311475414</v>
      </c>
      <c r="AP20">
        <f>Worldprices!$O$67*AP$6</f>
        <v>9.8196721311475414</v>
      </c>
      <c r="AQ20">
        <f t="shared" si="1"/>
        <v>9.8196721311475414</v>
      </c>
    </row>
    <row r="21" spans="1:43">
      <c r="A21" t="s">
        <v>248</v>
      </c>
      <c r="B21" t="s">
        <v>352</v>
      </c>
      <c r="C21" t="s">
        <v>154</v>
      </c>
      <c r="D21">
        <v>2010</v>
      </c>
      <c r="E21" t="str">
        <f>Worldprices!$P$62</f>
        <v>IMPOILNEU</v>
      </c>
      <c r="F21" t="str">
        <f>Worldprices!$P$63</f>
        <v>OILNEU</v>
      </c>
      <c r="G21">
        <f>Worldprices!$P$67*G$6</f>
        <v>9.8196721311475414</v>
      </c>
      <c r="H21">
        <f>Worldprices!$P$67*H$6</f>
        <v>9.8196721311475414</v>
      </c>
      <c r="I21">
        <f t="shared" si="0"/>
        <v>9.8196721311475414</v>
      </c>
      <c r="J21">
        <f>Worldprices!$P$67*J$6</f>
        <v>9.8196721311475414</v>
      </c>
      <c r="K21">
        <f>Worldprices!$P$67*K$6</f>
        <v>9.8196721311475414</v>
      </c>
      <c r="L21">
        <f>Worldprices!$P$67*L$6</f>
        <v>9.8196721311475414</v>
      </c>
      <c r="M21">
        <f>Worldprices!$P$67*M$6</f>
        <v>9.8196721311475414</v>
      </c>
      <c r="N21">
        <f>Worldprices!$P$67*N$6</f>
        <v>9.8196721311475414</v>
      </c>
      <c r="O21">
        <f>Worldprices!$P$67*O$6</f>
        <v>9.8196721311475414</v>
      </c>
      <c r="P21">
        <f>Worldprices!$P$67*P$6</f>
        <v>9.8196721311475414</v>
      </c>
      <c r="Q21">
        <f>Worldprices!$P$67*Q$6</f>
        <v>9.8196721311475414</v>
      </c>
      <c r="R21">
        <f>Worldprices!$P$67*R$6</f>
        <v>9.8196721311475414</v>
      </c>
      <c r="S21">
        <f>Worldprices!$P$67*S$6</f>
        <v>9.8196721311475414</v>
      </c>
      <c r="T21">
        <f>Worldprices!$P$67*T$6</f>
        <v>9.8196721311475414</v>
      </c>
      <c r="U21">
        <f>Worldprices!$P$67*U$6</f>
        <v>9.3286885245901647</v>
      </c>
      <c r="V21">
        <f>Worldprices!$P$67*V$6</f>
        <v>9.8196721311475414</v>
      </c>
      <c r="W21">
        <f>Worldprices!$P$67*W$6</f>
        <v>9.8196721311475414</v>
      </c>
      <c r="X21">
        <f>Worldprices!$P$67*X$6</f>
        <v>9.8196721311475414</v>
      </c>
      <c r="Y21">
        <f>Worldprices!$P$67*Y$6</f>
        <v>9.8196721311475414</v>
      </c>
      <c r="Z21">
        <f>Worldprices!$P$67*Z$6</f>
        <v>9.8196721311475414</v>
      </c>
      <c r="AA21">
        <f>Worldprices!$P$67*AA$6</f>
        <v>9.8196721311475414</v>
      </c>
      <c r="AB21">
        <f>Worldprices!$P$67*AB$6</f>
        <v>9.8196721311475414</v>
      </c>
      <c r="AC21">
        <f>Worldprices!$P$67*AC$6</f>
        <v>9.8196721311475414</v>
      </c>
      <c r="AD21">
        <f>Worldprices!$P$67*AD$6</f>
        <v>9.8196721311475414</v>
      </c>
      <c r="AE21">
        <f>Worldprices!$P$67*AE$6</f>
        <v>9.8196721311475414</v>
      </c>
      <c r="AF21">
        <f>Worldprices!$P$67*AF$6</f>
        <v>9.8196721311475414</v>
      </c>
      <c r="AG21">
        <f>Worldprices!$P$67*AG$6</f>
        <v>9.8196721311475414</v>
      </c>
      <c r="AH21">
        <f>Worldprices!$P$67*AH$6</f>
        <v>9.8196721311475414</v>
      </c>
      <c r="AI21">
        <f>Worldprices!$P$67*AI$6</f>
        <v>9.8196721311475414</v>
      </c>
      <c r="AJ21">
        <f>Worldprices!$P$67*AJ$6</f>
        <v>9.8196721311475414</v>
      </c>
      <c r="AK21">
        <f>Worldprices!$P$67*AK$6</f>
        <v>9.8196721311475414</v>
      </c>
      <c r="AL21">
        <f>Worldprices!$P$67*AL$6</f>
        <v>9.8196721311475414</v>
      </c>
      <c r="AM21">
        <f>Worldprices!$P$67*AM$6</f>
        <v>9.8196721311475414</v>
      </c>
      <c r="AN21">
        <f>Worldprices!$P$67*AN$6</f>
        <v>9.8196721311475414</v>
      </c>
      <c r="AO21">
        <f>Worldprices!$P$67*AO$6</f>
        <v>9.8196721311475414</v>
      </c>
      <c r="AP21">
        <f>Worldprices!$P$67*AP$6</f>
        <v>9.8196721311475414</v>
      </c>
      <c r="AQ21">
        <f t="shared" si="1"/>
        <v>9.8196721311475414</v>
      </c>
    </row>
    <row r="22" spans="1:43">
      <c r="A22" t="s">
        <v>248</v>
      </c>
      <c r="B22" t="s">
        <v>352</v>
      </c>
      <c r="C22" t="s">
        <v>306</v>
      </c>
      <c r="D22">
        <v>2010</v>
      </c>
      <c r="E22" t="str">
        <f>Worldprices!$R$62</f>
        <v>IMPBIOWOO</v>
      </c>
      <c r="F22" t="str">
        <f>Worldprices!$R$63</f>
        <v>BIOWOO</v>
      </c>
      <c r="G22">
        <f>Worldprices!$R$67*G$8</f>
        <v>3.6235239736939437</v>
      </c>
      <c r="H22">
        <f>Worldprices!$R$67*H$8</f>
        <v>3.6235239736939437</v>
      </c>
      <c r="I22">
        <f t="shared" si="0"/>
        <v>3.6235239736939437</v>
      </c>
      <c r="J22">
        <f>Worldprices!$R$67*J$8</f>
        <v>3.6235239736939437</v>
      </c>
      <c r="K22">
        <f>Worldprices!$R$67*K$8</f>
        <v>3.6235239736939437</v>
      </c>
      <c r="L22">
        <f>Worldprices!$R$67*L$8</f>
        <v>3.6235239736939437</v>
      </c>
      <c r="M22">
        <f>Worldprices!$R$67*M$8</f>
        <v>3.6235239736939437</v>
      </c>
      <c r="N22">
        <f>Worldprices!$R$67*N$8</f>
        <v>3.6235239736939437</v>
      </c>
      <c r="O22">
        <f>Worldprices!$R$67*O$8</f>
        <v>3.6235239736939437</v>
      </c>
      <c r="P22">
        <f>Worldprices!$R$67*P$8</f>
        <v>3.6235239736939437</v>
      </c>
      <c r="Q22">
        <f>Worldprices!$R$67*Q$8</f>
        <v>3.6235239736939437</v>
      </c>
      <c r="R22">
        <f>Worldprices!$R$67*R$8</f>
        <v>3.6235239736939437</v>
      </c>
      <c r="S22">
        <f>Worldprices!$R$67*S$8</f>
        <v>3.6235239736939437</v>
      </c>
      <c r="T22">
        <f>Worldprices!$R$67*T$8</f>
        <v>3.6235239736939437</v>
      </c>
      <c r="U22">
        <f>Worldprices!$R$67*U$8</f>
        <v>3.6235239736939437</v>
      </c>
      <c r="V22">
        <f>Worldprices!$R$67*V$8</f>
        <v>3.6235239736939437</v>
      </c>
      <c r="W22">
        <f>Worldprices!$R$67*W$8</f>
        <v>3.6235239736939437</v>
      </c>
      <c r="X22">
        <f>Worldprices!$R$67*X$8</f>
        <v>3.6235239736939437</v>
      </c>
      <c r="Y22">
        <f>Worldprices!$R$67*Y$8</f>
        <v>3.6235239736939437</v>
      </c>
      <c r="Z22">
        <f>Worldprices!$R$67*Z$8</f>
        <v>3.6235239736939437</v>
      </c>
      <c r="AA22">
        <f>Worldprices!$R$67*AA$8</f>
        <v>3.6235239736939437</v>
      </c>
      <c r="AB22">
        <f>Worldprices!$R$67*AB$8</f>
        <v>3.6235239736939437</v>
      </c>
      <c r="AC22">
        <f>Worldprices!$R$67*AC$8</f>
        <v>3.6235239736939437</v>
      </c>
      <c r="AD22">
        <f>Worldprices!$R$67*AD$8</f>
        <v>3.6235239736939437</v>
      </c>
      <c r="AE22">
        <f>Worldprices!$R$67*AE$8</f>
        <v>3.6235239736939437</v>
      </c>
      <c r="AF22">
        <f>Worldprices!$R$67*AF$8</f>
        <v>3.6235239736939437</v>
      </c>
      <c r="AG22">
        <f>Worldprices!$R$67*AG$8</f>
        <v>3.6235239736939437</v>
      </c>
      <c r="AH22">
        <f>Worldprices!$R$67*AH$8</f>
        <v>3.6235239736939437</v>
      </c>
      <c r="AI22">
        <f>Worldprices!$R$67*AI$8</f>
        <v>3.6235239736939437</v>
      </c>
      <c r="AJ22">
        <f>Worldprices!$R$67*AJ$8</f>
        <v>3.6235239736939437</v>
      </c>
      <c r="AK22">
        <f>Worldprices!$R$67*AK$8</f>
        <v>3.6235239736939437</v>
      </c>
      <c r="AL22">
        <f>Worldprices!$R$67*AL$8</f>
        <v>3.6235239736939437</v>
      </c>
      <c r="AM22">
        <f>Worldprices!$R$67*AM$8</f>
        <v>3.6235239736939437</v>
      </c>
      <c r="AN22">
        <f>Worldprices!$R$67*AN$8</f>
        <v>3.6235239736939437</v>
      </c>
      <c r="AO22">
        <f>Worldprices!$R$67*AO$8</f>
        <v>3.6235239736939437</v>
      </c>
      <c r="AP22">
        <f>Worldprices!$R$67*AP$8</f>
        <v>3.6235239736939437</v>
      </c>
      <c r="AQ22">
        <f t="shared" si="1"/>
        <v>3.6235239736939437</v>
      </c>
    </row>
    <row r="23" spans="1:43">
      <c r="A23" t="s">
        <v>248</v>
      </c>
      <c r="B23" t="s">
        <v>352</v>
      </c>
      <c r="C23" t="s">
        <v>154</v>
      </c>
      <c r="D23">
        <v>2015</v>
      </c>
      <c r="E23" t="str">
        <f>Worldprices!$C$62</f>
        <v>IMPCOAHAR*</v>
      </c>
      <c r="F23" t="str">
        <f>Worldprices!$C$63</f>
        <v>COAHAR</v>
      </c>
      <c r="G23">
        <f>Worldprices!$C$68*G$4</f>
        <v>2.4098360655737707</v>
      </c>
      <c r="H23">
        <f>Worldprices!$C$68*H$4</f>
        <v>2.2531967213114759</v>
      </c>
      <c r="I23">
        <f t="shared" si="0"/>
        <v>2.4098360655737707</v>
      </c>
      <c r="J23">
        <f>Worldprices!$C$68*J$4</f>
        <v>2.4098360655737707</v>
      </c>
      <c r="K23">
        <f>Worldprices!$C$68*K$4</f>
        <v>2.4098360655737707</v>
      </c>
      <c r="L23">
        <f>Worldprices!$C$68*L$4</f>
        <v>2.4098360655737707</v>
      </c>
      <c r="M23">
        <f>Worldprices!$C$68*M$4</f>
        <v>2.4098360655737707</v>
      </c>
      <c r="N23">
        <f>Worldprices!$C$68*N$4</f>
        <v>2.4098360655737707</v>
      </c>
      <c r="O23">
        <f>Worldprices!$C$68*O$4</f>
        <v>2.0483606557377052</v>
      </c>
      <c r="P23">
        <f>Worldprices!$C$68*P$4</f>
        <v>2.2893442622950819</v>
      </c>
      <c r="Q23">
        <f>Worldprices!$C$68*Q$4</f>
        <v>2.4098360655737707</v>
      </c>
      <c r="R23">
        <f>Worldprices!$C$68*R$4</f>
        <v>2.0483606557377052</v>
      </c>
      <c r="S23">
        <f>Worldprices!$C$68*S$4</f>
        <v>2.4098360655737707</v>
      </c>
      <c r="T23">
        <f>Worldprices!$C$68*T$4</f>
        <v>2.4098360655737707</v>
      </c>
      <c r="U23">
        <f>Worldprices!$C$68*U$4</f>
        <v>2.4098360655737707</v>
      </c>
      <c r="V23">
        <f>Worldprices!$C$68*V$4</f>
        <v>2.4098360655737707</v>
      </c>
      <c r="W23">
        <f>Worldprices!$C$68*W$4</f>
        <v>2.4098360655737707</v>
      </c>
      <c r="X23">
        <f>Worldprices!$C$68*X$4</f>
        <v>2.4098360655737707</v>
      </c>
      <c r="Y23">
        <f>Worldprices!$C$68*Y$4</f>
        <v>2.4098360655737707</v>
      </c>
      <c r="Z23">
        <f>Worldprices!$C$68*Z$4</f>
        <v>2.4098360655737707</v>
      </c>
      <c r="AA23">
        <f>Worldprices!$C$68*AA$4</f>
        <v>2.4098360655737707</v>
      </c>
      <c r="AB23">
        <f>Worldprices!$C$68*AB$4</f>
        <v>2.4098360655737707</v>
      </c>
      <c r="AC23">
        <f>Worldprices!$C$68*AC$4</f>
        <v>2.4098360655737707</v>
      </c>
      <c r="AD23">
        <f>Worldprices!$C$68*AD$4</f>
        <v>2.4098360655737707</v>
      </c>
      <c r="AE23">
        <f>Worldprices!$C$68*AE$4</f>
        <v>2.4098360655737707</v>
      </c>
      <c r="AF23">
        <f>Worldprices!$C$68*AF$4</f>
        <v>2.4098360655737707</v>
      </c>
      <c r="AG23">
        <f>Worldprices!$C$68*AG$4</f>
        <v>2.4098360655737707</v>
      </c>
      <c r="AH23">
        <f>Worldprices!$C$68*AH$4</f>
        <v>2.4098360655737707</v>
      </c>
      <c r="AI23">
        <f>Worldprices!$C$68*AI$4</f>
        <v>2.4098360655737707</v>
      </c>
      <c r="AJ23">
        <f>Worldprices!$C$68*AJ$4</f>
        <v>2.4098360655737707</v>
      </c>
      <c r="AK23">
        <f>Worldprices!$C$68*AK$4</f>
        <v>2.4098360655737707</v>
      </c>
      <c r="AL23">
        <f>Worldprices!$C$68*AL$4</f>
        <v>2.4098360655737707</v>
      </c>
      <c r="AM23">
        <f>Worldprices!$C$68*AM$4</f>
        <v>2.4098360655737707</v>
      </c>
      <c r="AN23">
        <f>Worldprices!$C$68*AN$4</f>
        <v>2.4098360655737707</v>
      </c>
      <c r="AO23">
        <f>Worldprices!$C$68*AO$4</f>
        <v>2.4098360655737707</v>
      </c>
      <c r="AP23">
        <f>Worldprices!$C$68*AP$4</f>
        <v>2.4098360655737707</v>
      </c>
      <c r="AQ23">
        <f t="shared" si="1"/>
        <v>2.4098360655737707</v>
      </c>
    </row>
    <row r="24" spans="1:43">
      <c r="A24" t="s">
        <v>248</v>
      </c>
      <c r="B24" t="s">
        <v>352</v>
      </c>
      <c r="C24" t="s">
        <v>154</v>
      </c>
      <c r="D24">
        <v>2015</v>
      </c>
      <c r="E24" t="str">
        <f>Worldprices!$D$62</f>
        <v>IMPCOACOK*</v>
      </c>
      <c r="F24" t="str">
        <f>Worldprices!$D$63</f>
        <v>COACOK</v>
      </c>
      <c r="G24">
        <f>Worldprices!$D$68*G$4</f>
        <v>3.0604918032786887</v>
      </c>
      <c r="H24">
        <f>Worldprices!$D$68*H$4</f>
        <v>2.8615598360655743</v>
      </c>
      <c r="I24">
        <f t="shared" si="0"/>
        <v>3.0604918032786887</v>
      </c>
      <c r="J24">
        <f>Worldprices!$D$68*J$4</f>
        <v>3.0604918032786887</v>
      </c>
      <c r="K24">
        <f>Worldprices!$D$68*K$4</f>
        <v>3.0604918032786887</v>
      </c>
      <c r="L24">
        <f>Worldprices!$D$68*L$4</f>
        <v>3.0604918032786887</v>
      </c>
      <c r="M24">
        <f>Worldprices!$D$68*M$4</f>
        <v>3.0604918032786887</v>
      </c>
      <c r="N24">
        <f>Worldprices!$D$68*N$4</f>
        <v>3.0604918032786887</v>
      </c>
      <c r="O24">
        <f>Worldprices!$D$68*O$4</f>
        <v>2.6014180327868854</v>
      </c>
      <c r="P24">
        <f>Worldprices!$D$68*P$4</f>
        <v>2.9074672131147543</v>
      </c>
      <c r="Q24">
        <f>Worldprices!$D$68*Q$4</f>
        <v>3.0604918032786887</v>
      </c>
      <c r="R24">
        <f>Worldprices!$D$68*R$4</f>
        <v>2.6014180327868854</v>
      </c>
      <c r="S24">
        <f>Worldprices!$D$68*S$4</f>
        <v>3.0604918032786887</v>
      </c>
      <c r="T24">
        <f>Worldprices!$D$68*T$4</f>
        <v>3.0604918032786887</v>
      </c>
      <c r="U24">
        <f>Worldprices!$D$68*U$4</f>
        <v>3.0604918032786887</v>
      </c>
      <c r="V24">
        <f>Worldprices!$D$68*V$4</f>
        <v>3.0604918032786887</v>
      </c>
      <c r="W24">
        <f>Worldprices!$D$68*W$4</f>
        <v>3.0604918032786887</v>
      </c>
      <c r="X24">
        <f>Worldprices!$D$68*X$4</f>
        <v>3.0604918032786887</v>
      </c>
      <c r="Y24">
        <f>Worldprices!$D$68*Y$4</f>
        <v>3.0604918032786887</v>
      </c>
      <c r="Z24">
        <f>Worldprices!$D$68*Z$4</f>
        <v>3.0604918032786887</v>
      </c>
      <c r="AA24">
        <f>Worldprices!$D$68*AA$4</f>
        <v>3.0604918032786887</v>
      </c>
      <c r="AB24">
        <f>Worldprices!$D$68*AB$4</f>
        <v>3.0604918032786887</v>
      </c>
      <c r="AC24">
        <f>Worldprices!$D$68*AC$4</f>
        <v>3.0604918032786887</v>
      </c>
      <c r="AD24">
        <f>Worldprices!$D$68*AD$4</f>
        <v>3.0604918032786887</v>
      </c>
      <c r="AE24">
        <f>Worldprices!$D$68*AE$4</f>
        <v>3.0604918032786887</v>
      </c>
      <c r="AF24">
        <f>Worldprices!$D$68*AF$4</f>
        <v>3.0604918032786887</v>
      </c>
      <c r="AG24">
        <f>Worldprices!$D$68*AG$4</f>
        <v>3.0604918032786887</v>
      </c>
      <c r="AH24">
        <f>Worldprices!$D$68*AH$4</f>
        <v>3.0604918032786887</v>
      </c>
      <c r="AI24">
        <f>Worldprices!$D$68*AI$4</f>
        <v>3.0604918032786887</v>
      </c>
      <c r="AJ24">
        <f>Worldprices!$D$68*AJ$4</f>
        <v>3.0604918032786887</v>
      </c>
      <c r="AK24">
        <f>Worldprices!$D$68*AK$4</f>
        <v>3.0604918032786887</v>
      </c>
      <c r="AL24">
        <f>Worldprices!$D$68*AL$4</f>
        <v>3.0604918032786887</v>
      </c>
      <c r="AM24">
        <f>Worldprices!$D$68*AM$4</f>
        <v>3.0604918032786887</v>
      </c>
      <c r="AN24">
        <f>Worldprices!$D$68*AN$4</f>
        <v>3.0604918032786887</v>
      </c>
      <c r="AO24">
        <f>Worldprices!$D$68*AO$4</f>
        <v>3.0604918032786887</v>
      </c>
      <c r="AP24">
        <f>Worldprices!$D$68*AP$4</f>
        <v>3.0604918032786887</v>
      </c>
      <c r="AQ24">
        <f t="shared" si="1"/>
        <v>3.0604918032786887</v>
      </c>
    </row>
    <row r="25" spans="1:43">
      <c r="A25" t="s">
        <v>248</v>
      </c>
      <c r="B25" t="s">
        <v>352</v>
      </c>
      <c r="C25" t="s">
        <v>154</v>
      </c>
      <c r="D25">
        <v>2015</v>
      </c>
      <c r="E25" t="str">
        <f>Worldprices!$E$62</f>
        <v>IMPCOABRO*</v>
      </c>
      <c r="F25" t="str">
        <f>Worldprices!$E$63</f>
        <v>COABRO</v>
      </c>
      <c r="G25">
        <f>Worldprices!$E$68*G$4</f>
        <v>2.2893442622950819</v>
      </c>
      <c r="H25">
        <f>Worldprices!$E$68*H$4</f>
        <v>2.1405368852459019</v>
      </c>
      <c r="I25">
        <f t="shared" si="0"/>
        <v>2.2893442622950819</v>
      </c>
      <c r="J25">
        <f>Worldprices!$E$68*J$4</f>
        <v>2.2893442622950819</v>
      </c>
      <c r="K25">
        <f>Worldprices!$E$68*K$4</f>
        <v>2.2893442622950819</v>
      </c>
      <c r="L25">
        <f>Worldprices!$E$68*L$4</f>
        <v>2.2893442622950819</v>
      </c>
      <c r="M25">
        <f>Worldprices!$E$68*M$4</f>
        <v>2.2893442622950819</v>
      </c>
      <c r="N25">
        <f>Worldprices!$E$68*N$4</f>
        <v>2.2893442622950819</v>
      </c>
      <c r="O25">
        <f>Worldprices!$E$68*O$4</f>
        <v>1.9459426229508197</v>
      </c>
      <c r="P25">
        <f>Worldprices!$E$68*P$4</f>
        <v>2.1748770491803278</v>
      </c>
      <c r="Q25">
        <f>Worldprices!$E$68*Q$4</f>
        <v>2.2893442622950819</v>
      </c>
      <c r="R25">
        <f>Worldprices!$E$68*R$4</f>
        <v>1.9459426229508197</v>
      </c>
      <c r="S25">
        <f>Worldprices!$E$68*S$4</f>
        <v>2.2893442622950819</v>
      </c>
      <c r="T25">
        <f>Worldprices!$E$68*T$4</f>
        <v>2.2893442622950819</v>
      </c>
      <c r="U25">
        <f>Worldprices!$E$68*U$4</f>
        <v>2.2893442622950819</v>
      </c>
      <c r="V25">
        <f>Worldprices!$E$68*V$4</f>
        <v>2.2893442622950819</v>
      </c>
      <c r="W25">
        <f>Worldprices!$E$68*W$4</f>
        <v>2.2893442622950819</v>
      </c>
      <c r="X25">
        <f>Worldprices!$E$68*X$4</f>
        <v>2.2893442622950819</v>
      </c>
      <c r="Y25">
        <f>Worldprices!$E$68*Y$4</f>
        <v>2.2893442622950819</v>
      </c>
      <c r="Z25">
        <f>Worldprices!$E$68*Z$4</f>
        <v>2.2893442622950819</v>
      </c>
      <c r="AA25">
        <f>Worldprices!$E$68*AA$4</f>
        <v>2.2893442622950819</v>
      </c>
      <c r="AB25">
        <f>Worldprices!$E$68*AB$4</f>
        <v>2.2893442622950819</v>
      </c>
      <c r="AC25">
        <f>Worldprices!$E$68*AC$4</f>
        <v>2.2893442622950819</v>
      </c>
      <c r="AD25">
        <f>Worldprices!$E$68*AD$4</f>
        <v>2.2893442622950819</v>
      </c>
      <c r="AE25">
        <f>Worldprices!$E$68*AE$4</f>
        <v>2.2893442622950819</v>
      </c>
      <c r="AF25">
        <f>Worldprices!$E$68*AF$4</f>
        <v>2.2893442622950819</v>
      </c>
      <c r="AG25">
        <f>Worldprices!$E$68*AG$4</f>
        <v>2.2893442622950819</v>
      </c>
      <c r="AH25">
        <f>Worldprices!$E$68*AH$4</f>
        <v>2.2893442622950819</v>
      </c>
      <c r="AI25">
        <f>Worldprices!$E$68*AI$4</f>
        <v>2.2893442622950819</v>
      </c>
      <c r="AJ25">
        <f>Worldprices!$E$68*AJ$4</f>
        <v>2.2893442622950819</v>
      </c>
      <c r="AK25">
        <f>Worldprices!$E$68*AK$4</f>
        <v>2.2893442622950819</v>
      </c>
      <c r="AL25">
        <f>Worldprices!$E$68*AL$4</f>
        <v>2.2893442622950819</v>
      </c>
      <c r="AM25">
        <f>Worldprices!$E$68*AM$4</f>
        <v>2.2893442622950819</v>
      </c>
      <c r="AN25">
        <f>Worldprices!$E$68*AN$4</f>
        <v>2.2893442622950819</v>
      </c>
      <c r="AO25">
        <f>Worldprices!$E$68*AO$4</f>
        <v>2.2893442622950819</v>
      </c>
      <c r="AP25">
        <f>Worldprices!$E$68*AP$4</f>
        <v>2.2893442622950819</v>
      </c>
      <c r="AQ25">
        <f t="shared" si="1"/>
        <v>2.2893442622950819</v>
      </c>
    </row>
    <row r="26" spans="1:43">
      <c r="A26" t="s">
        <v>248</v>
      </c>
      <c r="B26" t="s">
        <v>352</v>
      </c>
      <c r="C26" t="s">
        <v>154</v>
      </c>
      <c r="D26">
        <v>2015</v>
      </c>
      <c r="E26" t="str">
        <f>Worldprices!$F$62</f>
        <v>IMPCOALIG*</v>
      </c>
      <c r="F26" t="str">
        <f>Worldprices!$F$63</f>
        <v>COALIG</v>
      </c>
      <c r="G26">
        <f>Worldprices!$F$68*G$4</f>
        <v>2.2893442622950819</v>
      </c>
      <c r="H26">
        <f>Worldprices!$F$68*H$4</f>
        <v>2.1405368852459019</v>
      </c>
      <c r="I26">
        <f t="shared" si="0"/>
        <v>2.2893442622950819</v>
      </c>
      <c r="J26">
        <f>Worldprices!$F$68*J$4</f>
        <v>2.2893442622950819</v>
      </c>
      <c r="K26">
        <f>Worldprices!$F$68*K$4</f>
        <v>2.2893442622950819</v>
      </c>
      <c r="L26">
        <f>Worldprices!$F$68*L$4</f>
        <v>2.2893442622950819</v>
      </c>
      <c r="M26">
        <f>Worldprices!$F$68*M$4</f>
        <v>2.2893442622950819</v>
      </c>
      <c r="N26">
        <f>Worldprices!$F$68*N$4</f>
        <v>2.2893442622950819</v>
      </c>
      <c r="O26">
        <f>Worldprices!$F$68*O$4</f>
        <v>1.9459426229508197</v>
      </c>
      <c r="P26">
        <f>Worldprices!$F$68*P$4</f>
        <v>2.1748770491803278</v>
      </c>
      <c r="Q26">
        <f>Worldprices!$F$68*Q$4</f>
        <v>2.2893442622950819</v>
      </c>
      <c r="R26">
        <f>Worldprices!$F$68*R$4</f>
        <v>1.9459426229508197</v>
      </c>
      <c r="S26">
        <f>Worldprices!$F$68*S$4</f>
        <v>2.2893442622950819</v>
      </c>
      <c r="T26">
        <f>Worldprices!$F$68*T$4</f>
        <v>2.2893442622950819</v>
      </c>
      <c r="U26">
        <f>Worldprices!$F$68*U$4</f>
        <v>2.2893442622950819</v>
      </c>
      <c r="V26">
        <f>Worldprices!$F$68*V$4</f>
        <v>2.2893442622950819</v>
      </c>
      <c r="W26">
        <f>Worldprices!$F$68*W$4</f>
        <v>2.2893442622950819</v>
      </c>
      <c r="X26">
        <f>Worldprices!$F$68*X$4</f>
        <v>2.2893442622950819</v>
      </c>
      <c r="Y26">
        <f>Worldprices!$F$68*Y$4</f>
        <v>2.2893442622950819</v>
      </c>
      <c r="Z26">
        <f>Worldprices!$F$68*Z$4</f>
        <v>2.2893442622950819</v>
      </c>
      <c r="AA26">
        <f>Worldprices!$F$68*AA$4</f>
        <v>2.2893442622950819</v>
      </c>
      <c r="AB26">
        <f>Worldprices!$F$68*AB$4</f>
        <v>2.2893442622950819</v>
      </c>
      <c r="AC26">
        <f>Worldprices!$F$68*AC$4</f>
        <v>2.2893442622950819</v>
      </c>
      <c r="AD26">
        <f>Worldprices!$F$68*AD$4</f>
        <v>2.2893442622950819</v>
      </c>
      <c r="AE26">
        <f>Worldprices!$F$68*AE$4</f>
        <v>2.2893442622950819</v>
      </c>
      <c r="AF26">
        <f>Worldprices!$F$68*AF$4</f>
        <v>2.2893442622950819</v>
      </c>
      <c r="AG26">
        <f>Worldprices!$F$68*AG$4</f>
        <v>2.2893442622950819</v>
      </c>
      <c r="AH26">
        <f>Worldprices!$F$68*AH$4</f>
        <v>2.2893442622950819</v>
      </c>
      <c r="AI26">
        <f>Worldprices!$F$68*AI$4</f>
        <v>2.2893442622950819</v>
      </c>
      <c r="AJ26">
        <f>Worldprices!$F$68*AJ$4</f>
        <v>2.2893442622950819</v>
      </c>
      <c r="AK26">
        <f>Worldprices!$F$68*AK$4</f>
        <v>2.2893442622950819</v>
      </c>
      <c r="AL26">
        <f>Worldprices!$F$68*AL$4</f>
        <v>2.2893442622950819</v>
      </c>
      <c r="AM26">
        <f>Worldprices!$F$68*AM$4</f>
        <v>2.2893442622950819</v>
      </c>
      <c r="AN26">
        <f>Worldprices!$F$68*AN$4</f>
        <v>2.2893442622950819</v>
      </c>
      <c r="AO26">
        <f>Worldprices!$F$68*AO$4</f>
        <v>2.2893442622950819</v>
      </c>
      <c r="AP26">
        <f>Worldprices!$F$68*AP$4</f>
        <v>2.2893442622950819</v>
      </c>
      <c r="AQ26">
        <f t="shared" si="1"/>
        <v>2.2893442622950819</v>
      </c>
    </row>
    <row r="27" spans="1:43">
      <c r="A27" t="s">
        <v>248</v>
      </c>
      <c r="B27" t="s">
        <v>352</v>
      </c>
      <c r="C27" t="s">
        <v>154</v>
      </c>
      <c r="D27">
        <v>2015</v>
      </c>
      <c r="E27" t="str">
        <f>Worldprices!$M$62</f>
        <v>IMPOILOTH</v>
      </c>
      <c r="F27" t="str">
        <f>Worldprices!$M$63</f>
        <v>OILOTH</v>
      </c>
      <c r="G27">
        <f>Worldprices!$M$68*G$6</f>
        <v>10.631147540983607</v>
      </c>
      <c r="H27">
        <f>Worldprices!$M$68*H$6</f>
        <v>10.631147540983607</v>
      </c>
      <c r="I27">
        <f t="shared" si="0"/>
        <v>10.631147540983607</v>
      </c>
      <c r="J27">
        <f>Worldprices!$M$68*J$6</f>
        <v>10.631147540983607</v>
      </c>
      <c r="K27">
        <f>Worldprices!$M$68*K$6</f>
        <v>10.631147540983607</v>
      </c>
      <c r="L27">
        <f>Worldprices!$M$68*L$6</f>
        <v>10.631147540983607</v>
      </c>
      <c r="M27">
        <f>Worldprices!$M$68*M$6</f>
        <v>10.631147540983607</v>
      </c>
      <c r="N27">
        <f>Worldprices!$M$68*N$6</f>
        <v>10.631147540983607</v>
      </c>
      <c r="O27">
        <f>Worldprices!$M$68*O$6</f>
        <v>10.631147540983607</v>
      </c>
      <c r="P27">
        <f>Worldprices!$M$68*P$6</f>
        <v>10.631147540983607</v>
      </c>
      <c r="Q27">
        <f>Worldprices!$M$68*Q$6</f>
        <v>10.631147540983607</v>
      </c>
      <c r="R27">
        <f>Worldprices!$M$68*R$6</f>
        <v>10.631147540983607</v>
      </c>
      <c r="S27">
        <f>Worldprices!$M$68*S$6</f>
        <v>10.631147540983607</v>
      </c>
      <c r="T27">
        <f>Worldprices!$M$68*T$6</f>
        <v>10.631147540983607</v>
      </c>
      <c r="U27">
        <f>Worldprices!$M$68*U$6</f>
        <v>10.099590163934426</v>
      </c>
      <c r="V27">
        <f>Worldprices!$M$68*V$6</f>
        <v>10.631147540983607</v>
      </c>
      <c r="W27">
        <f>Worldprices!$M$68*W$6</f>
        <v>10.631147540983607</v>
      </c>
      <c r="X27">
        <f>Worldprices!$M$68*X$6</f>
        <v>10.631147540983607</v>
      </c>
      <c r="Y27">
        <f>Worldprices!$M$68*Y$6</f>
        <v>10.631147540983607</v>
      </c>
      <c r="Z27">
        <f>Worldprices!$M$68*Z$6</f>
        <v>10.631147540983607</v>
      </c>
      <c r="AA27">
        <f>Worldprices!$M$68*AA$6</f>
        <v>10.631147540983607</v>
      </c>
      <c r="AB27">
        <f>Worldprices!$M$68*AB$6</f>
        <v>10.631147540983607</v>
      </c>
      <c r="AC27">
        <f>Worldprices!$M$68*AC$6</f>
        <v>10.631147540983607</v>
      </c>
      <c r="AD27">
        <f>Worldprices!$M$68*AD$6</f>
        <v>10.631147540983607</v>
      </c>
      <c r="AE27">
        <f>Worldprices!$M$68*AE$6</f>
        <v>10.631147540983607</v>
      </c>
      <c r="AF27">
        <f>Worldprices!$M$68*AF$6</f>
        <v>10.631147540983607</v>
      </c>
      <c r="AG27">
        <f>Worldprices!$M$68*AG$6</f>
        <v>10.631147540983607</v>
      </c>
      <c r="AH27">
        <f>Worldprices!$M$68*AH$6</f>
        <v>10.631147540983607</v>
      </c>
      <c r="AI27">
        <f>Worldprices!$M$68*AI$6</f>
        <v>10.631147540983607</v>
      </c>
      <c r="AJ27">
        <f>Worldprices!$M$68*AJ$6</f>
        <v>10.631147540983607</v>
      </c>
      <c r="AK27">
        <f>Worldprices!$M$68*AK$6</f>
        <v>10.631147540983607</v>
      </c>
      <c r="AL27">
        <f>Worldprices!$M$68*AL$6</f>
        <v>10.631147540983607</v>
      </c>
      <c r="AM27">
        <f>Worldprices!$M$68*AM$6</f>
        <v>10.631147540983607</v>
      </c>
      <c r="AN27">
        <f>Worldprices!$M$68*AN$6</f>
        <v>10.631147540983607</v>
      </c>
      <c r="AO27">
        <f>Worldprices!$M$68*AO$6</f>
        <v>10.631147540983607</v>
      </c>
      <c r="AP27">
        <f>Worldprices!$M$68*AP$6</f>
        <v>10.631147540983607</v>
      </c>
      <c r="AQ27">
        <f t="shared" si="1"/>
        <v>10.631147540983607</v>
      </c>
    </row>
    <row r="28" spans="1:43">
      <c r="A28" t="s">
        <v>248</v>
      </c>
      <c r="B28" t="s">
        <v>352</v>
      </c>
      <c r="C28" t="s">
        <v>154</v>
      </c>
      <c r="D28">
        <v>2015</v>
      </c>
      <c r="E28" t="str">
        <f>Worldprices!$N$62</f>
        <v>IMPOILNAP</v>
      </c>
      <c r="F28" t="str">
        <f>Worldprices!$N$63</f>
        <v>OILNAP</v>
      </c>
      <c r="G28">
        <f>Worldprices!$N$68*G$6</f>
        <v>10.631147540983607</v>
      </c>
      <c r="H28">
        <f>Worldprices!$N$68*H$6</f>
        <v>10.631147540983607</v>
      </c>
      <c r="I28">
        <f t="shared" si="0"/>
        <v>10.631147540983607</v>
      </c>
      <c r="J28">
        <f>Worldprices!$N$68*J$6</f>
        <v>10.631147540983607</v>
      </c>
      <c r="K28">
        <f>Worldprices!$N$68*K$6</f>
        <v>10.631147540983607</v>
      </c>
      <c r="L28">
        <f>Worldprices!$N$68*L$6</f>
        <v>10.631147540983607</v>
      </c>
      <c r="M28">
        <f>Worldprices!$N$68*M$6</f>
        <v>10.631147540983607</v>
      </c>
      <c r="N28">
        <f>Worldprices!$N$68*N$6</f>
        <v>10.631147540983607</v>
      </c>
      <c r="O28">
        <f>Worldprices!$N$68*O$6</f>
        <v>10.631147540983607</v>
      </c>
      <c r="P28">
        <f>Worldprices!$N$68*P$6</f>
        <v>10.631147540983607</v>
      </c>
      <c r="Q28">
        <f>Worldprices!$N$68*Q$6</f>
        <v>10.631147540983607</v>
      </c>
      <c r="R28">
        <f>Worldprices!$N$68*R$6</f>
        <v>10.631147540983607</v>
      </c>
      <c r="S28">
        <f>Worldprices!$N$68*S$6</f>
        <v>10.631147540983607</v>
      </c>
      <c r="T28">
        <f>Worldprices!$N$68*T$6</f>
        <v>10.631147540983607</v>
      </c>
      <c r="U28">
        <f>Worldprices!$N$68*U$6</f>
        <v>10.099590163934426</v>
      </c>
      <c r="V28">
        <f>Worldprices!$N$68*V$6</f>
        <v>10.631147540983607</v>
      </c>
      <c r="W28">
        <f>Worldprices!$N$68*W$6</f>
        <v>10.631147540983607</v>
      </c>
      <c r="X28">
        <f>Worldprices!$N$68*X$6</f>
        <v>10.631147540983607</v>
      </c>
      <c r="Y28">
        <f>Worldprices!$N$68*Y$6</f>
        <v>10.631147540983607</v>
      </c>
      <c r="Z28">
        <f>Worldprices!$N$68*Z$6</f>
        <v>10.631147540983607</v>
      </c>
      <c r="AA28">
        <f>Worldprices!$N$68*AA$6</f>
        <v>10.631147540983607</v>
      </c>
      <c r="AB28">
        <f>Worldprices!$N$68*AB$6</f>
        <v>10.631147540983607</v>
      </c>
      <c r="AC28">
        <f>Worldprices!$N$68*AC$6</f>
        <v>10.631147540983607</v>
      </c>
      <c r="AD28">
        <f>Worldprices!$N$68*AD$6</f>
        <v>10.631147540983607</v>
      </c>
      <c r="AE28">
        <f>Worldprices!$N$68*AE$6</f>
        <v>10.631147540983607</v>
      </c>
      <c r="AF28">
        <f>Worldprices!$N$68*AF$6</f>
        <v>10.631147540983607</v>
      </c>
      <c r="AG28">
        <f>Worldprices!$N$68*AG$6</f>
        <v>10.631147540983607</v>
      </c>
      <c r="AH28">
        <f>Worldprices!$N$68*AH$6</f>
        <v>10.631147540983607</v>
      </c>
      <c r="AI28">
        <f>Worldprices!$N$68*AI$6</f>
        <v>10.631147540983607</v>
      </c>
      <c r="AJ28">
        <f>Worldprices!$N$68*AJ$6</f>
        <v>10.631147540983607</v>
      </c>
      <c r="AK28">
        <f>Worldprices!$N$68*AK$6</f>
        <v>10.631147540983607</v>
      </c>
      <c r="AL28">
        <f>Worldprices!$N$68*AL$6</f>
        <v>10.631147540983607</v>
      </c>
      <c r="AM28">
        <f>Worldprices!$N$68*AM$6</f>
        <v>10.631147540983607</v>
      </c>
      <c r="AN28">
        <f>Worldprices!$N$68*AN$6</f>
        <v>10.631147540983607</v>
      </c>
      <c r="AO28">
        <f>Worldprices!$N$68*AO$6</f>
        <v>10.631147540983607</v>
      </c>
      <c r="AP28">
        <f>Worldprices!$N$68*AP$6</f>
        <v>10.631147540983607</v>
      </c>
      <c r="AQ28">
        <f t="shared" si="1"/>
        <v>10.631147540983607</v>
      </c>
    </row>
    <row r="29" spans="1:43">
      <c r="A29" t="s">
        <v>248</v>
      </c>
      <c r="B29" t="s">
        <v>352</v>
      </c>
      <c r="C29" t="s">
        <v>154</v>
      </c>
      <c r="D29">
        <v>2015</v>
      </c>
      <c r="E29" t="str">
        <f>Worldprices!$O$62</f>
        <v>IMPOILFDS</v>
      </c>
      <c r="F29" t="str">
        <f>Worldprices!$O$63</f>
        <v>OILFDS</v>
      </c>
      <c r="G29">
        <f>Worldprices!$O$68*G$6</f>
        <v>10.631147540983607</v>
      </c>
      <c r="H29">
        <f>Worldprices!$O$68*H$6</f>
        <v>10.631147540983607</v>
      </c>
      <c r="I29">
        <f t="shared" si="0"/>
        <v>10.631147540983607</v>
      </c>
      <c r="J29">
        <f>Worldprices!$O$68*J$6</f>
        <v>10.631147540983607</v>
      </c>
      <c r="K29">
        <f>Worldprices!$O$68*K$6</f>
        <v>10.631147540983607</v>
      </c>
      <c r="L29">
        <f>Worldprices!$O$68*L$6</f>
        <v>10.631147540983607</v>
      </c>
      <c r="M29">
        <f>Worldprices!$O$68*M$6</f>
        <v>10.631147540983607</v>
      </c>
      <c r="N29">
        <f>Worldprices!$O$68*N$6</f>
        <v>10.631147540983607</v>
      </c>
      <c r="O29">
        <f>Worldprices!$O$68*O$6</f>
        <v>10.631147540983607</v>
      </c>
      <c r="P29">
        <f>Worldprices!$O$68*P$6</f>
        <v>10.631147540983607</v>
      </c>
      <c r="Q29">
        <f>Worldprices!$O$68*Q$6</f>
        <v>10.631147540983607</v>
      </c>
      <c r="R29">
        <f>Worldprices!$O$68*R$6</f>
        <v>10.631147540983607</v>
      </c>
      <c r="S29">
        <f>Worldprices!$O$68*S$6</f>
        <v>10.631147540983607</v>
      </c>
      <c r="T29">
        <f>Worldprices!$O$68*T$6</f>
        <v>10.631147540983607</v>
      </c>
      <c r="U29">
        <f>Worldprices!$O$68*U$6</f>
        <v>10.099590163934426</v>
      </c>
      <c r="V29">
        <f>Worldprices!$O$68*V$6</f>
        <v>10.631147540983607</v>
      </c>
      <c r="W29">
        <f>Worldprices!$O$68*W$6</f>
        <v>10.631147540983607</v>
      </c>
      <c r="X29">
        <f>Worldprices!$O$68*X$6</f>
        <v>10.631147540983607</v>
      </c>
      <c r="Y29">
        <f>Worldprices!$O$68*Y$6</f>
        <v>10.631147540983607</v>
      </c>
      <c r="Z29">
        <f>Worldprices!$O$68*Z$6</f>
        <v>10.631147540983607</v>
      </c>
      <c r="AA29">
        <f>Worldprices!$O$68*AA$6</f>
        <v>10.631147540983607</v>
      </c>
      <c r="AB29">
        <f>Worldprices!$O$68*AB$6</f>
        <v>10.631147540983607</v>
      </c>
      <c r="AC29">
        <f>Worldprices!$O$68*AC$6</f>
        <v>10.631147540983607</v>
      </c>
      <c r="AD29">
        <f>Worldprices!$O$68*AD$6</f>
        <v>10.631147540983607</v>
      </c>
      <c r="AE29">
        <f>Worldprices!$O$68*AE$6</f>
        <v>10.631147540983607</v>
      </c>
      <c r="AF29">
        <f>Worldprices!$O$68*AF$6</f>
        <v>10.631147540983607</v>
      </c>
      <c r="AG29">
        <f>Worldprices!$O$68*AG$6</f>
        <v>10.631147540983607</v>
      </c>
      <c r="AH29">
        <f>Worldprices!$O$68*AH$6</f>
        <v>10.631147540983607</v>
      </c>
      <c r="AI29">
        <f>Worldprices!$O$68*AI$6</f>
        <v>10.631147540983607</v>
      </c>
      <c r="AJ29">
        <f>Worldprices!$O$68*AJ$6</f>
        <v>10.631147540983607</v>
      </c>
      <c r="AK29">
        <f>Worldprices!$O$68*AK$6</f>
        <v>10.631147540983607</v>
      </c>
      <c r="AL29">
        <f>Worldprices!$O$68*AL$6</f>
        <v>10.631147540983607</v>
      </c>
      <c r="AM29">
        <f>Worldprices!$O$68*AM$6</f>
        <v>10.631147540983607</v>
      </c>
      <c r="AN29">
        <f>Worldprices!$O$68*AN$6</f>
        <v>10.631147540983607</v>
      </c>
      <c r="AO29">
        <f>Worldprices!$O$68*AO$6</f>
        <v>10.631147540983607</v>
      </c>
      <c r="AP29">
        <f>Worldprices!$O$68*AP$6</f>
        <v>10.631147540983607</v>
      </c>
      <c r="AQ29">
        <f t="shared" si="1"/>
        <v>10.631147540983607</v>
      </c>
    </row>
    <row r="30" spans="1:43">
      <c r="A30" t="s">
        <v>248</v>
      </c>
      <c r="B30" t="s">
        <v>352</v>
      </c>
      <c r="C30" t="s">
        <v>154</v>
      </c>
      <c r="D30">
        <v>2015</v>
      </c>
      <c r="E30" t="str">
        <f>Worldprices!$P$62</f>
        <v>IMPOILNEU</v>
      </c>
      <c r="F30" t="str">
        <f>Worldprices!$P$63</f>
        <v>OILNEU</v>
      </c>
      <c r="G30">
        <f>Worldprices!$P$68*G$6</f>
        <v>10.631147540983607</v>
      </c>
      <c r="H30">
        <f>Worldprices!$P$68*H$6</f>
        <v>10.631147540983607</v>
      </c>
      <c r="I30">
        <f t="shared" si="0"/>
        <v>10.631147540983607</v>
      </c>
      <c r="J30">
        <f>Worldprices!$P$68*J$6</f>
        <v>10.631147540983607</v>
      </c>
      <c r="K30">
        <f>Worldprices!$P$68*K$6</f>
        <v>10.631147540983607</v>
      </c>
      <c r="L30">
        <f>Worldprices!$P$68*L$6</f>
        <v>10.631147540983607</v>
      </c>
      <c r="M30">
        <f>Worldprices!$P$68*M$6</f>
        <v>10.631147540983607</v>
      </c>
      <c r="N30">
        <f>Worldprices!$P$68*N$6</f>
        <v>10.631147540983607</v>
      </c>
      <c r="O30">
        <f>Worldprices!$P$68*O$6</f>
        <v>10.631147540983607</v>
      </c>
      <c r="P30">
        <f>Worldprices!$P$68*P$6</f>
        <v>10.631147540983607</v>
      </c>
      <c r="Q30">
        <f>Worldprices!$P$68*Q$6</f>
        <v>10.631147540983607</v>
      </c>
      <c r="R30">
        <f>Worldprices!$P$68*R$6</f>
        <v>10.631147540983607</v>
      </c>
      <c r="S30">
        <f>Worldprices!$P$68*S$6</f>
        <v>10.631147540983607</v>
      </c>
      <c r="T30">
        <f>Worldprices!$P$68*T$6</f>
        <v>10.631147540983607</v>
      </c>
      <c r="U30">
        <f>Worldprices!$P$68*U$6</f>
        <v>10.099590163934426</v>
      </c>
      <c r="V30">
        <f>Worldprices!$P$68*V$6</f>
        <v>10.631147540983607</v>
      </c>
      <c r="W30">
        <f>Worldprices!$P$68*W$6</f>
        <v>10.631147540983607</v>
      </c>
      <c r="X30">
        <f>Worldprices!$P$68*X$6</f>
        <v>10.631147540983607</v>
      </c>
      <c r="Y30">
        <f>Worldprices!$P$68*Y$6</f>
        <v>10.631147540983607</v>
      </c>
      <c r="Z30">
        <f>Worldprices!$P$68*Z$6</f>
        <v>10.631147540983607</v>
      </c>
      <c r="AA30">
        <f>Worldprices!$P$68*AA$6</f>
        <v>10.631147540983607</v>
      </c>
      <c r="AB30">
        <f>Worldprices!$P$68*AB$6</f>
        <v>10.631147540983607</v>
      </c>
      <c r="AC30">
        <f>Worldprices!$P$68*AC$6</f>
        <v>10.631147540983607</v>
      </c>
      <c r="AD30">
        <f>Worldprices!$P$68*AD$6</f>
        <v>10.631147540983607</v>
      </c>
      <c r="AE30">
        <f>Worldprices!$P$68*AE$6</f>
        <v>10.631147540983607</v>
      </c>
      <c r="AF30">
        <f>Worldprices!$P$68*AF$6</f>
        <v>10.631147540983607</v>
      </c>
      <c r="AG30">
        <f>Worldprices!$P$68*AG$6</f>
        <v>10.631147540983607</v>
      </c>
      <c r="AH30">
        <f>Worldprices!$P$68*AH$6</f>
        <v>10.631147540983607</v>
      </c>
      <c r="AI30">
        <f>Worldprices!$P$68*AI$6</f>
        <v>10.631147540983607</v>
      </c>
      <c r="AJ30">
        <f>Worldprices!$P$68*AJ$6</f>
        <v>10.631147540983607</v>
      </c>
      <c r="AK30">
        <f>Worldprices!$P$68*AK$6</f>
        <v>10.631147540983607</v>
      </c>
      <c r="AL30">
        <f>Worldprices!$P$68*AL$6</f>
        <v>10.631147540983607</v>
      </c>
      <c r="AM30">
        <f>Worldprices!$P$68*AM$6</f>
        <v>10.631147540983607</v>
      </c>
      <c r="AN30">
        <f>Worldprices!$P$68*AN$6</f>
        <v>10.631147540983607</v>
      </c>
      <c r="AO30">
        <f>Worldprices!$P$68*AO$6</f>
        <v>10.631147540983607</v>
      </c>
      <c r="AP30">
        <f>Worldprices!$P$68*AP$6</f>
        <v>10.631147540983607</v>
      </c>
      <c r="AQ30">
        <f t="shared" si="1"/>
        <v>10.631147540983607</v>
      </c>
    </row>
    <row r="31" spans="1:43">
      <c r="A31" t="s">
        <v>248</v>
      </c>
      <c r="B31" t="s">
        <v>352</v>
      </c>
      <c r="C31" t="s">
        <v>306</v>
      </c>
      <c r="D31">
        <v>2015</v>
      </c>
      <c r="E31" t="str">
        <f>Worldprices!$R$62</f>
        <v>IMPBIOWOO</v>
      </c>
      <c r="F31" t="str">
        <f>Worldprices!$R$63</f>
        <v>BIOWOO</v>
      </c>
      <c r="G31">
        <f>Worldprices!$R$68*G$8</f>
        <v>3.9615945816814717</v>
      </c>
      <c r="H31">
        <f>Worldprices!$R$68*H$8</f>
        <v>3.9615945816814717</v>
      </c>
      <c r="I31">
        <f t="shared" si="0"/>
        <v>3.9615945816814717</v>
      </c>
      <c r="J31">
        <f>Worldprices!$R$68*J$8</f>
        <v>3.9615945816814717</v>
      </c>
      <c r="K31">
        <f>Worldprices!$R$68*K$8</f>
        <v>3.9615945816814717</v>
      </c>
      <c r="L31">
        <f>Worldprices!$R$68*L$8</f>
        <v>3.9615945816814717</v>
      </c>
      <c r="M31">
        <f>Worldprices!$R$68*M$8</f>
        <v>3.9615945816814717</v>
      </c>
      <c r="N31">
        <f>Worldprices!$R$68*N$8</f>
        <v>3.9615945816814717</v>
      </c>
      <c r="O31">
        <f>Worldprices!$R$68*O$8</f>
        <v>3.9615945816814717</v>
      </c>
      <c r="P31">
        <f>Worldprices!$R$68*P$8</f>
        <v>3.9615945816814717</v>
      </c>
      <c r="Q31">
        <f>Worldprices!$R$68*Q$8</f>
        <v>3.9615945816814717</v>
      </c>
      <c r="R31">
        <f>Worldprices!$R$68*R$8</f>
        <v>3.9615945816814717</v>
      </c>
      <c r="S31">
        <f>Worldprices!$R$68*S$8</f>
        <v>3.9615945816814717</v>
      </c>
      <c r="T31">
        <f>Worldprices!$R$68*T$8</f>
        <v>3.9615945816814717</v>
      </c>
      <c r="U31">
        <f>Worldprices!$R$68*U$8</f>
        <v>3.9615945816814717</v>
      </c>
      <c r="V31">
        <f>Worldprices!$R$68*V$8</f>
        <v>3.9615945816814717</v>
      </c>
      <c r="W31">
        <f>Worldprices!$R$68*W$8</f>
        <v>3.9615945816814717</v>
      </c>
      <c r="X31">
        <f>Worldprices!$R$68*X$8</f>
        <v>3.9615945816814717</v>
      </c>
      <c r="Y31">
        <f>Worldprices!$R$68*Y$8</f>
        <v>3.9615945816814717</v>
      </c>
      <c r="Z31">
        <f>Worldprices!$R$68*Z$8</f>
        <v>3.9615945816814717</v>
      </c>
      <c r="AA31">
        <f>Worldprices!$R$68*AA$8</f>
        <v>3.9615945816814717</v>
      </c>
      <c r="AB31">
        <f>Worldprices!$R$68*AB$8</f>
        <v>3.9615945816814717</v>
      </c>
      <c r="AC31">
        <f>Worldprices!$R$68*AC$8</f>
        <v>3.9615945816814717</v>
      </c>
      <c r="AD31">
        <f>Worldprices!$R$68*AD$8</f>
        <v>3.9615945816814717</v>
      </c>
      <c r="AE31">
        <f>Worldprices!$R$68*AE$8</f>
        <v>3.9615945816814717</v>
      </c>
      <c r="AF31">
        <f>Worldprices!$R$68*AF$8</f>
        <v>3.9615945816814717</v>
      </c>
      <c r="AG31">
        <f>Worldprices!$R$68*AG$8</f>
        <v>3.9615945816814717</v>
      </c>
      <c r="AH31">
        <f>Worldprices!$R$68*AH$8</f>
        <v>3.9615945816814717</v>
      </c>
      <c r="AI31">
        <f>Worldprices!$R$68*AI$8</f>
        <v>3.9615945816814717</v>
      </c>
      <c r="AJ31">
        <f>Worldprices!$R$68*AJ$8</f>
        <v>3.9615945816814717</v>
      </c>
      <c r="AK31">
        <f>Worldprices!$R$68*AK$8</f>
        <v>3.9615945816814717</v>
      </c>
      <c r="AL31">
        <f>Worldprices!$R$68*AL$8</f>
        <v>3.9615945816814717</v>
      </c>
      <c r="AM31">
        <f>Worldprices!$R$68*AM$8</f>
        <v>3.9615945816814717</v>
      </c>
      <c r="AN31">
        <f>Worldprices!$R$68*AN$8</f>
        <v>3.9615945816814717</v>
      </c>
      <c r="AO31">
        <f>Worldprices!$R$68*AO$8</f>
        <v>3.9615945816814717</v>
      </c>
      <c r="AP31">
        <f>Worldprices!$R$68*AP$8</f>
        <v>3.9615945816814717</v>
      </c>
      <c r="AQ31">
        <f t="shared" si="1"/>
        <v>3.9615945816814717</v>
      </c>
    </row>
    <row r="32" spans="1:43">
      <c r="A32" t="s">
        <v>248</v>
      </c>
      <c r="B32" t="s">
        <v>352</v>
      </c>
      <c r="C32" t="s">
        <v>154</v>
      </c>
      <c r="D32">
        <v>2020</v>
      </c>
      <c r="E32" t="str">
        <f>Worldprices!$C$62</f>
        <v>IMPCOAHAR*</v>
      </c>
      <c r="F32" t="str">
        <f>Worldprices!$C$63</f>
        <v>COAHAR</v>
      </c>
      <c r="G32">
        <f>Worldprices!$C$69*G$4</f>
        <v>2.1967213114754101</v>
      </c>
      <c r="H32">
        <f>Worldprices!$C$69*H$4</f>
        <v>2.0539344262295085</v>
      </c>
      <c r="I32">
        <f t="shared" si="0"/>
        <v>2.1967213114754101</v>
      </c>
      <c r="J32">
        <f>Worldprices!$C$69*J$4</f>
        <v>2.1967213114754101</v>
      </c>
      <c r="K32">
        <f>Worldprices!$C$69*K$4</f>
        <v>2.1967213114754101</v>
      </c>
      <c r="L32">
        <f>Worldprices!$C$69*L$4</f>
        <v>2.1967213114754101</v>
      </c>
      <c r="M32">
        <f>Worldprices!$C$69*M$4</f>
        <v>2.1967213114754101</v>
      </c>
      <c r="N32">
        <f>Worldprices!$C$69*N$4</f>
        <v>2.1967213114754101</v>
      </c>
      <c r="O32">
        <f>Worldprices!$C$69*O$4</f>
        <v>1.8672131147540985</v>
      </c>
      <c r="P32">
        <f>Worldprices!$C$69*P$4</f>
        <v>2.0868852459016396</v>
      </c>
      <c r="Q32">
        <f>Worldprices!$C$69*Q$4</f>
        <v>2.1967213114754101</v>
      </c>
      <c r="R32">
        <f>Worldprices!$C$69*R$4</f>
        <v>1.8672131147540985</v>
      </c>
      <c r="S32">
        <f>Worldprices!$C$69*S$4</f>
        <v>2.1967213114754101</v>
      </c>
      <c r="T32">
        <f>Worldprices!$C$69*T$4</f>
        <v>2.1967213114754101</v>
      </c>
      <c r="U32">
        <f>Worldprices!$C$69*U$4</f>
        <v>2.1967213114754101</v>
      </c>
      <c r="V32">
        <f>Worldprices!$C$69*V$4</f>
        <v>2.1967213114754101</v>
      </c>
      <c r="W32">
        <f>Worldprices!$C$69*W$4</f>
        <v>2.1967213114754101</v>
      </c>
      <c r="X32">
        <f>Worldprices!$C$69*X$4</f>
        <v>2.1967213114754101</v>
      </c>
      <c r="Y32">
        <f>Worldprices!$C$69*Y$4</f>
        <v>2.1967213114754101</v>
      </c>
      <c r="Z32">
        <f>Worldprices!$C$69*Z$4</f>
        <v>2.1967213114754101</v>
      </c>
      <c r="AA32">
        <f>Worldprices!$C$69*AA$4</f>
        <v>2.1967213114754101</v>
      </c>
      <c r="AB32">
        <f>Worldprices!$C$69*AB$4</f>
        <v>2.1967213114754101</v>
      </c>
      <c r="AC32">
        <f>Worldprices!$C$69*AC$4</f>
        <v>2.1967213114754101</v>
      </c>
      <c r="AD32">
        <f>Worldprices!$C$69*AD$4</f>
        <v>2.1967213114754101</v>
      </c>
      <c r="AE32">
        <f>Worldprices!$C$69*AE$4</f>
        <v>2.1967213114754101</v>
      </c>
      <c r="AF32">
        <f>Worldprices!$C$69*AF$4</f>
        <v>2.1967213114754101</v>
      </c>
      <c r="AG32">
        <f>Worldprices!$C$69*AG$4</f>
        <v>2.1967213114754101</v>
      </c>
      <c r="AH32">
        <f>Worldprices!$C$69*AH$4</f>
        <v>2.1967213114754101</v>
      </c>
      <c r="AI32">
        <f>Worldprices!$C$69*AI$4</f>
        <v>2.1967213114754101</v>
      </c>
      <c r="AJ32">
        <f>Worldprices!$C$69*AJ$4</f>
        <v>2.1967213114754101</v>
      </c>
      <c r="AK32">
        <f>Worldprices!$C$69*AK$4</f>
        <v>2.1967213114754101</v>
      </c>
      <c r="AL32">
        <f>Worldprices!$C$69*AL$4</f>
        <v>2.1967213114754101</v>
      </c>
      <c r="AM32">
        <f>Worldprices!$C$69*AM$4</f>
        <v>2.1967213114754101</v>
      </c>
      <c r="AN32">
        <f>Worldprices!$C$69*AN$4</f>
        <v>2.1967213114754101</v>
      </c>
      <c r="AO32">
        <f>Worldprices!$C$69*AO$4</f>
        <v>2.1967213114754101</v>
      </c>
      <c r="AP32">
        <f>Worldprices!$C$69*AP$4</f>
        <v>2.1967213114754101</v>
      </c>
      <c r="AQ32">
        <f t="shared" si="1"/>
        <v>2.1967213114754101</v>
      </c>
    </row>
    <row r="33" spans="1:43">
      <c r="A33" t="s">
        <v>248</v>
      </c>
      <c r="B33" t="s">
        <v>352</v>
      </c>
      <c r="C33" t="s">
        <v>154</v>
      </c>
      <c r="D33">
        <v>2020</v>
      </c>
      <c r="E33" t="str">
        <f>Worldprices!$D$62</f>
        <v>IMPCOACOK*</v>
      </c>
      <c r="F33" t="str">
        <f>Worldprices!$D$63</f>
        <v>COACOK</v>
      </c>
      <c r="G33">
        <f>Worldprices!$D$69*G$4</f>
        <v>2.7898360655737706</v>
      </c>
      <c r="H33">
        <f>Worldprices!$D$69*H$4</f>
        <v>2.6084967213114756</v>
      </c>
      <c r="I33">
        <f t="shared" si="0"/>
        <v>2.7898360655737706</v>
      </c>
      <c r="J33">
        <f>Worldprices!$D$69*J$4</f>
        <v>2.7898360655737706</v>
      </c>
      <c r="K33">
        <f>Worldprices!$D$69*K$4</f>
        <v>2.7898360655737706</v>
      </c>
      <c r="L33">
        <f>Worldprices!$D$69*L$4</f>
        <v>2.7898360655737706</v>
      </c>
      <c r="M33">
        <f>Worldprices!$D$69*M$4</f>
        <v>2.7898360655737706</v>
      </c>
      <c r="N33">
        <f>Worldprices!$D$69*N$4</f>
        <v>2.7898360655737706</v>
      </c>
      <c r="O33">
        <f>Worldprices!$D$69*O$4</f>
        <v>2.3713606557377052</v>
      </c>
      <c r="P33">
        <f>Worldprices!$D$69*P$4</f>
        <v>2.6503442622950821</v>
      </c>
      <c r="Q33">
        <f>Worldprices!$D$69*Q$4</f>
        <v>2.7898360655737706</v>
      </c>
      <c r="R33">
        <f>Worldprices!$D$69*R$4</f>
        <v>2.3713606557377052</v>
      </c>
      <c r="S33">
        <f>Worldprices!$D$69*S$4</f>
        <v>2.7898360655737706</v>
      </c>
      <c r="T33">
        <f>Worldprices!$D$69*T$4</f>
        <v>2.7898360655737706</v>
      </c>
      <c r="U33">
        <f>Worldprices!$D$69*U$4</f>
        <v>2.7898360655737706</v>
      </c>
      <c r="V33">
        <f>Worldprices!$D$69*V$4</f>
        <v>2.7898360655737706</v>
      </c>
      <c r="W33">
        <f>Worldprices!$D$69*W$4</f>
        <v>2.7898360655737706</v>
      </c>
      <c r="X33">
        <f>Worldprices!$D$69*X$4</f>
        <v>2.7898360655737706</v>
      </c>
      <c r="Y33">
        <f>Worldprices!$D$69*Y$4</f>
        <v>2.7898360655737706</v>
      </c>
      <c r="Z33">
        <f>Worldprices!$D$69*Z$4</f>
        <v>2.7898360655737706</v>
      </c>
      <c r="AA33">
        <f>Worldprices!$D$69*AA$4</f>
        <v>2.7898360655737706</v>
      </c>
      <c r="AB33">
        <f>Worldprices!$D$69*AB$4</f>
        <v>2.7898360655737706</v>
      </c>
      <c r="AC33">
        <f>Worldprices!$D$69*AC$4</f>
        <v>2.7898360655737706</v>
      </c>
      <c r="AD33">
        <f>Worldprices!$D$69*AD$4</f>
        <v>2.7898360655737706</v>
      </c>
      <c r="AE33">
        <f>Worldprices!$D$69*AE$4</f>
        <v>2.7898360655737706</v>
      </c>
      <c r="AF33">
        <f>Worldprices!$D$69*AF$4</f>
        <v>2.7898360655737706</v>
      </c>
      <c r="AG33">
        <f>Worldprices!$D$69*AG$4</f>
        <v>2.7898360655737706</v>
      </c>
      <c r="AH33">
        <f>Worldprices!$D$69*AH$4</f>
        <v>2.7898360655737706</v>
      </c>
      <c r="AI33">
        <f>Worldprices!$D$69*AI$4</f>
        <v>2.7898360655737706</v>
      </c>
      <c r="AJ33">
        <f>Worldprices!$D$69*AJ$4</f>
        <v>2.7898360655737706</v>
      </c>
      <c r="AK33">
        <f>Worldprices!$D$69*AK$4</f>
        <v>2.7898360655737706</v>
      </c>
      <c r="AL33">
        <f>Worldprices!$D$69*AL$4</f>
        <v>2.7898360655737706</v>
      </c>
      <c r="AM33">
        <f>Worldprices!$D$69*AM$4</f>
        <v>2.7898360655737706</v>
      </c>
      <c r="AN33">
        <f>Worldprices!$D$69*AN$4</f>
        <v>2.7898360655737706</v>
      </c>
      <c r="AO33">
        <f>Worldprices!$D$69*AO$4</f>
        <v>2.7898360655737706</v>
      </c>
      <c r="AP33">
        <f>Worldprices!$D$69*AP$4</f>
        <v>2.7898360655737706</v>
      </c>
      <c r="AQ33">
        <f t="shared" si="1"/>
        <v>2.7898360655737706</v>
      </c>
    </row>
    <row r="34" spans="1:43">
      <c r="A34" t="s">
        <v>248</v>
      </c>
      <c r="B34" t="s">
        <v>352</v>
      </c>
      <c r="C34" t="s">
        <v>154</v>
      </c>
      <c r="D34">
        <v>2020</v>
      </c>
      <c r="E34" t="str">
        <f>Worldprices!$E$62</f>
        <v>IMPCOABRO*</v>
      </c>
      <c r="F34" t="str">
        <f>Worldprices!$E$63</f>
        <v>COABRO</v>
      </c>
      <c r="G34">
        <f>Worldprices!$E$69*G$4</f>
        <v>2.0868852459016396</v>
      </c>
      <c r="H34">
        <f>Worldprices!$E$69*H$4</f>
        <v>1.9512377049180332</v>
      </c>
      <c r="I34">
        <f t="shared" si="0"/>
        <v>2.0868852459016396</v>
      </c>
      <c r="J34">
        <f>Worldprices!$E$69*J$4</f>
        <v>2.0868852459016396</v>
      </c>
      <c r="K34">
        <f>Worldprices!$E$69*K$4</f>
        <v>2.0868852459016396</v>
      </c>
      <c r="L34">
        <f>Worldprices!$E$69*L$4</f>
        <v>2.0868852459016396</v>
      </c>
      <c r="M34">
        <f>Worldprices!$E$69*M$4</f>
        <v>2.0868852459016396</v>
      </c>
      <c r="N34">
        <f>Worldprices!$E$69*N$4</f>
        <v>2.0868852459016396</v>
      </c>
      <c r="O34">
        <f>Worldprices!$E$69*O$4</f>
        <v>1.7738524590163935</v>
      </c>
      <c r="P34">
        <f>Worldprices!$E$69*P$4</f>
        <v>1.9825409836065575</v>
      </c>
      <c r="Q34">
        <f>Worldprices!$E$69*Q$4</f>
        <v>2.0868852459016396</v>
      </c>
      <c r="R34">
        <f>Worldprices!$E$69*R$4</f>
        <v>1.7738524590163935</v>
      </c>
      <c r="S34">
        <f>Worldprices!$E$69*S$4</f>
        <v>2.0868852459016396</v>
      </c>
      <c r="T34">
        <f>Worldprices!$E$69*T$4</f>
        <v>2.0868852459016396</v>
      </c>
      <c r="U34">
        <f>Worldprices!$E$69*U$4</f>
        <v>2.0868852459016396</v>
      </c>
      <c r="V34">
        <f>Worldprices!$E$69*V$4</f>
        <v>2.0868852459016396</v>
      </c>
      <c r="W34">
        <f>Worldprices!$E$69*W$4</f>
        <v>2.0868852459016396</v>
      </c>
      <c r="X34">
        <f>Worldprices!$E$69*X$4</f>
        <v>2.0868852459016396</v>
      </c>
      <c r="Y34">
        <f>Worldprices!$E$69*Y$4</f>
        <v>2.0868852459016396</v>
      </c>
      <c r="Z34">
        <f>Worldprices!$E$69*Z$4</f>
        <v>2.0868852459016396</v>
      </c>
      <c r="AA34">
        <f>Worldprices!$E$69*AA$4</f>
        <v>2.0868852459016396</v>
      </c>
      <c r="AB34">
        <f>Worldprices!$E$69*AB$4</f>
        <v>2.0868852459016396</v>
      </c>
      <c r="AC34">
        <f>Worldprices!$E$69*AC$4</f>
        <v>2.0868852459016396</v>
      </c>
      <c r="AD34">
        <f>Worldprices!$E$69*AD$4</f>
        <v>2.0868852459016396</v>
      </c>
      <c r="AE34">
        <f>Worldprices!$E$69*AE$4</f>
        <v>2.0868852459016396</v>
      </c>
      <c r="AF34">
        <f>Worldprices!$E$69*AF$4</f>
        <v>2.0868852459016396</v>
      </c>
      <c r="AG34">
        <f>Worldprices!$E$69*AG$4</f>
        <v>2.0868852459016396</v>
      </c>
      <c r="AH34">
        <f>Worldprices!$E$69*AH$4</f>
        <v>2.0868852459016396</v>
      </c>
      <c r="AI34">
        <f>Worldprices!$E$69*AI$4</f>
        <v>2.0868852459016396</v>
      </c>
      <c r="AJ34">
        <f>Worldprices!$E$69*AJ$4</f>
        <v>2.0868852459016396</v>
      </c>
      <c r="AK34">
        <f>Worldprices!$E$69*AK$4</f>
        <v>2.0868852459016396</v>
      </c>
      <c r="AL34">
        <f>Worldprices!$E$69*AL$4</f>
        <v>2.0868852459016396</v>
      </c>
      <c r="AM34">
        <f>Worldprices!$E$69*AM$4</f>
        <v>2.0868852459016396</v>
      </c>
      <c r="AN34">
        <f>Worldprices!$E$69*AN$4</f>
        <v>2.0868852459016396</v>
      </c>
      <c r="AO34">
        <f>Worldprices!$E$69*AO$4</f>
        <v>2.0868852459016396</v>
      </c>
      <c r="AP34">
        <f>Worldprices!$E$69*AP$4</f>
        <v>2.0868852459016396</v>
      </c>
      <c r="AQ34">
        <f t="shared" si="1"/>
        <v>2.0868852459016396</v>
      </c>
    </row>
    <row r="35" spans="1:43">
      <c r="A35" t="s">
        <v>248</v>
      </c>
      <c r="B35" t="s">
        <v>352</v>
      </c>
      <c r="C35" t="s">
        <v>154</v>
      </c>
      <c r="D35">
        <v>2020</v>
      </c>
      <c r="E35" t="str">
        <f>Worldprices!$F$62</f>
        <v>IMPCOALIG*</v>
      </c>
      <c r="F35" t="str">
        <f>Worldprices!$F$63</f>
        <v>COALIG</v>
      </c>
      <c r="G35">
        <f>Worldprices!$F$69*G$4</f>
        <v>2.0868852459016396</v>
      </c>
      <c r="H35">
        <f>Worldprices!$F$69*H$4</f>
        <v>1.9512377049180332</v>
      </c>
      <c r="I35">
        <f t="shared" si="0"/>
        <v>2.0868852459016396</v>
      </c>
      <c r="J35">
        <f>Worldprices!$F$69*J$4</f>
        <v>2.0868852459016396</v>
      </c>
      <c r="K35">
        <f>Worldprices!$F$69*K$4</f>
        <v>2.0868852459016396</v>
      </c>
      <c r="L35">
        <f>Worldprices!$F$69*L$4</f>
        <v>2.0868852459016396</v>
      </c>
      <c r="M35">
        <f>Worldprices!$F$69*M$4</f>
        <v>2.0868852459016396</v>
      </c>
      <c r="N35">
        <f>Worldprices!$F$69*N$4</f>
        <v>2.0868852459016396</v>
      </c>
      <c r="O35">
        <f>Worldprices!$F$69*O$4</f>
        <v>1.7738524590163935</v>
      </c>
      <c r="P35">
        <f>Worldprices!$F$69*P$4</f>
        <v>1.9825409836065575</v>
      </c>
      <c r="Q35">
        <f>Worldprices!$F$69*Q$4</f>
        <v>2.0868852459016396</v>
      </c>
      <c r="R35">
        <f>Worldprices!$F$69*R$4</f>
        <v>1.7738524590163935</v>
      </c>
      <c r="S35">
        <f>Worldprices!$F$69*S$4</f>
        <v>2.0868852459016396</v>
      </c>
      <c r="T35">
        <f>Worldprices!$F$69*T$4</f>
        <v>2.0868852459016396</v>
      </c>
      <c r="U35">
        <f>Worldprices!$F$69*U$4</f>
        <v>2.0868852459016396</v>
      </c>
      <c r="V35">
        <f>Worldprices!$F$69*V$4</f>
        <v>2.0868852459016396</v>
      </c>
      <c r="W35">
        <f>Worldprices!$F$69*W$4</f>
        <v>2.0868852459016396</v>
      </c>
      <c r="X35">
        <f>Worldprices!$F$69*X$4</f>
        <v>2.0868852459016396</v>
      </c>
      <c r="Y35">
        <f>Worldprices!$F$69*Y$4</f>
        <v>2.0868852459016396</v>
      </c>
      <c r="Z35">
        <f>Worldprices!$F$69*Z$4</f>
        <v>2.0868852459016396</v>
      </c>
      <c r="AA35">
        <f>Worldprices!$F$69*AA$4</f>
        <v>2.0868852459016396</v>
      </c>
      <c r="AB35">
        <f>Worldprices!$F$69*AB$4</f>
        <v>2.0868852459016396</v>
      </c>
      <c r="AC35">
        <f>Worldprices!$F$69*AC$4</f>
        <v>2.0868852459016396</v>
      </c>
      <c r="AD35">
        <f>Worldprices!$F$69*AD$4</f>
        <v>2.0868852459016396</v>
      </c>
      <c r="AE35">
        <f>Worldprices!$F$69*AE$4</f>
        <v>2.0868852459016396</v>
      </c>
      <c r="AF35">
        <f>Worldprices!$F$69*AF$4</f>
        <v>2.0868852459016396</v>
      </c>
      <c r="AG35">
        <f>Worldprices!$F$69*AG$4</f>
        <v>2.0868852459016396</v>
      </c>
      <c r="AH35">
        <f>Worldprices!$F$69*AH$4</f>
        <v>2.0868852459016396</v>
      </c>
      <c r="AI35">
        <f>Worldprices!$F$69*AI$4</f>
        <v>2.0868852459016396</v>
      </c>
      <c r="AJ35">
        <f>Worldprices!$F$69*AJ$4</f>
        <v>2.0868852459016396</v>
      </c>
      <c r="AK35">
        <f>Worldprices!$F$69*AK$4</f>
        <v>2.0868852459016396</v>
      </c>
      <c r="AL35">
        <f>Worldprices!$F$69*AL$4</f>
        <v>2.0868852459016396</v>
      </c>
      <c r="AM35">
        <f>Worldprices!$F$69*AM$4</f>
        <v>2.0868852459016396</v>
      </c>
      <c r="AN35">
        <f>Worldprices!$F$69*AN$4</f>
        <v>2.0868852459016396</v>
      </c>
      <c r="AO35">
        <f>Worldprices!$F$69*AO$4</f>
        <v>2.0868852459016396</v>
      </c>
      <c r="AP35">
        <f>Worldprices!$F$69*AP$4</f>
        <v>2.0868852459016396</v>
      </c>
      <c r="AQ35">
        <f t="shared" si="1"/>
        <v>2.0868852459016396</v>
      </c>
    </row>
    <row r="36" spans="1:43">
      <c r="A36" t="s">
        <v>248</v>
      </c>
      <c r="B36" t="s">
        <v>352</v>
      </c>
      <c r="C36" t="s">
        <v>154</v>
      </c>
      <c r="D36">
        <v>2020</v>
      </c>
      <c r="E36" t="str">
        <f>Worldprices!$M$62</f>
        <v>IMPOILOTH</v>
      </c>
      <c r="F36" t="str">
        <f>Worldprices!$M$63</f>
        <v>OILOTH</v>
      </c>
      <c r="G36">
        <f>Worldprices!$M$69*G$6</f>
        <v>11.442622950819672</v>
      </c>
      <c r="H36">
        <f>Worldprices!$M$69*H$6</f>
        <v>11.442622950819672</v>
      </c>
      <c r="I36">
        <f t="shared" si="0"/>
        <v>11.442622950819672</v>
      </c>
      <c r="J36">
        <f>Worldprices!$M$69*J$6</f>
        <v>11.442622950819672</v>
      </c>
      <c r="K36">
        <f>Worldprices!$M$69*K$6</f>
        <v>11.442622950819672</v>
      </c>
      <c r="L36">
        <f>Worldprices!$M$69*L$6</f>
        <v>11.442622950819672</v>
      </c>
      <c r="M36">
        <f>Worldprices!$M$69*M$6</f>
        <v>11.442622950819672</v>
      </c>
      <c r="N36">
        <f>Worldprices!$M$69*N$6</f>
        <v>11.442622950819672</v>
      </c>
      <c r="O36">
        <f>Worldprices!$M$69*O$6</f>
        <v>11.442622950819672</v>
      </c>
      <c r="P36">
        <f>Worldprices!$M$69*P$6</f>
        <v>11.442622950819672</v>
      </c>
      <c r="Q36">
        <f>Worldprices!$M$69*Q$6</f>
        <v>11.442622950819672</v>
      </c>
      <c r="R36">
        <f>Worldprices!$M$69*R$6</f>
        <v>11.442622950819672</v>
      </c>
      <c r="S36">
        <f>Worldprices!$M$69*S$6</f>
        <v>11.442622950819672</v>
      </c>
      <c r="T36">
        <f>Worldprices!$M$69*T$6</f>
        <v>11.442622950819672</v>
      </c>
      <c r="U36">
        <f>Worldprices!$M$69*U$6</f>
        <v>10.870491803278687</v>
      </c>
      <c r="V36">
        <f>Worldprices!$M$69*V$6</f>
        <v>11.442622950819672</v>
      </c>
      <c r="W36">
        <f>Worldprices!$M$69*W$6</f>
        <v>11.442622950819672</v>
      </c>
      <c r="X36">
        <f>Worldprices!$M$69*X$6</f>
        <v>11.442622950819672</v>
      </c>
      <c r="Y36">
        <f>Worldprices!$M$69*Y$6</f>
        <v>11.442622950819672</v>
      </c>
      <c r="Z36">
        <f>Worldprices!$M$69*Z$6</f>
        <v>11.442622950819672</v>
      </c>
      <c r="AA36">
        <f>Worldprices!$M$69*AA$6</f>
        <v>11.442622950819672</v>
      </c>
      <c r="AB36">
        <f>Worldprices!$M$69*AB$6</f>
        <v>11.442622950819672</v>
      </c>
      <c r="AC36">
        <f>Worldprices!$M$69*AC$6</f>
        <v>11.442622950819672</v>
      </c>
      <c r="AD36">
        <f>Worldprices!$M$69*AD$6</f>
        <v>11.442622950819672</v>
      </c>
      <c r="AE36">
        <f>Worldprices!$M$69*AE$6</f>
        <v>11.442622950819672</v>
      </c>
      <c r="AF36">
        <f>Worldprices!$M$69*AF$6</f>
        <v>11.442622950819672</v>
      </c>
      <c r="AG36">
        <f>Worldprices!$M$69*AG$6</f>
        <v>11.442622950819672</v>
      </c>
      <c r="AH36">
        <f>Worldprices!$M$69*AH$6</f>
        <v>11.442622950819672</v>
      </c>
      <c r="AI36">
        <f>Worldprices!$M$69*AI$6</f>
        <v>11.442622950819672</v>
      </c>
      <c r="AJ36">
        <f>Worldprices!$M$69*AJ$6</f>
        <v>11.442622950819672</v>
      </c>
      <c r="AK36">
        <f>Worldprices!$M$69*AK$6</f>
        <v>11.442622950819672</v>
      </c>
      <c r="AL36">
        <f>Worldprices!$M$69*AL$6</f>
        <v>11.442622950819672</v>
      </c>
      <c r="AM36">
        <f>Worldprices!$M$69*AM$6</f>
        <v>11.442622950819672</v>
      </c>
      <c r="AN36">
        <f>Worldprices!$M$69*AN$6</f>
        <v>11.442622950819672</v>
      </c>
      <c r="AO36">
        <f>Worldprices!$M$69*AO$6</f>
        <v>11.442622950819672</v>
      </c>
      <c r="AP36">
        <f>Worldprices!$M$69*AP$6</f>
        <v>11.442622950819672</v>
      </c>
      <c r="AQ36">
        <f t="shared" si="1"/>
        <v>11.442622950819672</v>
      </c>
    </row>
    <row r="37" spans="1:43">
      <c r="A37" t="s">
        <v>248</v>
      </c>
      <c r="B37" t="s">
        <v>352</v>
      </c>
      <c r="C37" t="s">
        <v>154</v>
      </c>
      <c r="D37">
        <v>2020</v>
      </c>
      <c r="E37" t="str">
        <f>Worldprices!$N$62</f>
        <v>IMPOILNAP</v>
      </c>
      <c r="F37" t="str">
        <f>Worldprices!$N$63</f>
        <v>OILNAP</v>
      </c>
      <c r="G37">
        <f>Worldprices!$N$69*G$6</f>
        <v>11.442622950819672</v>
      </c>
      <c r="H37">
        <f>Worldprices!$N$69*H$6</f>
        <v>11.442622950819672</v>
      </c>
      <c r="I37">
        <f t="shared" si="0"/>
        <v>11.442622950819672</v>
      </c>
      <c r="J37">
        <f>Worldprices!$N$69*J$6</f>
        <v>11.442622950819672</v>
      </c>
      <c r="K37">
        <f>Worldprices!$N$69*K$6</f>
        <v>11.442622950819672</v>
      </c>
      <c r="L37">
        <f>Worldprices!$N$69*L$6</f>
        <v>11.442622950819672</v>
      </c>
      <c r="M37">
        <f>Worldprices!$N$69*M$6</f>
        <v>11.442622950819672</v>
      </c>
      <c r="N37">
        <f>Worldprices!$N$69*N$6</f>
        <v>11.442622950819672</v>
      </c>
      <c r="O37">
        <f>Worldprices!$N$69*O$6</f>
        <v>11.442622950819672</v>
      </c>
      <c r="P37">
        <f>Worldprices!$N$69*P$6</f>
        <v>11.442622950819672</v>
      </c>
      <c r="Q37">
        <f>Worldprices!$N$69*Q$6</f>
        <v>11.442622950819672</v>
      </c>
      <c r="R37">
        <f>Worldprices!$N$69*R$6</f>
        <v>11.442622950819672</v>
      </c>
      <c r="S37">
        <f>Worldprices!$N$69*S$6</f>
        <v>11.442622950819672</v>
      </c>
      <c r="T37">
        <f>Worldprices!$N$69*T$6</f>
        <v>11.442622950819672</v>
      </c>
      <c r="U37">
        <f>Worldprices!$N$69*U$6</f>
        <v>10.870491803278687</v>
      </c>
      <c r="V37">
        <f>Worldprices!$N$69*V$6</f>
        <v>11.442622950819672</v>
      </c>
      <c r="W37">
        <f>Worldprices!$N$69*W$6</f>
        <v>11.442622950819672</v>
      </c>
      <c r="X37">
        <f>Worldprices!$N$69*X$6</f>
        <v>11.442622950819672</v>
      </c>
      <c r="Y37">
        <f>Worldprices!$N$69*Y$6</f>
        <v>11.442622950819672</v>
      </c>
      <c r="Z37">
        <f>Worldprices!$N$69*Z$6</f>
        <v>11.442622950819672</v>
      </c>
      <c r="AA37">
        <f>Worldprices!$N$69*AA$6</f>
        <v>11.442622950819672</v>
      </c>
      <c r="AB37">
        <f>Worldprices!$N$69*AB$6</f>
        <v>11.442622950819672</v>
      </c>
      <c r="AC37">
        <f>Worldprices!$N$69*AC$6</f>
        <v>11.442622950819672</v>
      </c>
      <c r="AD37">
        <f>Worldprices!$N$69*AD$6</f>
        <v>11.442622950819672</v>
      </c>
      <c r="AE37">
        <f>Worldprices!$N$69*AE$6</f>
        <v>11.442622950819672</v>
      </c>
      <c r="AF37">
        <f>Worldprices!$N$69*AF$6</f>
        <v>11.442622950819672</v>
      </c>
      <c r="AG37">
        <f>Worldprices!$N$69*AG$6</f>
        <v>11.442622950819672</v>
      </c>
      <c r="AH37">
        <f>Worldprices!$N$69*AH$6</f>
        <v>11.442622950819672</v>
      </c>
      <c r="AI37">
        <f>Worldprices!$N$69*AI$6</f>
        <v>11.442622950819672</v>
      </c>
      <c r="AJ37">
        <f>Worldprices!$N$69*AJ$6</f>
        <v>11.442622950819672</v>
      </c>
      <c r="AK37">
        <f>Worldprices!$N$69*AK$6</f>
        <v>11.442622950819672</v>
      </c>
      <c r="AL37">
        <f>Worldprices!$N$69*AL$6</f>
        <v>11.442622950819672</v>
      </c>
      <c r="AM37">
        <f>Worldprices!$N$69*AM$6</f>
        <v>11.442622950819672</v>
      </c>
      <c r="AN37">
        <f>Worldprices!$N$69*AN$6</f>
        <v>11.442622950819672</v>
      </c>
      <c r="AO37">
        <f>Worldprices!$N$69*AO$6</f>
        <v>11.442622950819672</v>
      </c>
      <c r="AP37">
        <f>Worldprices!$N$69*AP$6</f>
        <v>11.442622950819672</v>
      </c>
      <c r="AQ37">
        <f t="shared" si="1"/>
        <v>11.442622950819672</v>
      </c>
    </row>
    <row r="38" spans="1:43">
      <c r="A38" t="s">
        <v>248</v>
      </c>
      <c r="B38" t="s">
        <v>352</v>
      </c>
      <c r="C38" t="s">
        <v>154</v>
      </c>
      <c r="D38">
        <v>2020</v>
      </c>
      <c r="E38" t="str">
        <f>Worldprices!$O$62</f>
        <v>IMPOILFDS</v>
      </c>
      <c r="F38" t="str">
        <f>Worldprices!$O$63</f>
        <v>OILFDS</v>
      </c>
      <c r="G38">
        <f>Worldprices!$O$69*G$6</f>
        <v>11.442622950819672</v>
      </c>
      <c r="H38">
        <f>Worldprices!$O$69*H$6</f>
        <v>11.442622950819672</v>
      </c>
      <c r="I38">
        <f t="shared" si="0"/>
        <v>11.442622950819672</v>
      </c>
      <c r="J38">
        <f>Worldprices!$O$69*J$6</f>
        <v>11.442622950819672</v>
      </c>
      <c r="K38">
        <f>Worldprices!$O$69*K$6</f>
        <v>11.442622950819672</v>
      </c>
      <c r="L38">
        <f>Worldprices!$O$69*L$6</f>
        <v>11.442622950819672</v>
      </c>
      <c r="M38">
        <f>Worldprices!$O$69*M$6</f>
        <v>11.442622950819672</v>
      </c>
      <c r="N38">
        <f>Worldprices!$O$69*N$6</f>
        <v>11.442622950819672</v>
      </c>
      <c r="O38">
        <f>Worldprices!$O$69*O$6</f>
        <v>11.442622950819672</v>
      </c>
      <c r="P38">
        <f>Worldprices!$O$69*P$6</f>
        <v>11.442622950819672</v>
      </c>
      <c r="Q38">
        <f>Worldprices!$O$69*Q$6</f>
        <v>11.442622950819672</v>
      </c>
      <c r="R38">
        <f>Worldprices!$O$69*R$6</f>
        <v>11.442622950819672</v>
      </c>
      <c r="S38">
        <f>Worldprices!$O$69*S$6</f>
        <v>11.442622950819672</v>
      </c>
      <c r="T38">
        <f>Worldprices!$O$69*T$6</f>
        <v>11.442622950819672</v>
      </c>
      <c r="U38">
        <f>Worldprices!$O$69*U$6</f>
        <v>10.870491803278687</v>
      </c>
      <c r="V38">
        <f>Worldprices!$O$69*V$6</f>
        <v>11.442622950819672</v>
      </c>
      <c r="W38">
        <f>Worldprices!$O$69*W$6</f>
        <v>11.442622950819672</v>
      </c>
      <c r="X38">
        <f>Worldprices!$O$69*X$6</f>
        <v>11.442622950819672</v>
      </c>
      <c r="Y38">
        <f>Worldprices!$O$69*Y$6</f>
        <v>11.442622950819672</v>
      </c>
      <c r="Z38">
        <f>Worldprices!$O$69*Z$6</f>
        <v>11.442622950819672</v>
      </c>
      <c r="AA38">
        <f>Worldprices!$O$69*AA$6</f>
        <v>11.442622950819672</v>
      </c>
      <c r="AB38">
        <f>Worldprices!$O$69*AB$6</f>
        <v>11.442622950819672</v>
      </c>
      <c r="AC38">
        <f>Worldprices!$O$69*AC$6</f>
        <v>11.442622950819672</v>
      </c>
      <c r="AD38">
        <f>Worldprices!$O$69*AD$6</f>
        <v>11.442622950819672</v>
      </c>
      <c r="AE38">
        <f>Worldprices!$O$69*AE$6</f>
        <v>11.442622950819672</v>
      </c>
      <c r="AF38">
        <f>Worldprices!$O$69*AF$6</f>
        <v>11.442622950819672</v>
      </c>
      <c r="AG38">
        <f>Worldprices!$O$69*AG$6</f>
        <v>11.442622950819672</v>
      </c>
      <c r="AH38">
        <f>Worldprices!$O$69*AH$6</f>
        <v>11.442622950819672</v>
      </c>
      <c r="AI38">
        <f>Worldprices!$O$69*AI$6</f>
        <v>11.442622950819672</v>
      </c>
      <c r="AJ38">
        <f>Worldprices!$O$69*AJ$6</f>
        <v>11.442622950819672</v>
      </c>
      <c r="AK38">
        <f>Worldprices!$O$69*AK$6</f>
        <v>11.442622950819672</v>
      </c>
      <c r="AL38">
        <f>Worldprices!$O$69*AL$6</f>
        <v>11.442622950819672</v>
      </c>
      <c r="AM38">
        <f>Worldprices!$O$69*AM$6</f>
        <v>11.442622950819672</v>
      </c>
      <c r="AN38">
        <f>Worldprices!$O$69*AN$6</f>
        <v>11.442622950819672</v>
      </c>
      <c r="AO38">
        <f>Worldprices!$O$69*AO$6</f>
        <v>11.442622950819672</v>
      </c>
      <c r="AP38">
        <f>Worldprices!$O$69*AP$6</f>
        <v>11.442622950819672</v>
      </c>
      <c r="AQ38">
        <f t="shared" si="1"/>
        <v>11.442622950819672</v>
      </c>
    </row>
    <row r="39" spans="1:43">
      <c r="A39" t="s">
        <v>248</v>
      </c>
      <c r="B39" t="s">
        <v>352</v>
      </c>
      <c r="C39" t="s">
        <v>154</v>
      </c>
      <c r="D39">
        <v>2020</v>
      </c>
      <c r="E39" t="str">
        <f>Worldprices!$P$62</f>
        <v>IMPOILNEU</v>
      </c>
      <c r="F39" t="str">
        <f>Worldprices!$P$63</f>
        <v>OILNEU</v>
      </c>
      <c r="G39">
        <f>Worldprices!$P$69*G$6</f>
        <v>11.442622950819672</v>
      </c>
      <c r="H39">
        <f>Worldprices!$P$69*H$6</f>
        <v>11.442622950819672</v>
      </c>
      <c r="I39">
        <f t="shared" si="0"/>
        <v>11.442622950819672</v>
      </c>
      <c r="J39">
        <f>Worldprices!$P$69*J$6</f>
        <v>11.442622950819672</v>
      </c>
      <c r="K39">
        <f>Worldprices!$P$69*K$6</f>
        <v>11.442622950819672</v>
      </c>
      <c r="L39">
        <f>Worldprices!$P$69*L$6</f>
        <v>11.442622950819672</v>
      </c>
      <c r="M39">
        <f>Worldprices!$P$69*M$6</f>
        <v>11.442622950819672</v>
      </c>
      <c r="N39">
        <f>Worldprices!$P$69*N$6</f>
        <v>11.442622950819672</v>
      </c>
      <c r="O39">
        <f>Worldprices!$P$69*O$6</f>
        <v>11.442622950819672</v>
      </c>
      <c r="P39">
        <f>Worldprices!$P$69*P$6</f>
        <v>11.442622950819672</v>
      </c>
      <c r="Q39">
        <f>Worldprices!$P$69*Q$6</f>
        <v>11.442622950819672</v>
      </c>
      <c r="R39">
        <f>Worldprices!$P$69*R$6</f>
        <v>11.442622950819672</v>
      </c>
      <c r="S39">
        <f>Worldprices!$P$69*S$6</f>
        <v>11.442622950819672</v>
      </c>
      <c r="T39">
        <f>Worldprices!$P$69*T$6</f>
        <v>11.442622950819672</v>
      </c>
      <c r="U39">
        <f>Worldprices!$P$69*U$6</f>
        <v>10.870491803278687</v>
      </c>
      <c r="V39">
        <f>Worldprices!$P$69*V$6</f>
        <v>11.442622950819672</v>
      </c>
      <c r="W39">
        <f>Worldprices!$P$69*W$6</f>
        <v>11.442622950819672</v>
      </c>
      <c r="X39">
        <f>Worldprices!$P$69*X$6</f>
        <v>11.442622950819672</v>
      </c>
      <c r="Y39">
        <f>Worldprices!$P$69*Y$6</f>
        <v>11.442622950819672</v>
      </c>
      <c r="Z39">
        <f>Worldprices!$P$69*Z$6</f>
        <v>11.442622950819672</v>
      </c>
      <c r="AA39">
        <f>Worldprices!$P$69*AA$6</f>
        <v>11.442622950819672</v>
      </c>
      <c r="AB39">
        <f>Worldprices!$P$69*AB$6</f>
        <v>11.442622950819672</v>
      </c>
      <c r="AC39">
        <f>Worldprices!$P$69*AC$6</f>
        <v>11.442622950819672</v>
      </c>
      <c r="AD39">
        <f>Worldprices!$P$69*AD$6</f>
        <v>11.442622950819672</v>
      </c>
      <c r="AE39">
        <f>Worldprices!$P$69*AE$6</f>
        <v>11.442622950819672</v>
      </c>
      <c r="AF39">
        <f>Worldprices!$P$69*AF$6</f>
        <v>11.442622950819672</v>
      </c>
      <c r="AG39">
        <f>Worldprices!$P$69*AG$6</f>
        <v>11.442622950819672</v>
      </c>
      <c r="AH39">
        <f>Worldprices!$P$69*AH$6</f>
        <v>11.442622950819672</v>
      </c>
      <c r="AI39">
        <f>Worldprices!$P$69*AI$6</f>
        <v>11.442622950819672</v>
      </c>
      <c r="AJ39">
        <f>Worldprices!$P$69*AJ$6</f>
        <v>11.442622950819672</v>
      </c>
      <c r="AK39">
        <f>Worldprices!$P$69*AK$6</f>
        <v>11.442622950819672</v>
      </c>
      <c r="AL39">
        <f>Worldprices!$P$69*AL$6</f>
        <v>11.442622950819672</v>
      </c>
      <c r="AM39">
        <f>Worldprices!$P$69*AM$6</f>
        <v>11.442622950819672</v>
      </c>
      <c r="AN39">
        <f>Worldprices!$P$69*AN$6</f>
        <v>11.442622950819672</v>
      </c>
      <c r="AO39">
        <f>Worldprices!$P$69*AO$6</f>
        <v>11.442622950819672</v>
      </c>
      <c r="AP39">
        <f>Worldprices!$P$69*AP$6</f>
        <v>11.442622950819672</v>
      </c>
      <c r="AQ39">
        <f t="shared" si="1"/>
        <v>11.442622950819672</v>
      </c>
    </row>
    <row r="40" spans="1:43">
      <c r="A40" t="s">
        <v>248</v>
      </c>
      <c r="B40" t="s">
        <v>352</v>
      </c>
      <c r="C40" t="s">
        <v>306</v>
      </c>
      <c r="D40">
        <v>2020</v>
      </c>
      <c r="E40" t="str">
        <f>Worldprices!$R$62</f>
        <v>IMPBIOWOO</v>
      </c>
      <c r="F40" t="str">
        <f>Worldprices!$R$63</f>
        <v>BIOWOO</v>
      </c>
      <c r="G40">
        <f>Worldprices!$R$69*G$8</f>
        <v>4.331206787520923</v>
      </c>
      <c r="H40">
        <f>Worldprices!$R$69*H$8</f>
        <v>4.331206787520923</v>
      </c>
      <c r="I40">
        <f t="shared" si="0"/>
        <v>4.331206787520923</v>
      </c>
      <c r="J40">
        <f>Worldprices!$R$69*J$8</f>
        <v>4.331206787520923</v>
      </c>
      <c r="K40">
        <f>Worldprices!$R$69*K$8</f>
        <v>4.331206787520923</v>
      </c>
      <c r="L40">
        <f>Worldprices!$R$69*L$8</f>
        <v>4.331206787520923</v>
      </c>
      <c r="M40">
        <f>Worldprices!$R$69*M$8</f>
        <v>4.331206787520923</v>
      </c>
      <c r="N40">
        <f>Worldprices!$R$69*N$8</f>
        <v>4.331206787520923</v>
      </c>
      <c r="O40">
        <f>Worldprices!$R$69*O$8</f>
        <v>4.331206787520923</v>
      </c>
      <c r="P40">
        <f>Worldprices!$R$69*P$8</f>
        <v>4.331206787520923</v>
      </c>
      <c r="Q40">
        <f>Worldprices!$R$69*Q$8</f>
        <v>4.331206787520923</v>
      </c>
      <c r="R40">
        <f>Worldprices!$R$69*R$8</f>
        <v>4.331206787520923</v>
      </c>
      <c r="S40">
        <f>Worldprices!$R$69*S$8</f>
        <v>4.331206787520923</v>
      </c>
      <c r="T40">
        <f>Worldprices!$R$69*T$8</f>
        <v>4.331206787520923</v>
      </c>
      <c r="U40">
        <f>Worldprices!$R$69*U$8</f>
        <v>4.331206787520923</v>
      </c>
      <c r="V40">
        <f>Worldprices!$R$69*V$8</f>
        <v>4.331206787520923</v>
      </c>
      <c r="W40">
        <f>Worldprices!$R$69*W$8</f>
        <v>4.331206787520923</v>
      </c>
      <c r="X40">
        <f>Worldprices!$R$69*X$8</f>
        <v>4.331206787520923</v>
      </c>
      <c r="Y40">
        <f>Worldprices!$R$69*Y$8</f>
        <v>4.331206787520923</v>
      </c>
      <c r="Z40">
        <f>Worldprices!$R$69*Z$8</f>
        <v>4.331206787520923</v>
      </c>
      <c r="AA40">
        <f>Worldprices!$R$69*AA$8</f>
        <v>4.331206787520923</v>
      </c>
      <c r="AB40">
        <f>Worldprices!$R$69*AB$8</f>
        <v>4.331206787520923</v>
      </c>
      <c r="AC40">
        <f>Worldprices!$R$69*AC$8</f>
        <v>4.331206787520923</v>
      </c>
      <c r="AD40">
        <f>Worldprices!$R$69*AD$8</f>
        <v>4.331206787520923</v>
      </c>
      <c r="AE40">
        <f>Worldprices!$R$69*AE$8</f>
        <v>4.331206787520923</v>
      </c>
      <c r="AF40">
        <f>Worldprices!$R$69*AF$8</f>
        <v>4.331206787520923</v>
      </c>
      <c r="AG40">
        <f>Worldprices!$R$69*AG$8</f>
        <v>4.331206787520923</v>
      </c>
      <c r="AH40">
        <f>Worldprices!$R$69*AH$8</f>
        <v>4.331206787520923</v>
      </c>
      <c r="AI40">
        <f>Worldprices!$R$69*AI$8</f>
        <v>4.331206787520923</v>
      </c>
      <c r="AJ40">
        <f>Worldprices!$R$69*AJ$8</f>
        <v>4.331206787520923</v>
      </c>
      <c r="AK40">
        <f>Worldprices!$R$69*AK$8</f>
        <v>4.331206787520923</v>
      </c>
      <c r="AL40">
        <f>Worldprices!$R$69*AL$8</f>
        <v>4.331206787520923</v>
      </c>
      <c r="AM40">
        <f>Worldprices!$R$69*AM$8</f>
        <v>4.331206787520923</v>
      </c>
      <c r="AN40">
        <f>Worldprices!$R$69*AN$8</f>
        <v>4.331206787520923</v>
      </c>
      <c r="AO40">
        <f>Worldprices!$R$69*AO$8</f>
        <v>4.331206787520923</v>
      </c>
      <c r="AP40">
        <f>Worldprices!$R$69*AP$8</f>
        <v>4.331206787520923</v>
      </c>
      <c r="AQ40">
        <f t="shared" si="1"/>
        <v>4.331206787520923</v>
      </c>
    </row>
    <row r="41" spans="1:43">
      <c r="A41" t="s">
        <v>248</v>
      </c>
      <c r="B41" t="s">
        <v>352</v>
      </c>
      <c r="C41" t="s">
        <v>154</v>
      </c>
      <c r="D41">
        <v>2025</v>
      </c>
      <c r="E41" t="str">
        <f>Worldprices!$C$62</f>
        <v>IMPCOAHAR*</v>
      </c>
      <c r="F41" t="str">
        <f>Worldprices!$C$63</f>
        <v>COAHAR</v>
      </c>
      <c r="G41">
        <f>Worldprices!$C$70*G$4</f>
        <v>2.7049180327868854</v>
      </c>
      <c r="H41">
        <f>Worldprices!$C$70*H$4</f>
        <v>2.529098360655738</v>
      </c>
      <c r="I41">
        <f t="shared" ref="I41:I93" si="2">AH41</f>
        <v>2.7049180327868854</v>
      </c>
      <c r="J41">
        <f>Worldprices!$C$70*J$4</f>
        <v>2.7049180327868854</v>
      </c>
      <c r="K41">
        <f>Worldprices!$C$70*K$4</f>
        <v>2.7049180327868854</v>
      </c>
      <c r="L41">
        <f>Worldprices!$C$70*L$4</f>
        <v>2.7049180327868854</v>
      </c>
      <c r="M41">
        <f>Worldprices!$C$70*M$4</f>
        <v>2.7049180327868854</v>
      </c>
      <c r="N41">
        <f>Worldprices!$C$70*N$4</f>
        <v>2.7049180327868854</v>
      </c>
      <c r="O41">
        <f>Worldprices!$C$70*O$4</f>
        <v>2.2991803278688523</v>
      </c>
      <c r="P41">
        <f>Worldprices!$C$70*P$4</f>
        <v>2.569672131147541</v>
      </c>
      <c r="Q41">
        <f>Worldprices!$C$70*Q$4</f>
        <v>2.7049180327868854</v>
      </c>
      <c r="R41">
        <f>Worldprices!$C$70*R$4</f>
        <v>2.2991803278688523</v>
      </c>
      <c r="S41">
        <f>Worldprices!$C$70*S$4</f>
        <v>2.7049180327868854</v>
      </c>
      <c r="T41">
        <f>Worldprices!$C$70*T$4</f>
        <v>2.7049180327868854</v>
      </c>
      <c r="U41">
        <f>Worldprices!$C$70*U$4</f>
        <v>2.7049180327868854</v>
      </c>
      <c r="V41">
        <f>Worldprices!$C$70*V$4</f>
        <v>2.7049180327868854</v>
      </c>
      <c r="W41">
        <f>Worldprices!$C$70*W$4</f>
        <v>2.7049180327868854</v>
      </c>
      <c r="X41">
        <f>Worldprices!$C$70*X$4</f>
        <v>2.7049180327868854</v>
      </c>
      <c r="Y41">
        <f>Worldprices!$C$70*Y$4</f>
        <v>2.7049180327868854</v>
      </c>
      <c r="Z41">
        <f>Worldprices!$C$70*Z$4</f>
        <v>2.7049180327868854</v>
      </c>
      <c r="AA41">
        <f>Worldprices!$C$70*AA$4</f>
        <v>2.7049180327868854</v>
      </c>
      <c r="AB41">
        <f>Worldprices!$C$70*AB$4</f>
        <v>2.7049180327868854</v>
      </c>
      <c r="AC41">
        <f>Worldprices!$C$70*AC$4</f>
        <v>2.7049180327868854</v>
      </c>
      <c r="AD41">
        <f>Worldprices!$C$70*AD$4</f>
        <v>2.7049180327868854</v>
      </c>
      <c r="AE41">
        <f>Worldprices!$C$70*AE$4</f>
        <v>2.7049180327868854</v>
      </c>
      <c r="AF41">
        <f>Worldprices!$C$70*AF$4</f>
        <v>2.7049180327868854</v>
      </c>
      <c r="AG41">
        <f>Worldprices!$C$70*AG$4</f>
        <v>2.7049180327868854</v>
      </c>
      <c r="AH41">
        <f>Worldprices!$C$70*AH$4</f>
        <v>2.7049180327868854</v>
      </c>
      <c r="AI41">
        <f>Worldprices!$C$70*AI$4</f>
        <v>2.7049180327868854</v>
      </c>
      <c r="AJ41">
        <f>Worldprices!$C$70*AJ$4</f>
        <v>2.7049180327868854</v>
      </c>
      <c r="AK41">
        <f>Worldprices!$C$70*AK$4</f>
        <v>2.7049180327868854</v>
      </c>
      <c r="AL41">
        <f>Worldprices!$C$70*AL$4</f>
        <v>2.7049180327868854</v>
      </c>
      <c r="AM41">
        <f>Worldprices!$C$70*AM$4</f>
        <v>2.7049180327868854</v>
      </c>
      <c r="AN41">
        <f>Worldprices!$C$70*AN$4</f>
        <v>2.7049180327868854</v>
      </c>
      <c r="AO41">
        <f>Worldprices!$C$70*AO$4</f>
        <v>2.7049180327868854</v>
      </c>
      <c r="AP41">
        <f>Worldprices!$C$70*AP$4</f>
        <v>2.7049180327868854</v>
      </c>
      <c r="AQ41">
        <f t="shared" si="1"/>
        <v>2.7049180327868854</v>
      </c>
    </row>
    <row r="42" spans="1:43">
      <c r="A42" t="s">
        <v>248</v>
      </c>
      <c r="B42" t="s">
        <v>352</v>
      </c>
      <c r="C42" t="s">
        <v>154</v>
      </c>
      <c r="D42">
        <v>2025</v>
      </c>
      <c r="E42" t="str">
        <f>Worldprices!$D$62</f>
        <v>IMPCOACOK*</v>
      </c>
      <c r="F42" t="str">
        <f>Worldprices!$D$63</f>
        <v>COACOK</v>
      </c>
      <c r="G42">
        <f>Worldprices!$D$70*G$4</f>
        <v>3.4352459016393446</v>
      </c>
      <c r="H42">
        <f>Worldprices!$D$70*H$4</f>
        <v>3.2119549180327875</v>
      </c>
      <c r="I42">
        <f t="shared" si="2"/>
        <v>3.4352459016393446</v>
      </c>
      <c r="J42">
        <f>Worldprices!$D$70*J$4</f>
        <v>3.4352459016393446</v>
      </c>
      <c r="K42">
        <f>Worldprices!$D$70*K$4</f>
        <v>3.4352459016393446</v>
      </c>
      <c r="L42">
        <f>Worldprices!$D$70*L$4</f>
        <v>3.4352459016393446</v>
      </c>
      <c r="M42">
        <f>Worldprices!$D$70*M$4</f>
        <v>3.4352459016393446</v>
      </c>
      <c r="N42">
        <f>Worldprices!$D$70*N$4</f>
        <v>3.4352459016393446</v>
      </c>
      <c r="O42">
        <f>Worldprices!$D$70*O$4</f>
        <v>2.919959016393443</v>
      </c>
      <c r="P42">
        <f>Worldprices!$D$70*P$4</f>
        <v>3.2634836065573771</v>
      </c>
      <c r="Q42">
        <f>Worldprices!$D$70*Q$4</f>
        <v>3.4352459016393446</v>
      </c>
      <c r="R42">
        <f>Worldprices!$D$70*R$4</f>
        <v>2.919959016393443</v>
      </c>
      <c r="S42">
        <f>Worldprices!$D$70*S$4</f>
        <v>3.4352459016393446</v>
      </c>
      <c r="T42">
        <f>Worldprices!$D$70*T$4</f>
        <v>3.4352459016393446</v>
      </c>
      <c r="U42">
        <f>Worldprices!$D$70*U$4</f>
        <v>3.4352459016393446</v>
      </c>
      <c r="V42">
        <f>Worldprices!$D$70*V$4</f>
        <v>3.4352459016393446</v>
      </c>
      <c r="W42">
        <f>Worldprices!$D$70*W$4</f>
        <v>3.4352459016393446</v>
      </c>
      <c r="X42">
        <f>Worldprices!$D$70*X$4</f>
        <v>3.4352459016393446</v>
      </c>
      <c r="Y42">
        <f>Worldprices!$D$70*Y$4</f>
        <v>3.4352459016393446</v>
      </c>
      <c r="Z42">
        <f>Worldprices!$D$70*Z$4</f>
        <v>3.4352459016393446</v>
      </c>
      <c r="AA42">
        <f>Worldprices!$D$70*AA$4</f>
        <v>3.4352459016393446</v>
      </c>
      <c r="AB42">
        <f>Worldprices!$D$70*AB$4</f>
        <v>3.4352459016393446</v>
      </c>
      <c r="AC42">
        <f>Worldprices!$D$70*AC$4</f>
        <v>3.4352459016393446</v>
      </c>
      <c r="AD42">
        <f>Worldprices!$D$70*AD$4</f>
        <v>3.4352459016393446</v>
      </c>
      <c r="AE42">
        <f>Worldprices!$D$70*AE$4</f>
        <v>3.4352459016393446</v>
      </c>
      <c r="AF42">
        <f>Worldprices!$D$70*AF$4</f>
        <v>3.4352459016393446</v>
      </c>
      <c r="AG42">
        <f>Worldprices!$D$70*AG$4</f>
        <v>3.4352459016393446</v>
      </c>
      <c r="AH42">
        <f>Worldprices!$D$70*AH$4</f>
        <v>3.4352459016393446</v>
      </c>
      <c r="AI42">
        <f>Worldprices!$D$70*AI$4</f>
        <v>3.4352459016393446</v>
      </c>
      <c r="AJ42">
        <f>Worldprices!$D$70*AJ$4</f>
        <v>3.4352459016393446</v>
      </c>
      <c r="AK42">
        <f>Worldprices!$D$70*AK$4</f>
        <v>3.4352459016393446</v>
      </c>
      <c r="AL42">
        <f>Worldprices!$D$70*AL$4</f>
        <v>3.4352459016393446</v>
      </c>
      <c r="AM42">
        <f>Worldprices!$D$70*AM$4</f>
        <v>3.4352459016393446</v>
      </c>
      <c r="AN42">
        <f>Worldprices!$D$70*AN$4</f>
        <v>3.4352459016393446</v>
      </c>
      <c r="AO42">
        <f>Worldprices!$D$70*AO$4</f>
        <v>3.4352459016393446</v>
      </c>
      <c r="AP42">
        <f>Worldprices!$D$70*AP$4</f>
        <v>3.4352459016393446</v>
      </c>
      <c r="AQ42">
        <f t="shared" si="1"/>
        <v>3.4352459016393446</v>
      </c>
    </row>
    <row r="43" spans="1:43">
      <c r="A43" t="s">
        <v>248</v>
      </c>
      <c r="B43" t="s">
        <v>352</v>
      </c>
      <c r="C43" t="s">
        <v>154</v>
      </c>
      <c r="D43">
        <v>2025</v>
      </c>
      <c r="E43" t="str">
        <f>Worldprices!$E$62</f>
        <v>IMPCOABRO*</v>
      </c>
      <c r="F43" t="str">
        <f>Worldprices!$E$63</f>
        <v>COABRO</v>
      </c>
      <c r="G43">
        <f>Worldprices!$E$70*G$4</f>
        <v>2.569672131147541</v>
      </c>
      <c r="H43">
        <f>Worldprices!$E$70*H$4</f>
        <v>2.402643442622951</v>
      </c>
      <c r="I43">
        <f t="shared" si="2"/>
        <v>2.569672131147541</v>
      </c>
      <c r="J43">
        <f>Worldprices!$E$70*J$4</f>
        <v>2.569672131147541</v>
      </c>
      <c r="K43">
        <f>Worldprices!$E$70*K$4</f>
        <v>2.569672131147541</v>
      </c>
      <c r="L43">
        <f>Worldprices!$E$70*L$4</f>
        <v>2.569672131147541</v>
      </c>
      <c r="M43">
        <f>Worldprices!$E$70*M$4</f>
        <v>2.569672131147541</v>
      </c>
      <c r="N43">
        <f>Worldprices!$E$70*N$4</f>
        <v>2.569672131147541</v>
      </c>
      <c r="O43">
        <f>Worldprices!$E$70*O$4</f>
        <v>2.1842213114754099</v>
      </c>
      <c r="P43">
        <f>Worldprices!$E$70*P$4</f>
        <v>2.4411885245901637</v>
      </c>
      <c r="Q43">
        <f>Worldprices!$E$70*Q$4</f>
        <v>2.569672131147541</v>
      </c>
      <c r="R43">
        <f>Worldprices!$E$70*R$4</f>
        <v>2.1842213114754099</v>
      </c>
      <c r="S43">
        <f>Worldprices!$E$70*S$4</f>
        <v>2.569672131147541</v>
      </c>
      <c r="T43">
        <f>Worldprices!$E$70*T$4</f>
        <v>2.569672131147541</v>
      </c>
      <c r="U43">
        <f>Worldprices!$E$70*U$4</f>
        <v>2.569672131147541</v>
      </c>
      <c r="V43">
        <f>Worldprices!$E$70*V$4</f>
        <v>2.569672131147541</v>
      </c>
      <c r="W43">
        <f>Worldprices!$E$70*W$4</f>
        <v>2.569672131147541</v>
      </c>
      <c r="X43">
        <f>Worldprices!$E$70*X$4</f>
        <v>2.569672131147541</v>
      </c>
      <c r="Y43">
        <f>Worldprices!$E$70*Y$4</f>
        <v>2.569672131147541</v>
      </c>
      <c r="Z43">
        <f>Worldprices!$E$70*Z$4</f>
        <v>2.569672131147541</v>
      </c>
      <c r="AA43">
        <f>Worldprices!$E$70*AA$4</f>
        <v>2.569672131147541</v>
      </c>
      <c r="AB43">
        <f>Worldprices!$E$70*AB$4</f>
        <v>2.569672131147541</v>
      </c>
      <c r="AC43">
        <f>Worldprices!$E$70*AC$4</f>
        <v>2.569672131147541</v>
      </c>
      <c r="AD43">
        <f>Worldprices!$E$70*AD$4</f>
        <v>2.569672131147541</v>
      </c>
      <c r="AE43">
        <f>Worldprices!$E$70*AE$4</f>
        <v>2.569672131147541</v>
      </c>
      <c r="AF43">
        <f>Worldprices!$E$70*AF$4</f>
        <v>2.569672131147541</v>
      </c>
      <c r="AG43">
        <f>Worldprices!$E$70*AG$4</f>
        <v>2.569672131147541</v>
      </c>
      <c r="AH43">
        <f>Worldprices!$E$70*AH$4</f>
        <v>2.569672131147541</v>
      </c>
      <c r="AI43">
        <f>Worldprices!$E$70*AI$4</f>
        <v>2.569672131147541</v>
      </c>
      <c r="AJ43">
        <f>Worldprices!$E$70*AJ$4</f>
        <v>2.569672131147541</v>
      </c>
      <c r="AK43">
        <f>Worldprices!$E$70*AK$4</f>
        <v>2.569672131147541</v>
      </c>
      <c r="AL43">
        <f>Worldprices!$E$70*AL$4</f>
        <v>2.569672131147541</v>
      </c>
      <c r="AM43">
        <f>Worldprices!$E$70*AM$4</f>
        <v>2.569672131147541</v>
      </c>
      <c r="AN43">
        <f>Worldprices!$E$70*AN$4</f>
        <v>2.569672131147541</v>
      </c>
      <c r="AO43">
        <f>Worldprices!$E$70*AO$4</f>
        <v>2.569672131147541</v>
      </c>
      <c r="AP43">
        <f>Worldprices!$E$70*AP$4</f>
        <v>2.569672131147541</v>
      </c>
      <c r="AQ43">
        <f t="shared" si="1"/>
        <v>2.569672131147541</v>
      </c>
    </row>
    <row r="44" spans="1:43">
      <c r="A44" t="s">
        <v>248</v>
      </c>
      <c r="B44" t="s">
        <v>352</v>
      </c>
      <c r="C44" t="s">
        <v>154</v>
      </c>
      <c r="D44">
        <v>2025</v>
      </c>
      <c r="E44" t="str">
        <f>Worldprices!$F$62</f>
        <v>IMPCOALIG*</v>
      </c>
      <c r="F44" t="str">
        <f>Worldprices!$F$63</f>
        <v>COALIG</v>
      </c>
      <c r="G44">
        <f>Worldprices!$F$70*G$4</f>
        <v>2.569672131147541</v>
      </c>
      <c r="H44">
        <f>Worldprices!$F$70*H$4</f>
        <v>2.402643442622951</v>
      </c>
      <c r="I44">
        <f t="shared" si="2"/>
        <v>2.569672131147541</v>
      </c>
      <c r="J44">
        <f>Worldprices!$F$70*J$4</f>
        <v>2.569672131147541</v>
      </c>
      <c r="K44">
        <f>Worldprices!$F$70*K$4</f>
        <v>2.569672131147541</v>
      </c>
      <c r="L44">
        <f>Worldprices!$F$70*L$4</f>
        <v>2.569672131147541</v>
      </c>
      <c r="M44">
        <f>Worldprices!$F$70*M$4</f>
        <v>2.569672131147541</v>
      </c>
      <c r="N44">
        <f>Worldprices!$F$70*N$4</f>
        <v>2.569672131147541</v>
      </c>
      <c r="O44">
        <f>Worldprices!$F$70*O$4</f>
        <v>2.1842213114754099</v>
      </c>
      <c r="P44">
        <f>Worldprices!$F$70*P$4</f>
        <v>2.4411885245901637</v>
      </c>
      <c r="Q44">
        <f>Worldprices!$F$70*Q$4</f>
        <v>2.569672131147541</v>
      </c>
      <c r="R44">
        <f>Worldprices!$F$70*R$4</f>
        <v>2.1842213114754099</v>
      </c>
      <c r="S44">
        <f>Worldprices!$F$70*S$4</f>
        <v>2.569672131147541</v>
      </c>
      <c r="T44">
        <f>Worldprices!$F$70*T$4</f>
        <v>2.569672131147541</v>
      </c>
      <c r="U44">
        <f>Worldprices!$F$70*U$4</f>
        <v>2.569672131147541</v>
      </c>
      <c r="V44">
        <f>Worldprices!$F$70*V$4</f>
        <v>2.569672131147541</v>
      </c>
      <c r="W44">
        <f>Worldprices!$F$70*W$4</f>
        <v>2.569672131147541</v>
      </c>
      <c r="X44">
        <f>Worldprices!$F$70*X$4</f>
        <v>2.569672131147541</v>
      </c>
      <c r="Y44">
        <f>Worldprices!$F$70*Y$4</f>
        <v>2.569672131147541</v>
      </c>
      <c r="Z44">
        <f>Worldprices!$F$70*Z$4</f>
        <v>2.569672131147541</v>
      </c>
      <c r="AA44">
        <f>Worldprices!$F$70*AA$4</f>
        <v>2.569672131147541</v>
      </c>
      <c r="AB44">
        <f>Worldprices!$F$70*AB$4</f>
        <v>2.569672131147541</v>
      </c>
      <c r="AC44">
        <f>Worldprices!$F$70*AC$4</f>
        <v>2.569672131147541</v>
      </c>
      <c r="AD44">
        <f>Worldprices!$F$70*AD$4</f>
        <v>2.569672131147541</v>
      </c>
      <c r="AE44">
        <f>Worldprices!$F$70*AE$4</f>
        <v>2.569672131147541</v>
      </c>
      <c r="AF44">
        <f>Worldprices!$F$70*AF$4</f>
        <v>2.569672131147541</v>
      </c>
      <c r="AG44">
        <f>Worldprices!$F$70*AG$4</f>
        <v>2.569672131147541</v>
      </c>
      <c r="AH44">
        <f>Worldprices!$F$70*AH$4</f>
        <v>2.569672131147541</v>
      </c>
      <c r="AI44">
        <f>Worldprices!$F$70*AI$4</f>
        <v>2.569672131147541</v>
      </c>
      <c r="AJ44">
        <f>Worldprices!$F$70*AJ$4</f>
        <v>2.569672131147541</v>
      </c>
      <c r="AK44">
        <f>Worldprices!$F$70*AK$4</f>
        <v>2.569672131147541</v>
      </c>
      <c r="AL44">
        <f>Worldprices!$F$70*AL$4</f>
        <v>2.569672131147541</v>
      </c>
      <c r="AM44">
        <f>Worldprices!$F$70*AM$4</f>
        <v>2.569672131147541</v>
      </c>
      <c r="AN44">
        <f>Worldprices!$F$70*AN$4</f>
        <v>2.569672131147541</v>
      </c>
      <c r="AO44">
        <f>Worldprices!$F$70*AO$4</f>
        <v>2.569672131147541</v>
      </c>
      <c r="AP44">
        <f>Worldprices!$F$70*AP$4</f>
        <v>2.569672131147541</v>
      </c>
      <c r="AQ44">
        <f t="shared" si="1"/>
        <v>2.569672131147541</v>
      </c>
    </row>
    <row r="45" spans="1:43">
      <c r="A45" t="s">
        <v>248</v>
      </c>
      <c r="B45" t="s">
        <v>352</v>
      </c>
      <c r="C45" t="s">
        <v>154</v>
      </c>
      <c r="D45">
        <v>2025</v>
      </c>
      <c r="E45" t="str">
        <f>Worldprices!$M$62</f>
        <v>IMPOILOTH</v>
      </c>
      <c r="F45" t="str">
        <f>Worldprices!$M$63</f>
        <v>OILOTH</v>
      </c>
      <c r="G45">
        <f>Worldprices!$M$70*G$6</f>
        <v>13.073770491803282</v>
      </c>
      <c r="H45">
        <f>Worldprices!$M$70*H$6</f>
        <v>13.073770491803282</v>
      </c>
      <c r="I45">
        <f t="shared" si="2"/>
        <v>13.073770491803282</v>
      </c>
      <c r="J45">
        <f>Worldprices!$M$70*J$6</f>
        <v>13.073770491803282</v>
      </c>
      <c r="K45">
        <f>Worldprices!$M$70*K$6</f>
        <v>13.073770491803282</v>
      </c>
      <c r="L45">
        <f>Worldprices!$M$70*L$6</f>
        <v>13.073770491803282</v>
      </c>
      <c r="M45">
        <f>Worldprices!$M$70*M$6</f>
        <v>13.073770491803282</v>
      </c>
      <c r="N45">
        <f>Worldprices!$M$70*N$6</f>
        <v>13.073770491803282</v>
      </c>
      <c r="O45">
        <f>Worldprices!$M$70*O$6</f>
        <v>13.073770491803282</v>
      </c>
      <c r="P45">
        <f>Worldprices!$M$70*P$6</f>
        <v>13.073770491803282</v>
      </c>
      <c r="Q45">
        <f>Worldprices!$M$70*Q$6</f>
        <v>13.073770491803282</v>
      </c>
      <c r="R45">
        <f>Worldprices!$M$70*R$6</f>
        <v>13.073770491803282</v>
      </c>
      <c r="S45">
        <f>Worldprices!$M$70*S$6</f>
        <v>13.073770491803282</v>
      </c>
      <c r="T45">
        <f>Worldprices!$M$70*T$6</f>
        <v>13.073770491803282</v>
      </c>
      <c r="U45">
        <f>Worldprices!$M$70*U$6</f>
        <v>12.420081967213118</v>
      </c>
      <c r="V45">
        <f>Worldprices!$M$70*V$6</f>
        <v>13.073770491803282</v>
      </c>
      <c r="W45">
        <f>Worldprices!$M$70*W$6</f>
        <v>13.073770491803282</v>
      </c>
      <c r="X45">
        <f>Worldprices!$M$70*X$6</f>
        <v>13.073770491803282</v>
      </c>
      <c r="Y45">
        <f>Worldprices!$M$70*Y$6</f>
        <v>13.073770491803282</v>
      </c>
      <c r="Z45">
        <f>Worldprices!$M$70*Z$6</f>
        <v>13.073770491803282</v>
      </c>
      <c r="AA45">
        <f>Worldprices!$M$70*AA$6</f>
        <v>13.073770491803282</v>
      </c>
      <c r="AB45">
        <f>Worldprices!$M$70*AB$6</f>
        <v>13.073770491803282</v>
      </c>
      <c r="AC45">
        <f>Worldprices!$M$70*AC$6</f>
        <v>13.073770491803282</v>
      </c>
      <c r="AD45">
        <f>Worldprices!$M$70*AD$6</f>
        <v>13.073770491803282</v>
      </c>
      <c r="AE45">
        <f>Worldprices!$M$70*AE$6</f>
        <v>13.073770491803282</v>
      </c>
      <c r="AF45">
        <f>Worldprices!$M$70*AF$6</f>
        <v>13.073770491803282</v>
      </c>
      <c r="AG45">
        <f>Worldprices!$M$70*AG$6</f>
        <v>13.073770491803282</v>
      </c>
      <c r="AH45">
        <f>Worldprices!$M$70*AH$6</f>
        <v>13.073770491803282</v>
      </c>
      <c r="AI45">
        <f>Worldprices!$M$70*AI$6</f>
        <v>13.073770491803282</v>
      </c>
      <c r="AJ45">
        <f>Worldprices!$M$70*AJ$6</f>
        <v>13.073770491803282</v>
      </c>
      <c r="AK45">
        <f>Worldprices!$M$70*AK$6</f>
        <v>13.073770491803282</v>
      </c>
      <c r="AL45">
        <f>Worldprices!$M$70*AL$6</f>
        <v>13.073770491803282</v>
      </c>
      <c r="AM45">
        <f>Worldprices!$M$70*AM$6</f>
        <v>13.073770491803282</v>
      </c>
      <c r="AN45">
        <f>Worldprices!$M$70*AN$6</f>
        <v>13.073770491803282</v>
      </c>
      <c r="AO45">
        <f>Worldprices!$M$70*AO$6</f>
        <v>13.073770491803282</v>
      </c>
      <c r="AP45">
        <f>Worldprices!$M$70*AP$6</f>
        <v>13.073770491803282</v>
      </c>
      <c r="AQ45">
        <f t="shared" si="1"/>
        <v>13.073770491803282</v>
      </c>
    </row>
    <row r="46" spans="1:43">
      <c r="A46" t="s">
        <v>248</v>
      </c>
      <c r="B46" t="s">
        <v>352</v>
      </c>
      <c r="C46" t="s">
        <v>154</v>
      </c>
      <c r="D46">
        <v>2025</v>
      </c>
      <c r="E46" t="str">
        <f>Worldprices!$N$62</f>
        <v>IMPOILNAP</v>
      </c>
      <c r="F46" t="str">
        <f>Worldprices!$N$63</f>
        <v>OILNAP</v>
      </c>
      <c r="G46">
        <f>Worldprices!$N$70*G$6</f>
        <v>13.073770491803282</v>
      </c>
      <c r="H46">
        <f>Worldprices!$N$70*H$6</f>
        <v>13.073770491803282</v>
      </c>
      <c r="I46">
        <f t="shared" si="2"/>
        <v>13.073770491803282</v>
      </c>
      <c r="J46">
        <f>Worldprices!$N$70*J$6</f>
        <v>13.073770491803282</v>
      </c>
      <c r="K46">
        <f>Worldprices!$N$70*K$6</f>
        <v>13.073770491803282</v>
      </c>
      <c r="L46">
        <f>Worldprices!$N$70*L$6</f>
        <v>13.073770491803282</v>
      </c>
      <c r="M46">
        <f>Worldprices!$N$70*M$6</f>
        <v>13.073770491803282</v>
      </c>
      <c r="N46">
        <f>Worldprices!$N$70*N$6</f>
        <v>13.073770491803282</v>
      </c>
      <c r="O46">
        <f>Worldprices!$N$70*O$6</f>
        <v>13.073770491803282</v>
      </c>
      <c r="P46">
        <f>Worldprices!$N$70*P$6</f>
        <v>13.073770491803282</v>
      </c>
      <c r="Q46">
        <f>Worldprices!$N$70*Q$6</f>
        <v>13.073770491803282</v>
      </c>
      <c r="R46">
        <f>Worldprices!$N$70*R$6</f>
        <v>13.073770491803282</v>
      </c>
      <c r="S46">
        <f>Worldprices!$N$70*S$6</f>
        <v>13.073770491803282</v>
      </c>
      <c r="T46">
        <f>Worldprices!$N$70*T$6</f>
        <v>13.073770491803282</v>
      </c>
      <c r="U46">
        <f>Worldprices!$N$70*U$6</f>
        <v>12.420081967213118</v>
      </c>
      <c r="V46">
        <f>Worldprices!$N$70*V$6</f>
        <v>13.073770491803282</v>
      </c>
      <c r="W46">
        <f>Worldprices!$N$70*W$6</f>
        <v>13.073770491803282</v>
      </c>
      <c r="X46">
        <f>Worldprices!$N$70*X$6</f>
        <v>13.073770491803282</v>
      </c>
      <c r="Y46">
        <f>Worldprices!$N$70*Y$6</f>
        <v>13.073770491803282</v>
      </c>
      <c r="Z46">
        <f>Worldprices!$N$70*Z$6</f>
        <v>13.073770491803282</v>
      </c>
      <c r="AA46">
        <f>Worldprices!$N$70*AA$6</f>
        <v>13.073770491803282</v>
      </c>
      <c r="AB46">
        <f>Worldprices!$N$70*AB$6</f>
        <v>13.073770491803282</v>
      </c>
      <c r="AC46">
        <f>Worldprices!$N$70*AC$6</f>
        <v>13.073770491803282</v>
      </c>
      <c r="AD46">
        <f>Worldprices!$N$70*AD$6</f>
        <v>13.073770491803282</v>
      </c>
      <c r="AE46">
        <f>Worldprices!$N$70*AE$6</f>
        <v>13.073770491803282</v>
      </c>
      <c r="AF46">
        <f>Worldprices!$N$70*AF$6</f>
        <v>13.073770491803282</v>
      </c>
      <c r="AG46">
        <f>Worldprices!$N$70*AG$6</f>
        <v>13.073770491803282</v>
      </c>
      <c r="AH46">
        <f>Worldprices!$N$70*AH$6</f>
        <v>13.073770491803282</v>
      </c>
      <c r="AI46">
        <f>Worldprices!$N$70*AI$6</f>
        <v>13.073770491803282</v>
      </c>
      <c r="AJ46">
        <f>Worldprices!$N$70*AJ$6</f>
        <v>13.073770491803282</v>
      </c>
      <c r="AK46">
        <f>Worldprices!$N$70*AK$6</f>
        <v>13.073770491803282</v>
      </c>
      <c r="AL46">
        <f>Worldprices!$N$70*AL$6</f>
        <v>13.073770491803282</v>
      </c>
      <c r="AM46">
        <f>Worldprices!$N$70*AM$6</f>
        <v>13.073770491803282</v>
      </c>
      <c r="AN46">
        <f>Worldprices!$N$70*AN$6</f>
        <v>13.073770491803282</v>
      </c>
      <c r="AO46">
        <f>Worldprices!$N$70*AO$6</f>
        <v>13.073770491803282</v>
      </c>
      <c r="AP46">
        <f>Worldprices!$N$70*AP$6</f>
        <v>13.073770491803282</v>
      </c>
      <c r="AQ46">
        <f t="shared" si="1"/>
        <v>13.073770491803282</v>
      </c>
    </row>
    <row r="47" spans="1:43">
      <c r="A47" t="s">
        <v>248</v>
      </c>
      <c r="B47" t="s">
        <v>352</v>
      </c>
      <c r="C47" t="s">
        <v>154</v>
      </c>
      <c r="D47">
        <v>2025</v>
      </c>
      <c r="E47" t="str">
        <f>Worldprices!$O$62</f>
        <v>IMPOILFDS</v>
      </c>
      <c r="F47" t="str">
        <f>Worldprices!$O$63</f>
        <v>OILFDS</v>
      </c>
      <c r="G47">
        <f>Worldprices!$O$70*G$6</f>
        <v>13.073770491803282</v>
      </c>
      <c r="H47">
        <f>Worldprices!$O$70*H$6</f>
        <v>13.073770491803282</v>
      </c>
      <c r="I47">
        <f t="shared" si="2"/>
        <v>13.073770491803282</v>
      </c>
      <c r="J47">
        <f>Worldprices!$O$70*J$6</f>
        <v>13.073770491803282</v>
      </c>
      <c r="K47">
        <f>Worldprices!$O$70*K$6</f>
        <v>13.073770491803282</v>
      </c>
      <c r="L47">
        <f>Worldprices!$O$70*L$6</f>
        <v>13.073770491803282</v>
      </c>
      <c r="M47">
        <f>Worldprices!$O$70*M$6</f>
        <v>13.073770491803282</v>
      </c>
      <c r="N47">
        <f>Worldprices!$O$70*N$6</f>
        <v>13.073770491803282</v>
      </c>
      <c r="O47">
        <f>Worldprices!$O$70*O$6</f>
        <v>13.073770491803282</v>
      </c>
      <c r="P47">
        <f>Worldprices!$O$70*P$6</f>
        <v>13.073770491803282</v>
      </c>
      <c r="Q47">
        <f>Worldprices!$O$70*Q$6</f>
        <v>13.073770491803282</v>
      </c>
      <c r="R47">
        <f>Worldprices!$O$70*R$6</f>
        <v>13.073770491803282</v>
      </c>
      <c r="S47">
        <f>Worldprices!$O$70*S$6</f>
        <v>13.073770491803282</v>
      </c>
      <c r="T47">
        <f>Worldprices!$O$70*T$6</f>
        <v>13.073770491803282</v>
      </c>
      <c r="U47">
        <f>Worldprices!$O$70*U$6</f>
        <v>12.420081967213118</v>
      </c>
      <c r="V47">
        <f>Worldprices!$O$70*V$6</f>
        <v>13.073770491803282</v>
      </c>
      <c r="W47">
        <f>Worldprices!$O$70*W$6</f>
        <v>13.073770491803282</v>
      </c>
      <c r="X47">
        <f>Worldprices!$O$70*X$6</f>
        <v>13.073770491803282</v>
      </c>
      <c r="Y47">
        <f>Worldprices!$O$70*Y$6</f>
        <v>13.073770491803282</v>
      </c>
      <c r="Z47">
        <f>Worldprices!$O$70*Z$6</f>
        <v>13.073770491803282</v>
      </c>
      <c r="AA47">
        <f>Worldprices!$O$70*AA$6</f>
        <v>13.073770491803282</v>
      </c>
      <c r="AB47">
        <f>Worldprices!$O$70*AB$6</f>
        <v>13.073770491803282</v>
      </c>
      <c r="AC47">
        <f>Worldprices!$O$70*AC$6</f>
        <v>13.073770491803282</v>
      </c>
      <c r="AD47">
        <f>Worldprices!$O$70*AD$6</f>
        <v>13.073770491803282</v>
      </c>
      <c r="AE47">
        <f>Worldprices!$O$70*AE$6</f>
        <v>13.073770491803282</v>
      </c>
      <c r="AF47">
        <f>Worldprices!$O$70*AF$6</f>
        <v>13.073770491803282</v>
      </c>
      <c r="AG47">
        <f>Worldprices!$O$70*AG$6</f>
        <v>13.073770491803282</v>
      </c>
      <c r="AH47">
        <f>Worldprices!$O$70*AH$6</f>
        <v>13.073770491803282</v>
      </c>
      <c r="AI47">
        <f>Worldprices!$O$70*AI$6</f>
        <v>13.073770491803282</v>
      </c>
      <c r="AJ47">
        <f>Worldprices!$O$70*AJ$6</f>
        <v>13.073770491803282</v>
      </c>
      <c r="AK47">
        <f>Worldprices!$O$70*AK$6</f>
        <v>13.073770491803282</v>
      </c>
      <c r="AL47">
        <f>Worldprices!$O$70*AL$6</f>
        <v>13.073770491803282</v>
      </c>
      <c r="AM47">
        <f>Worldprices!$O$70*AM$6</f>
        <v>13.073770491803282</v>
      </c>
      <c r="AN47">
        <f>Worldprices!$O$70*AN$6</f>
        <v>13.073770491803282</v>
      </c>
      <c r="AO47">
        <f>Worldprices!$O$70*AO$6</f>
        <v>13.073770491803282</v>
      </c>
      <c r="AP47">
        <f>Worldprices!$O$70*AP$6</f>
        <v>13.073770491803282</v>
      </c>
      <c r="AQ47">
        <f t="shared" si="1"/>
        <v>13.073770491803282</v>
      </c>
    </row>
    <row r="48" spans="1:43">
      <c r="A48" t="s">
        <v>248</v>
      </c>
      <c r="B48" t="s">
        <v>352</v>
      </c>
      <c r="C48" t="s">
        <v>154</v>
      </c>
      <c r="D48">
        <v>2025</v>
      </c>
      <c r="E48" t="str">
        <f>Worldprices!$P$62</f>
        <v>IMPOILNEU</v>
      </c>
      <c r="F48" t="str">
        <f>Worldprices!$P$63</f>
        <v>OILNEU</v>
      </c>
      <c r="G48">
        <f>Worldprices!$P$70*G$6</f>
        <v>13.073770491803282</v>
      </c>
      <c r="H48">
        <f>Worldprices!$P$70*H$6</f>
        <v>13.073770491803282</v>
      </c>
      <c r="I48">
        <f t="shared" si="2"/>
        <v>13.073770491803282</v>
      </c>
      <c r="J48">
        <f>Worldprices!$P$70*J$6</f>
        <v>13.073770491803282</v>
      </c>
      <c r="K48">
        <f>Worldprices!$P$70*K$6</f>
        <v>13.073770491803282</v>
      </c>
      <c r="L48">
        <f>Worldprices!$P$70*L$6</f>
        <v>13.073770491803282</v>
      </c>
      <c r="M48">
        <f>Worldprices!$P$70*M$6</f>
        <v>13.073770491803282</v>
      </c>
      <c r="N48">
        <f>Worldprices!$P$70*N$6</f>
        <v>13.073770491803282</v>
      </c>
      <c r="O48">
        <f>Worldprices!$P$70*O$6</f>
        <v>13.073770491803282</v>
      </c>
      <c r="P48">
        <f>Worldprices!$P$70*P$6</f>
        <v>13.073770491803282</v>
      </c>
      <c r="Q48">
        <f>Worldprices!$P$70*Q$6</f>
        <v>13.073770491803282</v>
      </c>
      <c r="R48">
        <f>Worldprices!$P$70*R$6</f>
        <v>13.073770491803282</v>
      </c>
      <c r="S48">
        <f>Worldprices!$P$70*S$6</f>
        <v>13.073770491803282</v>
      </c>
      <c r="T48">
        <f>Worldprices!$P$70*T$6</f>
        <v>13.073770491803282</v>
      </c>
      <c r="U48">
        <f>Worldprices!$P$70*U$6</f>
        <v>12.420081967213118</v>
      </c>
      <c r="V48">
        <f>Worldprices!$P$70*V$6</f>
        <v>13.073770491803282</v>
      </c>
      <c r="W48">
        <f>Worldprices!$P$70*W$6</f>
        <v>13.073770491803282</v>
      </c>
      <c r="X48">
        <f>Worldprices!$P$70*X$6</f>
        <v>13.073770491803282</v>
      </c>
      <c r="Y48">
        <f>Worldprices!$P$70*Y$6</f>
        <v>13.073770491803282</v>
      </c>
      <c r="Z48">
        <f>Worldprices!$P$70*Z$6</f>
        <v>13.073770491803282</v>
      </c>
      <c r="AA48">
        <f>Worldprices!$P$70*AA$6</f>
        <v>13.073770491803282</v>
      </c>
      <c r="AB48">
        <f>Worldprices!$P$70*AB$6</f>
        <v>13.073770491803282</v>
      </c>
      <c r="AC48">
        <f>Worldprices!$P$70*AC$6</f>
        <v>13.073770491803282</v>
      </c>
      <c r="AD48">
        <f>Worldprices!$P$70*AD$6</f>
        <v>13.073770491803282</v>
      </c>
      <c r="AE48">
        <f>Worldprices!$P$70*AE$6</f>
        <v>13.073770491803282</v>
      </c>
      <c r="AF48">
        <f>Worldprices!$P$70*AF$6</f>
        <v>13.073770491803282</v>
      </c>
      <c r="AG48">
        <f>Worldprices!$P$70*AG$6</f>
        <v>13.073770491803282</v>
      </c>
      <c r="AH48">
        <f>Worldprices!$P$70*AH$6</f>
        <v>13.073770491803282</v>
      </c>
      <c r="AI48">
        <f>Worldprices!$P$70*AI$6</f>
        <v>13.073770491803282</v>
      </c>
      <c r="AJ48">
        <f>Worldprices!$P$70*AJ$6</f>
        <v>13.073770491803282</v>
      </c>
      <c r="AK48">
        <f>Worldprices!$P$70*AK$6</f>
        <v>13.073770491803282</v>
      </c>
      <c r="AL48">
        <f>Worldprices!$P$70*AL$6</f>
        <v>13.073770491803282</v>
      </c>
      <c r="AM48">
        <f>Worldprices!$P$70*AM$6</f>
        <v>13.073770491803282</v>
      </c>
      <c r="AN48">
        <f>Worldprices!$P$70*AN$6</f>
        <v>13.073770491803282</v>
      </c>
      <c r="AO48">
        <f>Worldprices!$P$70*AO$6</f>
        <v>13.073770491803282</v>
      </c>
      <c r="AP48">
        <f>Worldprices!$P$70*AP$6</f>
        <v>13.073770491803282</v>
      </c>
      <c r="AQ48">
        <f t="shared" si="1"/>
        <v>13.073770491803282</v>
      </c>
    </row>
    <row r="49" spans="1:43">
      <c r="A49" t="s">
        <v>248</v>
      </c>
      <c r="B49" t="s">
        <v>352</v>
      </c>
      <c r="C49" t="s">
        <v>306</v>
      </c>
      <c r="D49">
        <v>2025</v>
      </c>
      <c r="E49" t="str">
        <f>Worldprices!$R$62</f>
        <v>IMPBIOWOO</v>
      </c>
      <c r="F49" t="str">
        <f>Worldprices!$R$63</f>
        <v>BIOWOO</v>
      </c>
      <c r="G49">
        <f>Worldprices!$R$70*G$8</f>
        <v>4.7353033859171507</v>
      </c>
      <c r="H49">
        <f>Worldprices!$R$70*H$8</f>
        <v>4.7353033859171507</v>
      </c>
      <c r="I49">
        <f t="shared" si="2"/>
        <v>4.7353033859171507</v>
      </c>
      <c r="J49">
        <f>Worldprices!$R$70*J$8</f>
        <v>4.7353033859171507</v>
      </c>
      <c r="K49">
        <f>Worldprices!$R$70*K$8</f>
        <v>4.7353033859171507</v>
      </c>
      <c r="L49">
        <f>Worldprices!$R$70*L$8</f>
        <v>4.7353033859171507</v>
      </c>
      <c r="M49">
        <f>Worldprices!$R$70*M$8</f>
        <v>4.7353033859171507</v>
      </c>
      <c r="N49">
        <f>Worldprices!$R$70*N$8</f>
        <v>4.7353033859171507</v>
      </c>
      <c r="O49">
        <f>Worldprices!$R$70*O$8</f>
        <v>4.7353033859171507</v>
      </c>
      <c r="P49">
        <f>Worldprices!$R$70*P$8</f>
        <v>4.7353033859171507</v>
      </c>
      <c r="Q49">
        <f>Worldprices!$R$70*Q$8</f>
        <v>4.7353033859171507</v>
      </c>
      <c r="R49">
        <f>Worldprices!$R$70*R$8</f>
        <v>4.7353033859171507</v>
      </c>
      <c r="S49">
        <f>Worldprices!$R$70*S$8</f>
        <v>4.7353033859171507</v>
      </c>
      <c r="T49">
        <f>Worldprices!$R$70*T$8</f>
        <v>4.7353033859171507</v>
      </c>
      <c r="U49">
        <f>Worldprices!$R$70*U$8</f>
        <v>4.7353033859171507</v>
      </c>
      <c r="V49">
        <f>Worldprices!$R$70*V$8</f>
        <v>4.7353033859171507</v>
      </c>
      <c r="W49">
        <f>Worldprices!$R$70*W$8</f>
        <v>4.7353033859171507</v>
      </c>
      <c r="X49">
        <f>Worldprices!$R$70*X$8</f>
        <v>4.7353033859171507</v>
      </c>
      <c r="Y49">
        <f>Worldprices!$R$70*Y$8</f>
        <v>4.7353033859171507</v>
      </c>
      <c r="Z49">
        <f>Worldprices!$R$70*Z$8</f>
        <v>4.7353033859171507</v>
      </c>
      <c r="AA49">
        <f>Worldprices!$R$70*AA$8</f>
        <v>4.7353033859171507</v>
      </c>
      <c r="AB49">
        <f>Worldprices!$R$70*AB$8</f>
        <v>4.7353033859171507</v>
      </c>
      <c r="AC49">
        <f>Worldprices!$R$70*AC$8</f>
        <v>4.7353033859171507</v>
      </c>
      <c r="AD49">
        <f>Worldprices!$R$70*AD$8</f>
        <v>4.7353033859171507</v>
      </c>
      <c r="AE49">
        <f>Worldprices!$R$70*AE$8</f>
        <v>4.7353033859171507</v>
      </c>
      <c r="AF49">
        <f>Worldprices!$R$70*AF$8</f>
        <v>4.7353033859171507</v>
      </c>
      <c r="AG49">
        <f>Worldprices!$R$70*AG$8</f>
        <v>4.7353033859171507</v>
      </c>
      <c r="AH49">
        <f>Worldprices!$R$70*AH$8</f>
        <v>4.7353033859171507</v>
      </c>
      <c r="AI49">
        <f>Worldprices!$R$70*AI$8</f>
        <v>4.7353033859171507</v>
      </c>
      <c r="AJ49">
        <f>Worldprices!$R$70*AJ$8</f>
        <v>4.7353033859171507</v>
      </c>
      <c r="AK49">
        <f>Worldprices!$R$70*AK$8</f>
        <v>4.7353033859171507</v>
      </c>
      <c r="AL49">
        <f>Worldprices!$R$70*AL$8</f>
        <v>4.7353033859171507</v>
      </c>
      <c r="AM49">
        <f>Worldprices!$R$70*AM$8</f>
        <v>4.7353033859171507</v>
      </c>
      <c r="AN49">
        <f>Worldprices!$R$70*AN$8</f>
        <v>4.7353033859171507</v>
      </c>
      <c r="AO49">
        <f>Worldprices!$R$70*AO$8</f>
        <v>4.7353033859171507</v>
      </c>
      <c r="AP49">
        <f>Worldprices!$R$70*AP$8</f>
        <v>4.7353033859171507</v>
      </c>
      <c r="AQ49">
        <f t="shared" si="1"/>
        <v>4.7353033859171507</v>
      </c>
    </row>
    <row r="50" spans="1:43">
      <c r="A50" t="s">
        <v>248</v>
      </c>
      <c r="B50" t="s">
        <v>352</v>
      </c>
      <c r="C50" t="s">
        <v>154</v>
      </c>
      <c r="D50">
        <v>2030</v>
      </c>
      <c r="E50" t="str">
        <f>Worldprices!$C$62</f>
        <v>IMPCOAHAR*</v>
      </c>
      <c r="F50" t="str">
        <f>Worldprices!$C$63</f>
        <v>COAHAR</v>
      </c>
      <c r="G50">
        <f>Worldprices!$C$71*G$4</f>
        <v>3.2131147540983607</v>
      </c>
      <c r="H50">
        <f>Worldprices!$C$71*H$4</f>
        <v>3.0042622950819675</v>
      </c>
      <c r="I50">
        <f t="shared" si="2"/>
        <v>3.2131147540983607</v>
      </c>
      <c r="J50">
        <f>Worldprices!$C$71*J$4</f>
        <v>3.2131147540983607</v>
      </c>
      <c r="K50">
        <f>Worldprices!$C$71*K$4</f>
        <v>3.2131147540983607</v>
      </c>
      <c r="L50">
        <f>Worldprices!$C$71*L$4</f>
        <v>3.2131147540983607</v>
      </c>
      <c r="M50">
        <f>Worldprices!$C$71*M$4</f>
        <v>3.2131147540983607</v>
      </c>
      <c r="N50">
        <f>Worldprices!$C$71*N$4</f>
        <v>3.2131147540983607</v>
      </c>
      <c r="O50">
        <f>Worldprices!$C$71*O$4</f>
        <v>2.7311475409836063</v>
      </c>
      <c r="P50">
        <f>Worldprices!$C$71*P$4</f>
        <v>3.0524590163934424</v>
      </c>
      <c r="Q50">
        <f>Worldprices!$C$71*Q$4</f>
        <v>3.2131147540983607</v>
      </c>
      <c r="R50">
        <f>Worldprices!$C$71*R$4</f>
        <v>2.7311475409836063</v>
      </c>
      <c r="S50">
        <f>Worldprices!$C$71*S$4</f>
        <v>3.2131147540983607</v>
      </c>
      <c r="T50">
        <f>Worldprices!$C$71*T$4</f>
        <v>3.2131147540983607</v>
      </c>
      <c r="U50">
        <f>Worldprices!$C$71*U$4</f>
        <v>3.2131147540983607</v>
      </c>
      <c r="V50">
        <f>Worldprices!$C$71*V$4</f>
        <v>3.2131147540983607</v>
      </c>
      <c r="W50">
        <f>Worldprices!$C$71*W$4</f>
        <v>3.2131147540983607</v>
      </c>
      <c r="X50">
        <f>Worldprices!$C$71*X$4</f>
        <v>3.2131147540983607</v>
      </c>
      <c r="Y50">
        <f>Worldprices!$C$71*Y$4</f>
        <v>3.2131147540983607</v>
      </c>
      <c r="Z50">
        <f>Worldprices!$C$71*Z$4</f>
        <v>3.2131147540983607</v>
      </c>
      <c r="AA50">
        <f>Worldprices!$C$71*AA$4</f>
        <v>3.2131147540983607</v>
      </c>
      <c r="AB50">
        <f>Worldprices!$C$71*AB$4</f>
        <v>3.2131147540983607</v>
      </c>
      <c r="AC50">
        <f>Worldprices!$C$71*AC$4</f>
        <v>3.2131147540983607</v>
      </c>
      <c r="AD50">
        <f>Worldprices!$C$71*AD$4</f>
        <v>3.2131147540983607</v>
      </c>
      <c r="AE50">
        <f>Worldprices!$C$71*AE$4</f>
        <v>3.2131147540983607</v>
      </c>
      <c r="AF50">
        <f>Worldprices!$C$71*AF$4</f>
        <v>3.2131147540983607</v>
      </c>
      <c r="AG50">
        <f>Worldprices!$C$71*AG$4</f>
        <v>3.2131147540983607</v>
      </c>
      <c r="AH50">
        <f>Worldprices!$C$71*AH$4</f>
        <v>3.2131147540983607</v>
      </c>
      <c r="AI50">
        <f>Worldprices!$C$71*AI$4</f>
        <v>3.2131147540983607</v>
      </c>
      <c r="AJ50">
        <f>Worldprices!$C$71*AJ$4</f>
        <v>3.2131147540983607</v>
      </c>
      <c r="AK50">
        <f>Worldprices!$C$71*AK$4</f>
        <v>3.2131147540983607</v>
      </c>
      <c r="AL50">
        <f>Worldprices!$C$71*AL$4</f>
        <v>3.2131147540983607</v>
      </c>
      <c r="AM50">
        <f>Worldprices!$C$71*AM$4</f>
        <v>3.2131147540983607</v>
      </c>
      <c r="AN50">
        <f>Worldprices!$C$71*AN$4</f>
        <v>3.2131147540983607</v>
      </c>
      <c r="AO50">
        <f>Worldprices!$C$71*AO$4</f>
        <v>3.2131147540983607</v>
      </c>
      <c r="AP50">
        <f>Worldprices!$C$71*AP$4</f>
        <v>3.2131147540983607</v>
      </c>
      <c r="AQ50">
        <f t="shared" ref="AQ50:AQ94" si="3">AP50</f>
        <v>3.2131147540983607</v>
      </c>
    </row>
    <row r="51" spans="1:43">
      <c r="A51" t="s">
        <v>248</v>
      </c>
      <c r="B51" t="s">
        <v>352</v>
      </c>
      <c r="C51" t="s">
        <v>154</v>
      </c>
      <c r="D51">
        <v>2030</v>
      </c>
      <c r="E51" t="str">
        <f>Worldprices!$D$62</f>
        <v>IMPCOACOK*</v>
      </c>
      <c r="F51" t="str">
        <f>Worldprices!$D$63</f>
        <v>COACOK</v>
      </c>
      <c r="G51">
        <f>Worldprices!$D$71*G$4</f>
        <v>4.0806557377049177</v>
      </c>
      <c r="H51">
        <f>Worldprices!$D$71*H$4</f>
        <v>3.8154131147540982</v>
      </c>
      <c r="I51">
        <f t="shared" si="2"/>
        <v>4.0806557377049177</v>
      </c>
      <c r="J51">
        <f>Worldprices!$D$71*J$4</f>
        <v>4.0806557377049177</v>
      </c>
      <c r="K51">
        <f>Worldprices!$D$71*K$4</f>
        <v>4.0806557377049177</v>
      </c>
      <c r="L51">
        <f>Worldprices!$D$71*L$4</f>
        <v>4.0806557377049177</v>
      </c>
      <c r="M51">
        <f>Worldprices!$D$71*M$4</f>
        <v>4.0806557377049177</v>
      </c>
      <c r="N51">
        <f>Worldprices!$D$71*N$4</f>
        <v>4.0806557377049177</v>
      </c>
      <c r="O51">
        <f>Worldprices!$D$71*O$4</f>
        <v>3.46855737704918</v>
      </c>
      <c r="P51">
        <f>Worldprices!$D$71*P$4</f>
        <v>3.8766229508196717</v>
      </c>
      <c r="Q51">
        <f>Worldprices!$D$71*Q$4</f>
        <v>4.0806557377049177</v>
      </c>
      <c r="R51">
        <f>Worldprices!$D$71*R$4</f>
        <v>3.46855737704918</v>
      </c>
      <c r="S51">
        <f>Worldprices!$D$71*S$4</f>
        <v>4.0806557377049177</v>
      </c>
      <c r="T51">
        <f>Worldprices!$D$71*T$4</f>
        <v>4.0806557377049177</v>
      </c>
      <c r="U51">
        <f>Worldprices!$D$71*U$4</f>
        <v>4.0806557377049177</v>
      </c>
      <c r="V51">
        <f>Worldprices!$D$71*V$4</f>
        <v>4.0806557377049177</v>
      </c>
      <c r="W51">
        <f>Worldprices!$D$71*W$4</f>
        <v>4.0806557377049177</v>
      </c>
      <c r="X51">
        <f>Worldprices!$D$71*X$4</f>
        <v>4.0806557377049177</v>
      </c>
      <c r="Y51">
        <f>Worldprices!$D$71*Y$4</f>
        <v>4.0806557377049177</v>
      </c>
      <c r="Z51">
        <f>Worldprices!$D$71*Z$4</f>
        <v>4.0806557377049177</v>
      </c>
      <c r="AA51">
        <f>Worldprices!$D$71*AA$4</f>
        <v>4.0806557377049177</v>
      </c>
      <c r="AB51">
        <f>Worldprices!$D$71*AB$4</f>
        <v>4.0806557377049177</v>
      </c>
      <c r="AC51">
        <f>Worldprices!$D$71*AC$4</f>
        <v>4.0806557377049177</v>
      </c>
      <c r="AD51">
        <f>Worldprices!$D$71*AD$4</f>
        <v>4.0806557377049177</v>
      </c>
      <c r="AE51">
        <f>Worldprices!$D$71*AE$4</f>
        <v>4.0806557377049177</v>
      </c>
      <c r="AF51">
        <f>Worldprices!$D$71*AF$4</f>
        <v>4.0806557377049177</v>
      </c>
      <c r="AG51">
        <f>Worldprices!$D$71*AG$4</f>
        <v>4.0806557377049177</v>
      </c>
      <c r="AH51">
        <f>Worldprices!$D$71*AH$4</f>
        <v>4.0806557377049177</v>
      </c>
      <c r="AI51">
        <f>Worldprices!$D$71*AI$4</f>
        <v>4.0806557377049177</v>
      </c>
      <c r="AJ51">
        <f>Worldprices!$D$71*AJ$4</f>
        <v>4.0806557377049177</v>
      </c>
      <c r="AK51">
        <f>Worldprices!$D$71*AK$4</f>
        <v>4.0806557377049177</v>
      </c>
      <c r="AL51">
        <f>Worldprices!$D$71*AL$4</f>
        <v>4.0806557377049177</v>
      </c>
      <c r="AM51">
        <f>Worldprices!$D$71*AM$4</f>
        <v>4.0806557377049177</v>
      </c>
      <c r="AN51">
        <f>Worldprices!$D$71*AN$4</f>
        <v>4.0806557377049177</v>
      </c>
      <c r="AO51">
        <f>Worldprices!$D$71*AO$4</f>
        <v>4.0806557377049177</v>
      </c>
      <c r="AP51">
        <f>Worldprices!$D$71*AP$4</f>
        <v>4.0806557377049177</v>
      </c>
      <c r="AQ51">
        <f t="shared" si="3"/>
        <v>4.0806557377049177</v>
      </c>
    </row>
    <row r="52" spans="1:43">
      <c r="A52" t="s">
        <v>248</v>
      </c>
      <c r="B52" t="s">
        <v>352</v>
      </c>
      <c r="C52" t="s">
        <v>154</v>
      </c>
      <c r="D52">
        <v>2030</v>
      </c>
      <c r="E52" t="str">
        <f>Worldprices!$E$62</f>
        <v>IMPCOABRO*</v>
      </c>
      <c r="F52" t="str">
        <f>Worldprices!$E$63</f>
        <v>COABRO</v>
      </c>
      <c r="G52">
        <f>Worldprices!$E$71*G$4</f>
        <v>3.0524590163934424</v>
      </c>
      <c r="H52">
        <f>Worldprices!$E$71*H$4</f>
        <v>2.8540491803278689</v>
      </c>
      <c r="I52">
        <f t="shared" si="2"/>
        <v>3.0524590163934424</v>
      </c>
      <c r="J52">
        <f>Worldprices!$E$71*J$4</f>
        <v>3.0524590163934424</v>
      </c>
      <c r="K52">
        <f>Worldprices!$E$71*K$4</f>
        <v>3.0524590163934424</v>
      </c>
      <c r="L52">
        <f>Worldprices!$E$71*L$4</f>
        <v>3.0524590163934424</v>
      </c>
      <c r="M52">
        <f>Worldprices!$E$71*M$4</f>
        <v>3.0524590163934424</v>
      </c>
      <c r="N52">
        <f>Worldprices!$E$71*N$4</f>
        <v>3.0524590163934424</v>
      </c>
      <c r="O52">
        <f>Worldprices!$E$71*O$4</f>
        <v>2.5945901639344258</v>
      </c>
      <c r="P52">
        <f>Worldprices!$E$71*P$4</f>
        <v>2.89983606557377</v>
      </c>
      <c r="Q52">
        <f>Worldprices!$E$71*Q$4</f>
        <v>3.0524590163934424</v>
      </c>
      <c r="R52">
        <f>Worldprices!$E$71*R$4</f>
        <v>2.5945901639344258</v>
      </c>
      <c r="S52">
        <f>Worldprices!$E$71*S$4</f>
        <v>3.0524590163934424</v>
      </c>
      <c r="T52">
        <f>Worldprices!$E$71*T$4</f>
        <v>3.0524590163934424</v>
      </c>
      <c r="U52">
        <f>Worldprices!$E$71*U$4</f>
        <v>3.0524590163934424</v>
      </c>
      <c r="V52">
        <f>Worldprices!$E$71*V$4</f>
        <v>3.0524590163934424</v>
      </c>
      <c r="W52">
        <f>Worldprices!$E$71*W$4</f>
        <v>3.0524590163934424</v>
      </c>
      <c r="X52">
        <f>Worldprices!$E$71*X$4</f>
        <v>3.0524590163934424</v>
      </c>
      <c r="Y52">
        <f>Worldprices!$E$71*Y$4</f>
        <v>3.0524590163934424</v>
      </c>
      <c r="Z52">
        <f>Worldprices!$E$71*Z$4</f>
        <v>3.0524590163934424</v>
      </c>
      <c r="AA52">
        <f>Worldprices!$E$71*AA$4</f>
        <v>3.0524590163934424</v>
      </c>
      <c r="AB52">
        <f>Worldprices!$E$71*AB$4</f>
        <v>3.0524590163934424</v>
      </c>
      <c r="AC52">
        <f>Worldprices!$E$71*AC$4</f>
        <v>3.0524590163934424</v>
      </c>
      <c r="AD52">
        <f>Worldprices!$E$71*AD$4</f>
        <v>3.0524590163934424</v>
      </c>
      <c r="AE52">
        <f>Worldprices!$E$71*AE$4</f>
        <v>3.0524590163934424</v>
      </c>
      <c r="AF52">
        <f>Worldprices!$E$71*AF$4</f>
        <v>3.0524590163934424</v>
      </c>
      <c r="AG52">
        <f>Worldprices!$E$71*AG$4</f>
        <v>3.0524590163934424</v>
      </c>
      <c r="AH52">
        <f>Worldprices!$E$71*AH$4</f>
        <v>3.0524590163934424</v>
      </c>
      <c r="AI52">
        <f>Worldprices!$E$71*AI$4</f>
        <v>3.0524590163934424</v>
      </c>
      <c r="AJ52">
        <f>Worldprices!$E$71*AJ$4</f>
        <v>3.0524590163934424</v>
      </c>
      <c r="AK52">
        <f>Worldprices!$E$71*AK$4</f>
        <v>3.0524590163934424</v>
      </c>
      <c r="AL52">
        <f>Worldprices!$E$71*AL$4</f>
        <v>3.0524590163934424</v>
      </c>
      <c r="AM52">
        <f>Worldprices!$E$71*AM$4</f>
        <v>3.0524590163934424</v>
      </c>
      <c r="AN52">
        <f>Worldprices!$E$71*AN$4</f>
        <v>3.0524590163934424</v>
      </c>
      <c r="AO52">
        <f>Worldprices!$E$71*AO$4</f>
        <v>3.0524590163934424</v>
      </c>
      <c r="AP52">
        <f>Worldprices!$E$71*AP$4</f>
        <v>3.0524590163934424</v>
      </c>
      <c r="AQ52">
        <f t="shared" si="3"/>
        <v>3.0524590163934424</v>
      </c>
    </row>
    <row r="53" spans="1:43">
      <c r="A53" t="s">
        <v>248</v>
      </c>
      <c r="B53" t="s">
        <v>352</v>
      </c>
      <c r="C53" t="s">
        <v>154</v>
      </c>
      <c r="D53">
        <v>2030</v>
      </c>
      <c r="E53" t="str">
        <f>Worldprices!$F$62</f>
        <v>IMPCOALIG*</v>
      </c>
      <c r="F53" t="str">
        <f>Worldprices!$F$63</f>
        <v>COALIG</v>
      </c>
      <c r="G53">
        <f>Worldprices!$F$71*G$4</f>
        <v>3.0524590163934424</v>
      </c>
      <c r="H53">
        <f>Worldprices!$F$71*H$4</f>
        <v>2.8540491803278689</v>
      </c>
      <c r="I53">
        <f t="shared" si="2"/>
        <v>3.0524590163934424</v>
      </c>
      <c r="J53">
        <f>Worldprices!$F$71*J$4</f>
        <v>3.0524590163934424</v>
      </c>
      <c r="K53">
        <f>Worldprices!$F$71*K$4</f>
        <v>3.0524590163934424</v>
      </c>
      <c r="L53">
        <f>Worldprices!$F$71*L$4</f>
        <v>3.0524590163934424</v>
      </c>
      <c r="M53">
        <f>Worldprices!$F$71*M$4</f>
        <v>3.0524590163934424</v>
      </c>
      <c r="N53">
        <f>Worldprices!$F$71*N$4</f>
        <v>3.0524590163934424</v>
      </c>
      <c r="O53">
        <f>Worldprices!$F$71*O$4</f>
        <v>2.5945901639344258</v>
      </c>
      <c r="P53">
        <f>Worldprices!$F$71*P$4</f>
        <v>2.89983606557377</v>
      </c>
      <c r="Q53">
        <f>Worldprices!$F$71*Q$4</f>
        <v>3.0524590163934424</v>
      </c>
      <c r="R53">
        <f>Worldprices!$F$71*R$4</f>
        <v>2.5945901639344258</v>
      </c>
      <c r="S53">
        <f>Worldprices!$F$71*S$4</f>
        <v>3.0524590163934424</v>
      </c>
      <c r="T53">
        <f>Worldprices!$F$71*T$4</f>
        <v>3.0524590163934424</v>
      </c>
      <c r="U53">
        <f>Worldprices!$F$71*U$4</f>
        <v>3.0524590163934424</v>
      </c>
      <c r="V53">
        <f>Worldprices!$F$71*V$4</f>
        <v>3.0524590163934424</v>
      </c>
      <c r="W53">
        <f>Worldprices!$F$71*W$4</f>
        <v>3.0524590163934424</v>
      </c>
      <c r="X53">
        <f>Worldprices!$F$71*X$4</f>
        <v>3.0524590163934424</v>
      </c>
      <c r="Y53">
        <f>Worldprices!$F$71*Y$4</f>
        <v>3.0524590163934424</v>
      </c>
      <c r="Z53">
        <f>Worldprices!$F$71*Z$4</f>
        <v>3.0524590163934424</v>
      </c>
      <c r="AA53">
        <f>Worldprices!$F$71*AA$4</f>
        <v>3.0524590163934424</v>
      </c>
      <c r="AB53">
        <f>Worldprices!$F$71*AB$4</f>
        <v>3.0524590163934424</v>
      </c>
      <c r="AC53">
        <f>Worldprices!$F$71*AC$4</f>
        <v>3.0524590163934424</v>
      </c>
      <c r="AD53">
        <f>Worldprices!$F$71*AD$4</f>
        <v>3.0524590163934424</v>
      </c>
      <c r="AE53">
        <f>Worldprices!$F$71*AE$4</f>
        <v>3.0524590163934424</v>
      </c>
      <c r="AF53">
        <f>Worldprices!$F$71*AF$4</f>
        <v>3.0524590163934424</v>
      </c>
      <c r="AG53">
        <f>Worldprices!$F$71*AG$4</f>
        <v>3.0524590163934424</v>
      </c>
      <c r="AH53">
        <f>Worldprices!$F$71*AH$4</f>
        <v>3.0524590163934424</v>
      </c>
      <c r="AI53">
        <f>Worldprices!$F$71*AI$4</f>
        <v>3.0524590163934424</v>
      </c>
      <c r="AJ53">
        <f>Worldprices!$F$71*AJ$4</f>
        <v>3.0524590163934424</v>
      </c>
      <c r="AK53">
        <f>Worldprices!$F$71*AK$4</f>
        <v>3.0524590163934424</v>
      </c>
      <c r="AL53">
        <f>Worldprices!$F$71*AL$4</f>
        <v>3.0524590163934424</v>
      </c>
      <c r="AM53">
        <f>Worldprices!$F$71*AM$4</f>
        <v>3.0524590163934424</v>
      </c>
      <c r="AN53">
        <f>Worldprices!$F$71*AN$4</f>
        <v>3.0524590163934424</v>
      </c>
      <c r="AO53">
        <f>Worldprices!$F$71*AO$4</f>
        <v>3.0524590163934424</v>
      </c>
      <c r="AP53">
        <f>Worldprices!$F$71*AP$4</f>
        <v>3.0524590163934424</v>
      </c>
      <c r="AQ53">
        <f t="shared" si="3"/>
        <v>3.0524590163934424</v>
      </c>
    </row>
    <row r="54" spans="1:43">
      <c r="A54" t="s">
        <v>248</v>
      </c>
      <c r="B54" t="s">
        <v>352</v>
      </c>
      <c r="C54" t="s">
        <v>154</v>
      </c>
      <c r="D54">
        <v>2030</v>
      </c>
      <c r="E54" t="str">
        <f>Worldprices!$M$62</f>
        <v>IMPOILOTH</v>
      </c>
      <c r="F54" t="str">
        <f>Worldprices!$M$63</f>
        <v>OILOTH</v>
      </c>
      <c r="G54">
        <f>Worldprices!$M$71*G$6</f>
        <v>14.704918032786889</v>
      </c>
      <c r="H54">
        <f>Worldprices!$M$71*H$6</f>
        <v>14.704918032786889</v>
      </c>
      <c r="I54">
        <f t="shared" si="2"/>
        <v>14.704918032786889</v>
      </c>
      <c r="J54">
        <f>Worldprices!$M$71*J$6</f>
        <v>14.704918032786889</v>
      </c>
      <c r="K54">
        <f>Worldprices!$M$71*K$6</f>
        <v>14.704918032786889</v>
      </c>
      <c r="L54">
        <f>Worldprices!$M$71*L$6</f>
        <v>14.704918032786889</v>
      </c>
      <c r="M54">
        <f>Worldprices!$M$71*M$6</f>
        <v>14.704918032786889</v>
      </c>
      <c r="N54">
        <f>Worldprices!$M$71*N$6</f>
        <v>14.704918032786889</v>
      </c>
      <c r="O54">
        <f>Worldprices!$M$71*O$6</f>
        <v>14.704918032786889</v>
      </c>
      <c r="P54">
        <f>Worldprices!$M$71*P$6</f>
        <v>14.704918032786889</v>
      </c>
      <c r="Q54">
        <f>Worldprices!$M$71*Q$6</f>
        <v>14.704918032786889</v>
      </c>
      <c r="R54">
        <f>Worldprices!$M$71*R$6</f>
        <v>14.704918032786889</v>
      </c>
      <c r="S54">
        <f>Worldprices!$M$71*S$6</f>
        <v>14.704918032786889</v>
      </c>
      <c r="T54">
        <f>Worldprices!$M$71*T$6</f>
        <v>14.704918032786889</v>
      </c>
      <c r="U54">
        <f>Worldprices!$M$71*U$6</f>
        <v>13.969672131147544</v>
      </c>
      <c r="V54">
        <f>Worldprices!$M$71*V$6</f>
        <v>14.704918032786889</v>
      </c>
      <c r="W54">
        <f>Worldprices!$M$71*W$6</f>
        <v>14.704918032786889</v>
      </c>
      <c r="X54">
        <f>Worldprices!$M$71*X$6</f>
        <v>14.704918032786889</v>
      </c>
      <c r="Y54">
        <f>Worldprices!$M$71*Y$6</f>
        <v>14.704918032786889</v>
      </c>
      <c r="Z54">
        <f>Worldprices!$M$71*Z$6</f>
        <v>14.704918032786889</v>
      </c>
      <c r="AA54">
        <f>Worldprices!$M$71*AA$6</f>
        <v>14.704918032786889</v>
      </c>
      <c r="AB54">
        <f>Worldprices!$M$71*AB$6</f>
        <v>14.704918032786889</v>
      </c>
      <c r="AC54">
        <f>Worldprices!$M$71*AC$6</f>
        <v>14.704918032786889</v>
      </c>
      <c r="AD54">
        <f>Worldprices!$M$71*AD$6</f>
        <v>14.704918032786889</v>
      </c>
      <c r="AE54">
        <f>Worldprices!$M$71*AE$6</f>
        <v>14.704918032786889</v>
      </c>
      <c r="AF54">
        <f>Worldprices!$M$71*AF$6</f>
        <v>14.704918032786889</v>
      </c>
      <c r="AG54">
        <f>Worldprices!$M$71*AG$6</f>
        <v>14.704918032786889</v>
      </c>
      <c r="AH54">
        <f>Worldprices!$M$71*AH$6</f>
        <v>14.704918032786889</v>
      </c>
      <c r="AI54">
        <f>Worldprices!$M$71*AI$6</f>
        <v>14.704918032786889</v>
      </c>
      <c r="AJ54">
        <f>Worldprices!$M$71*AJ$6</f>
        <v>14.704918032786889</v>
      </c>
      <c r="AK54">
        <f>Worldprices!$M$71*AK$6</f>
        <v>14.704918032786889</v>
      </c>
      <c r="AL54">
        <f>Worldprices!$M$71*AL$6</f>
        <v>14.704918032786889</v>
      </c>
      <c r="AM54">
        <f>Worldprices!$M$71*AM$6</f>
        <v>14.704918032786889</v>
      </c>
      <c r="AN54">
        <f>Worldprices!$M$71*AN$6</f>
        <v>14.704918032786889</v>
      </c>
      <c r="AO54">
        <f>Worldprices!$M$71*AO$6</f>
        <v>14.704918032786889</v>
      </c>
      <c r="AP54">
        <f>Worldprices!$M$71*AP$6</f>
        <v>14.704918032786889</v>
      </c>
      <c r="AQ54">
        <f t="shared" si="3"/>
        <v>14.704918032786889</v>
      </c>
    </row>
    <row r="55" spans="1:43">
      <c r="A55" t="s">
        <v>248</v>
      </c>
      <c r="B55" t="s">
        <v>352</v>
      </c>
      <c r="C55" t="s">
        <v>154</v>
      </c>
      <c r="D55">
        <v>2030</v>
      </c>
      <c r="E55" t="str">
        <f>Worldprices!$N$62</f>
        <v>IMPOILNAP</v>
      </c>
      <c r="F55" t="str">
        <f>Worldprices!$N$63</f>
        <v>OILNAP</v>
      </c>
      <c r="G55">
        <f>Worldprices!$N$71*G$6</f>
        <v>14.704918032786889</v>
      </c>
      <c r="H55">
        <f>Worldprices!$N$71*H$6</f>
        <v>14.704918032786889</v>
      </c>
      <c r="I55">
        <f t="shared" si="2"/>
        <v>14.704918032786889</v>
      </c>
      <c r="J55">
        <f>Worldprices!$N$71*J$6</f>
        <v>14.704918032786889</v>
      </c>
      <c r="K55">
        <f>Worldprices!$N$71*K$6</f>
        <v>14.704918032786889</v>
      </c>
      <c r="L55">
        <f>Worldprices!$N$71*L$6</f>
        <v>14.704918032786889</v>
      </c>
      <c r="M55">
        <f>Worldprices!$N$71*M$6</f>
        <v>14.704918032786889</v>
      </c>
      <c r="N55">
        <f>Worldprices!$N$71*N$6</f>
        <v>14.704918032786889</v>
      </c>
      <c r="O55">
        <f>Worldprices!$N$71*O$6</f>
        <v>14.704918032786889</v>
      </c>
      <c r="P55">
        <f>Worldprices!$N$71*P$6</f>
        <v>14.704918032786889</v>
      </c>
      <c r="Q55">
        <f>Worldprices!$N$71*Q$6</f>
        <v>14.704918032786889</v>
      </c>
      <c r="R55">
        <f>Worldprices!$N$71*R$6</f>
        <v>14.704918032786889</v>
      </c>
      <c r="S55">
        <f>Worldprices!$N$71*S$6</f>
        <v>14.704918032786889</v>
      </c>
      <c r="T55">
        <f>Worldprices!$N$71*T$6</f>
        <v>14.704918032786889</v>
      </c>
      <c r="U55">
        <f>Worldprices!$N$71*U$6</f>
        <v>13.969672131147544</v>
      </c>
      <c r="V55">
        <f>Worldprices!$N$71*V$6</f>
        <v>14.704918032786889</v>
      </c>
      <c r="W55">
        <f>Worldprices!$N$71*W$6</f>
        <v>14.704918032786889</v>
      </c>
      <c r="X55">
        <f>Worldprices!$N$71*X$6</f>
        <v>14.704918032786889</v>
      </c>
      <c r="Y55">
        <f>Worldprices!$N$71*Y$6</f>
        <v>14.704918032786889</v>
      </c>
      <c r="Z55">
        <f>Worldprices!$N$71*Z$6</f>
        <v>14.704918032786889</v>
      </c>
      <c r="AA55">
        <f>Worldprices!$N$71*AA$6</f>
        <v>14.704918032786889</v>
      </c>
      <c r="AB55">
        <f>Worldprices!$N$71*AB$6</f>
        <v>14.704918032786889</v>
      </c>
      <c r="AC55">
        <f>Worldprices!$N$71*AC$6</f>
        <v>14.704918032786889</v>
      </c>
      <c r="AD55">
        <f>Worldprices!$N$71*AD$6</f>
        <v>14.704918032786889</v>
      </c>
      <c r="AE55">
        <f>Worldprices!$N$71*AE$6</f>
        <v>14.704918032786889</v>
      </c>
      <c r="AF55">
        <f>Worldprices!$N$71*AF$6</f>
        <v>14.704918032786889</v>
      </c>
      <c r="AG55">
        <f>Worldprices!$N$71*AG$6</f>
        <v>14.704918032786889</v>
      </c>
      <c r="AH55">
        <f>Worldprices!$N$71*AH$6</f>
        <v>14.704918032786889</v>
      </c>
      <c r="AI55">
        <f>Worldprices!$N$71*AI$6</f>
        <v>14.704918032786889</v>
      </c>
      <c r="AJ55">
        <f>Worldprices!$N$71*AJ$6</f>
        <v>14.704918032786889</v>
      </c>
      <c r="AK55">
        <f>Worldprices!$N$71*AK$6</f>
        <v>14.704918032786889</v>
      </c>
      <c r="AL55">
        <f>Worldprices!$N$71*AL$6</f>
        <v>14.704918032786889</v>
      </c>
      <c r="AM55">
        <f>Worldprices!$N$71*AM$6</f>
        <v>14.704918032786889</v>
      </c>
      <c r="AN55">
        <f>Worldprices!$N$71*AN$6</f>
        <v>14.704918032786889</v>
      </c>
      <c r="AO55">
        <f>Worldprices!$N$71*AO$6</f>
        <v>14.704918032786889</v>
      </c>
      <c r="AP55">
        <f>Worldprices!$N$71*AP$6</f>
        <v>14.704918032786889</v>
      </c>
      <c r="AQ55">
        <f t="shared" si="3"/>
        <v>14.704918032786889</v>
      </c>
    </row>
    <row r="56" spans="1:43">
      <c r="A56" t="s">
        <v>248</v>
      </c>
      <c r="B56" t="s">
        <v>352</v>
      </c>
      <c r="C56" t="s">
        <v>154</v>
      </c>
      <c r="D56">
        <v>2030</v>
      </c>
      <c r="E56" t="str">
        <f>Worldprices!$O$62</f>
        <v>IMPOILFDS</v>
      </c>
      <c r="F56" t="str">
        <f>Worldprices!$O$63</f>
        <v>OILFDS</v>
      </c>
      <c r="G56">
        <f>Worldprices!$O$71*G$6</f>
        <v>14.704918032786889</v>
      </c>
      <c r="H56">
        <f>Worldprices!$O$71*H$6</f>
        <v>14.704918032786889</v>
      </c>
      <c r="I56">
        <f t="shared" si="2"/>
        <v>14.704918032786889</v>
      </c>
      <c r="J56">
        <f>Worldprices!$O$71*J$6</f>
        <v>14.704918032786889</v>
      </c>
      <c r="K56">
        <f>Worldprices!$O$71*K$6</f>
        <v>14.704918032786889</v>
      </c>
      <c r="L56">
        <f>Worldprices!$O$71*L$6</f>
        <v>14.704918032786889</v>
      </c>
      <c r="M56">
        <f>Worldprices!$O$71*M$6</f>
        <v>14.704918032786889</v>
      </c>
      <c r="N56">
        <f>Worldprices!$O$71*N$6</f>
        <v>14.704918032786889</v>
      </c>
      <c r="O56">
        <f>Worldprices!$O$71*O$6</f>
        <v>14.704918032786889</v>
      </c>
      <c r="P56">
        <f>Worldprices!$O$71*P$6</f>
        <v>14.704918032786889</v>
      </c>
      <c r="Q56">
        <f>Worldprices!$O$71*Q$6</f>
        <v>14.704918032786889</v>
      </c>
      <c r="R56">
        <f>Worldprices!$O$71*R$6</f>
        <v>14.704918032786889</v>
      </c>
      <c r="S56">
        <f>Worldprices!$O$71*S$6</f>
        <v>14.704918032786889</v>
      </c>
      <c r="T56">
        <f>Worldprices!$O$71*T$6</f>
        <v>14.704918032786889</v>
      </c>
      <c r="U56">
        <f>Worldprices!$O$71*U$6</f>
        <v>13.969672131147544</v>
      </c>
      <c r="V56">
        <f>Worldprices!$O$71*V$6</f>
        <v>14.704918032786889</v>
      </c>
      <c r="W56">
        <f>Worldprices!$O$71*W$6</f>
        <v>14.704918032786889</v>
      </c>
      <c r="X56">
        <f>Worldprices!$O$71*X$6</f>
        <v>14.704918032786889</v>
      </c>
      <c r="Y56">
        <f>Worldprices!$O$71*Y$6</f>
        <v>14.704918032786889</v>
      </c>
      <c r="Z56">
        <f>Worldprices!$O$71*Z$6</f>
        <v>14.704918032786889</v>
      </c>
      <c r="AA56">
        <f>Worldprices!$O$71*AA$6</f>
        <v>14.704918032786889</v>
      </c>
      <c r="AB56">
        <f>Worldprices!$O$71*AB$6</f>
        <v>14.704918032786889</v>
      </c>
      <c r="AC56">
        <f>Worldprices!$O$71*AC$6</f>
        <v>14.704918032786889</v>
      </c>
      <c r="AD56">
        <f>Worldprices!$O$71*AD$6</f>
        <v>14.704918032786889</v>
      </c>
      <c r="AE56">
        <f>Worldprices!$O$71*AE$6</f>
        <v>14.704918032786889</v>
      </c>
      <c r="AF56">
        <f>Worldprices!$O$71*AF$6</f>
        <v>14.704918032786889</v>
      </c>
      <c r="AG56">
        <f>Worldprices!$O$71*AG$6</f>
        <v>14.704918032786889</v>
      </c>
      <c r="AH56">
        <f>Worldprices!$O$71*AH$6</f>
        <v>14.704918032786889</v>
      </c>
      <c r="AI56">
        <f>Worldprices!$O$71*AI$6</f>
        <v>14.704918032786889</v>
      </c>
      <c r="AJ56">
        <f>Worldprices!$O$71*AJ$6</f>
        <v>14.704918032786889</v>
      </c>
      <c r="AK56">
        <f>Worldprices!$O$71*AK$6</f>
        <v>14.704918032786889</v>
      </c>
      <c r="AL56">
        <f>Worldprices!$O$71*AL$6</f>
        <v>14.704918032786889</v>
      </c>
      <c r="AM56">
        <f>Worldprices!$O$71*AM$6</f>
        <v>14.704918032786889</v>
      </c>
      <c r="AN56">
        <f>Worldprices!$O$71*AN$6</f>
        <v>14.704918032786889</v>
      </c>
      <c r="AO56">
        <f>Worldprices!$O$71*AO$6</f>
        <v>14.704918032786889</v>
      </c>
      <c r="AP56">
        <f>Worldprices!$O$71*AP$6</f>
        <v>14.704918032786889</v>
      </c>
      <c r="AQ56">
        <f t="shared" si="3"/>
        <v>14.704918032786889</v>
      </c>
    </row>
    <row r="57" spans="1:43">
      <c r="A57" t="s">
        <v>248</v>
      </c>
      <c r="B57" t="s">
        <v>352</v>
      </c>
      <c r="C57" t="s">
        <v>154</v>
      </c>
      <c r="D57">
        <v>2030</v>
      </c>
      <c r="E57" t="str">
        <f>Worldprices!$P$62</f>
        <v>IMPOILNEU</v>
      </c>
      <c r="F57" t="str">
        <f>Worldprices!$P$63</f>
        <v>OILNEU</v>
      </c>
      <c r="G57">
        <f>Worldprices!$P$71*G$6</f>
        <v>14.704918032786889</v>
      </c>
      <c r="H57">
        <f>Worldprices!$P$71*H$6</f>
        <v>14.704918032786889</v>
      </c>
      <c r="I57">
        <f t="shared" si="2"/>
        <v>14.704918032786889</v>
      </c>
      <c r="J57">
        <f>Worldprices!$P$71*J$6</f>
        <v>14.704918032786889</v>
      </c>
      <c r="K57">
        <f>Worldprices!$P$71*K$6</f>
        <v>14.704918032786889</v>
      </c>
      <c r="L57">
        <f>Worldprices!$P$71*L$6</f>
        <v>14.704918032786889</v>
      </c>
      <c r="M57">
        <f>Worldprices!$P$71*M$6</f>
        <v>14.704918032786889</v>
      </c>
      <c r="N57">
        <f>Worldprices!$P$71*N$6</f>
        <v>14.704918032786889</v>
      </c>
      <c r="O57">
        <f>Worldprices!$P$71*O$6</f>
        <v>14.704918032786889</v>
      </c>
      <c r="P57">
        <f>Worldprices!$P$71*P$6</f>
        <v>14.704918032786889</v>
      </c>
      <c r="Q57">
        <f>Worldprices!$P$71*Q$6</f>
        <v>14.704918032786889</v>
      </c>
      <c r="R57">
        <f>Worldprices!$P$71*R$6</f>
        <v>14.704918032786889</v>
      </c>
      <c r="S57">
        <f>Worldprices!$P$71*S$6</f>
        <v>14.704918032786889</v>
      </c>
      <c r="T57">
        <f>Worldprices!$P$71*T$6</f>
        <v>14.704918032786889</v>
      </c>
      <c r="U57">
        <f>Worldprices!$P$71*U$6</f>
        <v>13.969672131147544</v>
      </c>
      <c r="V57">
        <f>Worldprices!$P$71*V$6</f>
        <v>14.704918032786889</v>
      </c>
      <c r="W57">
        <f>Worldprices!$P$71*W$6</f>
        <v>14.704918032786889</v>
      </c>
      <c r="X57">
        <f>Worldprices!$P$71*X$6</f>
        <v>14.704918032786889</v>
      </c>
      <c r="Y57">
        <f>Worldprices!$P$71*Y$6</f>
        <v>14.704918032786889</v>
      </c>
      <c r="Z57">
        <f>Worldprices!$P$71*Z$6</f>
        <v>14.704918032786889</v>
      </c>
      <c r="AA57">
        <f>Worldprices!$P$71*AA$6</f>
        <v>14.704918032786889</v>
      </c>
      <c r="AB57">
        <f>Worldprices!$P$71*AB$6</f>
        <v>14.704918032786889</v>
      </c>
      <c r="AC57">
        <f>Worldprices!$P$71*AC$6</f>
        <v>14.704918032786889</v>
      </c>
      <c r="AD57">
        <f>Worldprices!$P$71*AD$6</f>
        <v>14.704918032786889</v>
      </c>
      <c r="AE57">
        <f>Worldprices!$P$71*AE$6</f>
        <v>14.704918032786889</v>
      </c>
      <c r="AF57">
        <f>Worldprices!$P$71*AF$6</f>
        <v>14.704918032786889</v>
      </c>
      <c r="AG57">
        <f>Worldprices!$P$71*AG$6</f>
        <v>14.704918032786889</v>
      </c>
      <c r="AH57">
        <f>Worldprices!$P$71*AH$6</f>
        <v>14.704918032786889</v>
      </c>
      <c r="AI57">
        <f>Worldprices!$P$71*AI$6</f>
        <v>14.704918032786889</v>
      </c>
      <c r="AJ57">
        <f>Worldprices!$P$71*AJ$6</f>
        <v>14.704918032786889</v>
      </c>
      <c r="AK57">
        <f>Worldprices!$P$71*AK$6</f>
        <v>14.704918032786889</v>
      </c>
      <c r="AL57">
        <f>Worldprices!$P$71*AL$6</f>
        <v>14.704918032786889</v>
      </c>
      <c r="AM57">
        <f>Worldprices!$P$71*AM$6</f>
        <v>14.704918032786889</v>
      </c>
      <c r="AN57">
        <f>Worldprices!$P$71*AN$6</f>
        <v>14.704918032786889</v>
      </c>
      <c r="AO57">
        <f>Worldprices!$P$71*AO$6</f>
        <v>14.704918032786889</v>
      </c>
      <c r="AP57">
        <f>Worldprices!$P$71*AP$6</f>
        <v>14.704918032786889</v>
      </c>
      <c r="AQ57">
        <f t="shared" si="3"/>
        <v>14.704918032786889</v>
      </c>
    </row>
    <row r="58" spans="1:43">
      <c r="A58" t="s">
        <v>248</v>
      </c>
      <c r="B58" t="s">
        <v>352</v>
      </c>
      <c r="C58" t="s">
        <v>306</v>
      </c>
      <c r="D58">
        <v>2030</v>
      </c>
      <c r="E58" t="str">
        <f>Worldprices!$R$62</f>
        <v>IMPBIOWOO</v>
      </c>
      <c r="F58" t="str">
        <f>Worldprices!$R$63</f>
        <v>BIOWOO</v>
      </c>
      <c r="G58">
        <f>Worldprices!$R$71*G$8</f>
        <v>5.1771017309272525</v>
      </c>
      <c r="H58">
        <f>Worldprices!$R$71*H$8</f>
        <v>5.1771017309272525</v>
      </c>
      <c r="I58">
        <f t="shared" si="2"/>
        <v>5.1771017309272525</v>
      </c>
      <c r="J58">
        <f>Worldprices!$R$71*J$8</f>
        <v>5.1771017309272525</v>
      </c>
      <c r="K58">
        <f>Worldprices!$R$71*K$8</f>
        <v>5.1771017309272525</v>
      </c>
      <c r="L58">
        <f>Worldprices!$R$71*L$8</f>
        <v>5.1771017309272525</v>
      </c>
      <c r="M58">
        <f>Worldprices!$R$71*M$8</f>
        <v>5.1771017309272525</v>
      </c>
      <c r="N58">
        <f>Worldprices!$R$71*N$8</f>
        <v>5.1771017309272525</v>
      </c>
      <c r="O58">
        <f>Worldprices!$R$71*O$8</f>
        <v>5.1771017309272525</v>
      </c>
      <c r="P58">
        <f>Worldprices!$R$71*P$8</f>
        <v>5.1771017309272525</v>
      </c>
      <c r="Q58">
        <f>Worldprices!$R$71*Q$8</f>
        <v>5.1771017309272525</v>
      </c>
      <c r="R58">
        <f>Worldprices!$R$71*R$8</f>
        <v>5.1771017309272525</v>
      </c>
      <c r="S58">
        <f>Worldprices!$R$71*S$8</f>
        <v>5.1771017309272525</v>
      </c>
      <c r="T58">
        <f>Worldprices!$R$71*T$8</f>
        <v>5.1771017309272525</v>
      </c>
      <c r="U58">
        <f>Worldprices!$R$71*U$8</f>
        <v>5.1771017309272525</v>
      </c>
      <c r="V58">
        <f>Worldprices!$R$71*V$8</f>
        <v>5.1771017309272525</v>
      </c>
      <c r="W58">
        <f>Worldprices!$R$71*W$8</f>
        <v>5.1771017309272525</v>
      </c>
      <c r="X58">
        <f>Worldprices!$R$71*X$8</f>
        <v>5.1771017309272525</v>
      </c>
      <c r="Y58">
        <f>Worldprices!$R$71*Y$8</f>
        <v>5.1771017309272525</v>
      </c>
      <c r="Z58">
        <f>Worldprices!$R$71*Z$8</f>
        <v>5.1771017309272525</v>
      </c>
      <c r="AA58">
        <f>Worldprices!$R$71*AA$8</f>
        <v>5.1771017309272525</v>
      </c>
      <c r="AB58">
        <f>Worldprices!$R$71*AB$8</f>
        <v>5.1771017309272525</v>
      </c>
      <c r="AC58">
        <f>Worldprices!$R$71*AC$8</f>
        <v>5.1771017309272525</v>
      </c>
      <c r="AD58">
        <f>Worldprices!$R$71*AD$8</f>
        <v>5.1771017309272525</v>
      </c>
      <c r="AE58">
        <f>Worldprices!$R$71*AE$8</f>
        <v>5.1771017309272525</v>
      </c>
      <c r="AF58">
        <f>Worldprices!$R$71*AF$8</f>
        <v>5.1771017309272525</v>
      </c>
      <c r="AG58">
        <f>Worldprices!$R$71*AG$8</f>
        <v>5.1771017309272525</v>
      </c>
      <c r="AH58">
        <f>Worldprices!$R$71*AH$8</f>
        <v>5.1771017309272525</v>
      </c>
      <c r="AI58">
        <f>Worldprices!$R$71*AI$8</f>
        <v>5.1771017309272525</v>
      </c>
      <c r="AJ58">
        <f>Worldprices!$R$71*AJ$8</f>
        <v>5.1771017309272525</v>
      </c>
      <c r="AK58">
        <f>Worldprices!$R$71*AK$8</f>
        <v>5.1771017309272525</v>
      </c>
      <c r="AL58">
        <f>Worldprices!$R$71*AL$8</f>
        <v>5.1771017309272525</v>
      </c>
      <c r="AM58">
        <f>Worldprices!$R$71*AM$8</f>
        <v>5.1771017309272525</v>
      </c>
      <c r="AN58">
        <f>Worldprices!$R$71*AN$8</f>
        <v>5.1771017309272525</v>
      </c>
      <c r="AO58">
        <f>Worldprices!$R$71*AO$8</f>
        <v>5.1771017309272525</v>
      </c>
      <c r="AP58">
        <f>Worldprices!$R$71*AP$8</f>
        <v>5.1771017309272525</v>
      </c>
      <c r="AQ58">
        <f t="shared" si="3"/>
        <v>5.1771017309272525</v>
      </c>
    </row>
    <row r="59" spans="1:43">
      <c r="A59" t="s">
        <v>248</v>
      </c>
      <c r="B59" t="s">
        <v>352</v>
      </c>
      <c r="C59" t="s">
        <v>154</v>
      </c>
      <c r="D59">
        <v>2035</v>
      </c>
      <c r="E59" t="str">
        <f>Worldprices!$C$62</f>
        <v>IMPCOAHAR*</v>
      </c>
      <c r="F59" t="str">
        <f>Worldprices!$C$63</f>
        <v>COAHAR</v>
      </c>
      <c r="G59">
        <f>Worldprices!$C$72*G$4</f>
        <v>3.3852459016393444</v>
      </c>
      <c r="H59">
        <f>Worldprices!$C$72*H$4</f>
        <v>3.1652049180327873</v>
      </c>
      <c r="I59">
        <f t="shared" si="2"/>
        <v>3.3852459016393444</v>
      </c>
      <c r="J59">
        <f>Worldprices!$C$72*J$4</f>
        <v>3.3852459016393444</v>
      </c>
      <c r="K59">
        <f>Worldprices!$C$72*K$4</f>
        <v>3.3852459016393444</v>
      </c>
      <c r="L59">
        <f>Worldprices!$C$72*L$4</f>
        <v>3.3852459016393444</v>
      </c>
      <c r="M59">
        <f>Worldprices!$C$72*M$4</f>
        <v>3.3852459016393444</v>
      </c>
      <c r="N59">
        <f>Worldprices!$C$72*N$4</f>
        <v>3.3852459016393444</v>
      </c>
      <c r="O59">
        <f>Worldprices!$C$72*O$4</f>
        <v>2.8774590163934426</v>
      </c>
      <c r="P59">
        <f>Worldprices!$C$72*P$4</f>
        <v>3.2159836065573768</v>
      </c>
      <c r="Q59">
        <f>Worldprices!$C$72*Q$4</f>
        <v>3.3852459016393444</v>
      </c>
      <c r="R59">
        <f>Worldprices!$C$72*R$4</f>
        <v>2.8774590163934426</v>
      </c>
      <c r="S59">
        <f>Worldprices!$C$72*S$4</f>
        <v>3.3852459016393444</v>
      </c>
      <c r="T59">
        <f>Worldprices!$C$72*T$4</f>
        <v>3.3852459016393444</v>
      </c>
      <c r="U59">
        <f>Worldprices!$C$72*U$4</f>
        <v>3.3852459016393444</v>
      </c>
      <c r="V59">
        <f>Worldprices!$C$72*V$4</f>
        <v>3.3852459016393444</v>
      </c>
      <c r="W59">
        <f>Worldprices!$C$72*W$4</f>
        <v>3.3852459016393444</v>
      </c>
      <c r="X59">
        <f>Worldprices!$C$72*X$4</f>
        <v>3.3852459016393444</v>
      </c>
      <c r="Y59">
        <f>Worldprices!$C$72*Y$4</f>
        <v>3.3852459016393444</v>
      </c>
      <c r="Z59">
        <f>Worldprices!$C$72*Z$4</f>
        <v>3.3852459016393444</v>
      </c>
      <c r="AA59">
        <f>Worldprices!$C$72*AA$4</f>
        <v>3.3852459016393444</v>
      </c>
      <c r="AB59">
        <f>Worldprices!$C$72*AB$4</f>
        <v>3.3852459016393444</v>
      </c>
      <c r="AC59">
        <f>Worldprices!$C$72*AC$4</f>
        <v>3.3852459016393444</v>
      </c>
      <c r="AD59">
        <f>Worldprices!$C$72*AD$4</f>
        <v>3.3852459016393444</v>
      </c>
      <c r="AE59">
        <f>Worldprices!$C$72*AE$4</f>
        <v>3.3852459016393444</v>
      </c>
      <c r="AF59">
        <f>Worldprices!$C$72*AF$4</f>
        <v>3.3852459016393444</v>
      </c>
      <c r="AG59">
        <f>Worldprices!$C$72*AG$4</f>
        <v>3.3852459016393444</v>
      </c>
      <c r="AH59">
        <f>Worldprices!$C$72*AH$4</f>
        <v>3.3852459016393444</v>
      </c>
      <c r="AI59">
        <f>Worldprices!$C$72*AI$4</f>
        <v>3.3852459016393444</v>
      </c>
      <c r="AJ59">
        <f>Worldprices!$C$72*AJ$4</f>
        <v>3.3852459016393444</v>
      </c>
      <c r="AK59">
        <f>Worldprices!$C$72*AK$4</f>
        <v>3.3852459016393444</v>
      </c>
      <c r="AL59">
        <f>Worldprices!$C$72*AL$4</f>
        <v>3.3852459016393444</v>
      </c>
      <c r="AM59">
        <f>Worldprices!$C$72*AM$4</f>
        <v>3.3852459016393444</v>
      </c>
      <c r="AN59">
        <f>Worldprices!$C$72*AN$4</f>
        <v>3.3852459016393444</v>
      </c>
      <c r="AO59">
        <f>Worldprices!$C$72*AO$4</f>
        <v>3.3852459016393444</v>
      </c>
      <c r="AP59">
        <f>Worldprices!$C$72*AP$4</f>
        <v>3.3852459016393444</v>
      </c>
      <c r="AQ59">
        <f t="shared" si="3"/>
        <v>3.3852459016393444</v>
      </c>
    </row>
    <row r="60" spans="1:43">
      <c r="A60" t="s">
        <v>248</v>
      </c>
      <c r="B60" t="s">
        <v>352</v>
      </c>
      <c r="C60" t="s">
        <v>154</v>
      </c>
      <c r="D60">
        <v>2035</v>
      </c>
      <c r="E60" t="str">
        <f>Worldprices!$D$62</f>
        <v>IMPCOACOK*</v>
      </c>
      <c r="F60" t="str">
        <f>Worldprices!$D$63</f>
        <v>COACOK</v>
      </c>
      <c r="G60">
        <f>Worldprices!$D$72*G$4</f>
        <v>4.2992622950819674</v>
      </c>
      <c r="H60">
        <f>Worldprices!$D$72*H$4</f>
        <v>4.01981024590164</v>
      </c>
      <c r="I60">
        <f t="shared" si="2"/>
        <v>4.2992622950819674</v>
      </c>
      <c r="J60">
        <f>Worldprices!$D$72*J$4</f>
        <v>4.2992622950819674</v>
      </c>
      <c r="K60">
        <f>Worldprices!$D$72*K$4</f>
        <v>4.2992622950819674</v>
      </c>
      <c r="L60">
        <f>Worldprices!$D$72*L$4</f>
        <v>4.2992622950819674</v>
      </c>
      <c r="M60">
        <f>Worldprices!$D$72*M$4</f>
        <v>4.2992622950819674</v>
      </c>
      <c r="N60">
        <f>Worldprices!$D$72*N$4</f>
        <v>4.2992622950819674</v>
      </c>
      <c r="O60">
        <f>Worldprices!$D$72*O$4</f>
        <v>3.6543729508196723</v>
      </c>
      <c r="P60">
        <f>Worldprices!$D$72*P$4</f>
        <v>4.0842991803278688</v>
      </c>
      <c r="Q60">
        <f>Worldprices!$D$72*Q$4</f>
        <v>4.2992622950819674</v>
      </c>
      <c r="R60">
        <f>Worldprices!$D$72*R$4</f>
        <v>3.6543729508196723</v>
      </c>
      <c r="S60">
        <f>Worldprices!$D$72*S$4</f>
        <v>4.2992622950819674</v>
      </c>
      <c r="T60">
        <f>Worldprices!$D$72*T$4</f>
        <v>4.2992622950819674</v>
      </c>
      <c r="U60">
        <f>Worldprices!$D$72*U$4</f>
        <v>4.2992622950819674</v>
      </c>
      <c r="V60">
        <f>Worldprices!$D$72*V$4</f>
        <v>4.2992622950819674</v>
      </c>
      <c r="W60">
        <f>Worldprices!$D$72*W$4</f>
        <v>4.2992622950819674</v>
      </c>
      <c r="X60">
        <f>Worldprices!$D$72*X$4</f>
        <v>4.2992622950819674</v>
      </c>
      <c r="Y60">
        <f>Worldprices!$D$72*Y$4</f>
        <v>4.2992622950819674</v>
      </c>
      <c r="Z60">
        <f>Worldprices!$D$72*Z$4</f>
        <v>4.2992622950819674</v>
      </c>
      <c r="AA60">
        <f>Worldprices!$D$72*AA$4</f>
        <v>4.2992622950819674</v>
      </c>
      <c r="AB60">
        <f>Worldprices!$D$72*AB$4</f>
        <v>4.2992622950819674</v>
      </c>
      <c r="AC60">
        <f>Worldprices!$D$72*AC$4</f>
        <v>4.2992622950819674</v>
      </c>
      <c r="AD60">
        <f>Worldprices!$D$72*AD$4</f>
        <v>4.2992622950819674</v>
      </c>
      <c r="AE60">
        <f>Worldprices!$D$72*AE$4</f>
        <v>4.2992622950819674</v>
      </c>
      <c r="AF60">
        <f>Worldprices!$D$72*AF$4</f>
        <v>4.2992622950819674</v>
      </c>
      <c r="AG60">
        <f>Worldprices!$D$72*AG$4</f>
        <v>4.2992622950819674</v>
      </c>
      <c r="AH60">
        <f>Worldprices!$D$72*AH$4</f>
        <v>4.2992622950819674</v>
      </c>
      <c r="AI60">
        <f>Worldprices!$D$72*AI$4</f>
        <v>4.2992622950819674</v>
      </c>
      <c r="AJ60">
        <f>Worldprices!$D$72*AJ$4</f>
        <v>4.2992622950819674</v>
      </c>
      <c r="AK60">
        <f>Worldprices!$D$72*AK$4</f>
        <v>4.2992622950819674</v>
      </c>
      <c r="AL60">
        <f>Worldprices!$D$72*AL$4</f>
        <v>4.2992622950819674</v>
      </c>
      <c r="AM60">
        <f>Worldprices!$D$72*AM$4</f>
        <v>4.2992622950819674</v>
      </c>
      <c r="AN60">
        <f>Worldprices!$D$72*AN$4</f>
        <v>4.2992622950819674</v>
      </c>
      <c r="AO60">
        <f>Worldprices!$D$72*AO$4</f>
        <v>4.2992622950819674</v>
      </c>
      <c r="AP60">
        <f>Worldprices!$D$72*AP$4</f>
        <v>4.2992622950819674</v>
      </c>
      <c r="AQ60">
        <f t="shared" si="3"/>
        <v>4.2992622950819674</v>
      </c>
    </row>
    <row r="61" spans="1:43">
      <c r="A61" t="s">
        <v>248</v>
      </c>
      <c r="B61" t="s">
        <v>352</v>
      </c>
      <c r="C61" t="s">
        <v>154</v>
      </c>
      <c r="D61">
        <v>2035</v>
      </c>
      <c r="E61" t="str">
        <f>Worldprices!$E$62</f>
        <v>IMPCOABRO*</v>
      </c>
      <c r="F61" t="str">
        <f>Worldprices!$E$63</f>
        <v>COABRO</v>
      </c>
      <c r="G61">
        <f>Worldprices!$E$72*G$4</f>
        <v>3.2159836065573768</v>
      </c>
      <c r="H61">
        <f>Worldprices!$E$72*H$4</f>
        <v>3.0069446721311475</v>
      </c>
      <c r="I61">
        <f t="shared" si="2"/>
        <v>3.2159836065573768</v>
      </c>
      <c r="J61">
        <f>Worldprices!$E$72*J$4</f>
        <v>3.2159836065573768</v>
      </c>
      <c r="K61">
        <f>Worldprices!$E$72*K$4</f>
        <v>3.2159836065573768</v>
      </c>
      <c r="L61">
        <f>Worldprices!$E$72*L$4</f>
        <v>3.2159836065573768</v>
      </c>
      <c r="M61">
        <f>Worldprices!$E$72*M$4</f>
        <v>3.2159836065573768</v>
      </c>
      <c r="N61">
        <f>Worldprices!$E$72*N$4</f>
        <v>3.2159836065573768</v>
      </c>
      <c r="O61">
        <f>Worldprices!$E$72*O$4</f>
        <v>2.7335860655737703</v>
      </c>
      <c r="P61">
        <f>Worldprices!$E$72*P$4</f>
        <v>3.0551844262295078</v>
      </c>
      <c r="Q61">
        <f>Worldprices!$E$72*Q$4</f>
        <v>3.2159836065573768</v>
      </c>
      <c r="R61">
        <f>Worldprices!$E$72*R$4</f>
        <v>2.7335860655737703</v>
      </c>
      <c r="S61">
        <f>Worldprices!$E$72*S$4</f>
        <v>3.2159836065573768</v>
      </c>
      <c r="T61">
        <f>Worldprices!$E$72*T$4</f>
        <v>3.2159836065573768</v>
      </c>
      <c r="U61">
        <f>Worldprices!$E$72*U$4</f>
        <v>3.2159836065573768</v>
      </c>
      <c r="V61">
        <f>Worldprices!$E$72*V$4</f>
        <v>3.2159836065573768</v>
      </c>
      <c r="W61">
        <f>Worldprices!$E$72*W$4</f>
        <v>3.2159836065573768</v>
      </c>
      <c r="X61">
        <f>Worldprices!$E$72*X$4</f>
        <v>3.2159836065573768</v>
      </c>
      <c r="Y61">
        <f>Worldprices!$E$72*Y$4</f>
        <v>3.2159836065573768</v>
      </c>
      <c r="Z61">
        <f>Worldprices!$E$72*Z$4</f>
        <v>3.2159836065573768</v>
      </c>
      <c r="AA61">
        <f>Worldprices!$E$72*AA$4</f>
        <v>3.2159836065573768</v>
      </c>
      <c r="AB61">
        <f>Worldprices!$E$72*AB$4</f>
        <v>3.2159836065573768</v>
      </c>
      <c r="AC61">
        <f>Worldprices!$E$72*AC$4</f>
        <v>3.2159836065573768</v>
      </c>
      <c r="AD61">
        <f>Worldprices!$E$72*AD$4</f>
        <v>3.2159836065573768</v>
      </c>
      <c r="AE61">
        <f>Worldprices!$E$72*AE$4</f>
        <v>3.2159836065573768</v>
      </c>
      <c r="AF61">
        <f>Worldprices!$E$72*AF$4</f>
        <v>3.2159836065573768</v>
      </c>
      <c r="AG61">
        <f>Worldprices!$E$72*AG$4</f>
        <v>3.2159836065573768</v>
      </c>
      <c r="AH61">
        <f>Worldprices!$E$72*AH$4</f>
        <v>3.2159836065573768</v>
      </c>
      <c r="AI61">
        <f>Worldprices!$E$72*AI$4</f>
        <v>3.2159836065573768</v>
      </c>
      <c r="AJ61">
        <f>Worldprices!$E$72*AJ$4</f>
        <v>3.2159836065573768</v>
      </c>
      <c r="AK61">
        <f>Worldprices!$E$72*AK$4</f>
        <v>3.2159836065573768</v>
      </c>
      <c r="AL61">
        <f>Worldprices!$E$72*AL$4</f>
        <v>3.2159836065573768</v>
      </c>
      <c r="AM61">
        <f>Worldprices!$E$72*AM$4</f>
        <v>3.2159836065573768</v>
      </c>
      <c r="AN61">
        <f>Worldprices!$E$72*AN$4</f>
        <v>3.2159836065573768</v>
      </c>
      <c r="AO61">
        <f>Worldprices!$E$72*AO$4</f>
        <v>3.2159836065573768</v>
      </c>
      <c r="AP61">
        <f>Worldprices!$E$72*AP$4</f>
        <v>3.2159836065573768</v>
      </c>
      <c r="AQ61">
        <f t="shared" si="3"/>
        <v>3.2159836065573768</v>
      </c>
    </row>
    <row r="62" spans="1:43">
      <c r="A62" t="s">
        <v>248</v>
      </c>
      <c r="B62" t="s">
        <v>352</v>
      </c>
      <c r="C62" t="s">
        <v>154</v>
      </c>
      <c r="D62">
        <v>2035</v>
      </c>
      <c r="E62" t="str">
        <f>Worldprices!$F$62</f>
        <v>IMPCOALIG*</v>
      </c>
      <c r="F62" t="str">
        <f>Worldprices!$F$63</f>
        <v>COALIG</v>
      </c>
      <c r="G62">
        <f>Worldprices!$F$72*G$4</f>
        <v>3.2159836065573768</v>
      </c>
      <c r="H62">
        <f>Worldprices!$F$72*H$4</f>
        <v>3.0069446721311475</v>
      </c>
      <c r="I62">
        <f t="shared" si="2"/>
        <v>3.2159836065573768</v>
      </c>
      <c r="J62">
        <f>Worldprices!$F$72*J$4</f>
        <v>3.2159836065573768</v>
      </c>
      <c r="K62">
        <f>Worldprices!$F$72*K$4</f>
        <v>3.2159836065573768</v>
      </c>
      <c r="L62">
        <f>Worldprices!$F$72*L$4</f>
        <v>3.2159836065573768</v>
      </c>
      <c r="M62">
        <f>Worldprices!$F$72*M$4</f>
        <v>3.2159836065573768</v>
      </c>
      <c r="N62">
        <f>Worldprices!$F$72*N$4</f>
        <v>3.2159836065573768</v>
      </c>
      <c r="O62">
        <f>Worldprices!$F$72*O$4</f>
        <v>2.7335860655737703</v>
      </c>
      <c r="P62">
        <f>Worldprices!$F$72*P$4</f>
        <v>3.0551844262295078</v>
      </c>
      <c r="Q62">
        <f>Worldprices!$F$72*Q$4</f>
        <v>3.2159836065573768</v>
      </c>
      <c r="R62">
        <f>Worldprices!$F$72*R$4</f>
        <v>2.7335860655737703</v>
      </c>
      <c r="S62">
        <f>Worldprices!$F$72*S$4</f>
        <v>3.2159836065573768</v>
      </c>
      <c r="T62">
        <f>Worldprices!$F$72*T$4</f>
        <v>3.2159836065573768</v>
      </c>
      <c r="U62">
        <f>Worldprices!$F$72*U$4</f>
        <v>3.2159836065573768</v>
      </c>
      <c r="V62">
        <f>Worldprices!$F$72*V$4</f>
        <v>3.2159836065573768</v>
      </c>
      <c r="W62">
        <f>Worldprices!$F$72*W$4</f>
        <v>3.2159836065573768</v>
      </c>
      <c r="X62">
        <f>Worldprices!$F$72*X$4</f>
        <v>3.2159836065573768</v>
      </c>
      <c r="Y62">
        <f>Worldprices!$F$72*Y$4</f>
        <v>3.2159836065573768</v>
      </c>
      <c r="Z62">
        <f>Worldprices!$F$72*Z$4</f>
        <v>3.2159836065573768</v>
      </c>
      <c r="AA62">
        <f>Worldprices!$F$72*AA$4</f>
        <v>3.2159836065573768</v>
      </c>
      <c r="AB62">
        <f>Worldprices!$F$72*AB$4</f>
        <v>3.2159836065573768</v>
      </c>
      <c r="AC62">
        <f>Worldprices!$F$72*AC$4</f>
        <v>3.2159836065573768</v>
      </c>
      <c r="AD62">
        <f>Worldprices!$F$72*AD$4</f>
        <v>3.2159836065573768</v>
      </c>
      <c r="AE62">
        <f>Worldprices!$F$72*AE$4</f>
        <v>3.2159836065573768</v>
      </c>
      <c r="AF62">
        <f>Worldprices!$F$72*AF$4</f>
        <v>3.2159836065573768</v>
      </c>
      <c r="AG62">
        <f>Worldprices!$F$72*AG$4</f>
        <v>3.2159836065573768</v>
      </c>
      <c r="AH62">
        <f>Worldprices!$F$72*AH$4</f>
        <v>3.2159836065573768</v>
      </c>
      <c r="AI62">
        <f>Worldprices!$F$72*AI$4</f>
        <v>3.2159836065573768</v>
      </c>
      <c r="AJ62">
        <f>Worldprices!$F$72*AJ$4</f>
        <v>3.2159836065573768</v>
      </c>
      <c r="AK62">
        <f>Worldprices!$F$72*AK$4</f>
        <v>3.2159836065573768</v>
      </c>
      <c r="AL62">
        <f>Worldprices!$F$72*AL$4</f>
        <v>3.2159836065573768</v>
      </c>
      <c r="AM62">
        <f>Worldprices!$F$72*AM$4</f>
        <v>3.2159836065573768</v>
      </c>
      <c r="AN62">
        <f>Worldprices!$F$72*AN$4</f>
        <v>3.2159836065573768</v>
      </c>
      <c r="AO62">
        <f>Worldprices!$F$72*AO$4</f>
        <v>3.2159836065573768</v>
      </c>
      <c r="AP62">
        <f>Worldprices!$F$72*AP$4</f>
        <v>3.2159836065573768</v>
      </c>
      <c r="AQ62">
        <f t="shared" si="3"/>
        <v>3.2159836065573768</v>
      </c>
    </row>
    <row r="63" spans="1:43">
      <c r="A63" t="s">
        <v>248</v>
      </c>
      <c r="B63" t="s">
        <v>352</v>
      </c>
      <c r="C63" t="s">
        <v>154</v>
      </c>
      <c r="D63">
        <v>2035</v>
      </c>
      <c r="E63" t="str">
        <f>Worldprices!$M$62</f>
        <v>IMPOILOTH</v>
      </c>
      <c r="F63" t="str">
        <f>Worldprices!$M$63</f>
        <v>OILOTH</v>
      </c>
      <c r="G63">
        <f>Worldprices!$M$72*G$6</f>
        <v>15.475409836065575</v>
      </c>
      <c r="H63">
        <f>Worldprices!$M$72*H$6</f>
        <v>15.475409836065575</v>
      </c>
      <c r="I63">
        <f t="shared" si="2"/>
        <v>15.475409836065575</v>
      </c>
      <c r="J63">
        <f>Worldprices!$M$72*J$6</f>
        <v>15.475409836065575</v>
      </c>
      <c r="K63">
        <f>Worldprices!$M$72*K$6</f>
        <v>15.475409836065575</v>
      </c>
      <c r="L63">
        <f>Worldprices!$M$72*L$6</f>
        <v>15.475409836065575</v>
      </c>
      <c r="M63">
        <f>Worldprices!$M$72*M$6</f>
        <v>15.475409836065575</v>
      </c>
      <c r="N63">
        <f>Worldprices!$M$72*N$6</f>
        <v>15.475409836065575</v>
      </c>
      <c r="O63">
        <f>Worldprices!$M$72*O$6</f>
        <v>15.475409836065575</v>
      </c>
      <c r="P63">
        <f>Worldprices!$M$72*P$6</f>
        <v>15.475409836065575</v>
      </c>
      <c r="Q63">
        <f>Worldprices!$M$72*Q$6</f>
        <v>15.475409836065575</v>
      </c>
      <c r="R63">
        <f>Worldprices!$M$72*R$6</f>
        <v>15.475409836065575</v>
      </c>
      <c r="S63">
        <f>Worldprices!$M$72*S$6</f>
        <v>15.475409836065575</v>
      </c>
      <c r="T63">
        <f>Worldprices!$M$72*T$6</f>
        <v>15.475409836065575</v>
      </c>
      <c r="U63">
        <f>Worldprices!$M$72*U$6</f>
        <v>14.701639344262295</v>
      </c>
      <c r="V63">
        <f>Worldprices!$M$72*V$6</f>
        <v>15.475409836065575</v>
      </c>
      <c r="W63">
        <f>Worldprices!$M$72*W$6</f>
        <v>15.475409836065575</v>
      </c>
      <c r="X63">
        <f>Worldprices!$M$72*X$6</f>
        <v>15.475409836065575</v>
      </c>
      <c r="Y63">
        <f>Worldprices!$M$72*Y$6</f>
        <v>15.475409836065575</v>
      </c>
      <c r="Z63">
        <f>Worldprices!$M$72*Z$6</f>
        <v>15.475409836065575</v>
      </c>
      <c r="AA63">
        <f>Worldprices!$M$72*AA$6</f>
        <v>15.475409836065575</v>
      </c>
      <c r="AB63">
        <f>Worldprices!$M$72*AB$6</f>
        <v>15.475409836065575</v>
      </c>
      <c r="AC63">
        <f>Worldprices!$M$72*AC$6</f>
        <v>15.475409836065575</v>
      </c>
      <c r="AD63">
        <f>Worldprices!$M$72*AD$6</f>
        <v>15.475409836065575</v>
      </c>
      <c r="AE63">
        <f>Worldprices!$M$72*AE$6</f>
        <v>15.475409836065575</v>
      </c>
      <c r="AF63">
        <f>Worldprices!$M$72*AF$6</f>
        <v>15.475409836065575</v>
      </c>
      <c r="AG63">
        <f>Worldprices!$M$72*AG$6</f>
        <v>15.475409836065575</v>
      </c>
      <c r="AH63">
        <f>Worldprices!$M$72*AH$6</f>
        <v>15.475409836065575</v>
      </c>
      <c r="AI63">
        <f>Worldprices!$M$72*AI$6</f>
        <v>15.475409836065575</v>
      </c>
      <c r="AJ63">
        <f>Worldprices!$M$72*AJ$6</f>
        <v>15.475409836065575</v>
      </c>
      <c r="AK63">
        <f>Worldprices!$M$72*AK$6</f>
        <v>15.475409836065575</v>
      </c>
      <c r="AL63">
        <f>Worldprices!$M$72*AL$6</f>
        <v>15.475409836065575</v>
      </c>
      <c r="AM63">
        <f>Worldprices!$M$72*AM$6</f>
        <v>15.475409836065575</v>
      </c>
      <c r="AN63">
        <f>Worldprices!$M$72*AN$6</f>
        <v>15.475409836065575</v>
      </c>
      <c r="AO63">
        <f>Worldprices!$M$72*AO$6</f>
        <v>15.475409836065575</v>
      </c>
      <c r="AP63">
        <f>Worldprices!$M$72*AP$6</f>
        <v>15.475409836065575</v>
      </c>
      <c r="AQ63">
        <f t="shared" si="3"/>
        <v>15.475409836065575</v>
      </c>
    </row>
    <row r="64" spans="1:43">
      <c r="A64" t="s">
        <v>248</v>
      </c>
      <c r="B64" t="s">
        <v>352</v>
      </c>
      <c r="C64" t="s">
        <v>154</v>
      </c>
      <c r="D64">
        <v>2035</v>
      </c>
      <c r="E64" t="str">
        <f>Worldprices!$N$62</f>
        <v>IMPOILNAP</v>
      </c>
      <c r="F64" t="str">
        <f>Worldprices!$N$63</f>
        <v>OILNAP</v>
      </c>
      <c r="G64">
        <f>Worldprices!$N$72*G$6</f>
        <v>15.475409836065575</v>
      </c>
      <c r="H64">
        <f>Worldprices!$N$72*H$6</f>
        <v>15.475409836065575</v>
      </c>
      <c r="I64">
        <f t="shared" si="2"/>
        <v>15.475409836065575</v>
      </c>
      <c r="J64">
        <f>Worldprices!$N$72*J$6</f>
        <v>15.475409836065575</v>
      </c>
      <c r="K64">
        <f>Worldprices!$N$72*K$6</f>
        <v>15.475409836065575</v>
      </c>
      <c r="L64">
        <f>Worldprices!$N$72*L$6</f>
        <v>15.475409836065575</v>
      </c>
      <c r="M64">
        <f>Worldprices!$N$72*M$6</f>
        <v>15.475409836065575</v>
      </c>
      <c r="N64">
        <f>Worldprices!$N$72*N$6</f>
        <v>15.475409836065575</v>
      </c>
      <c r="O64">
        <f>Worldprices!$N$72*O$6</f>
        <v>15.475409836065575</v>
      </c>
      <c r="P64">
        <f>Worldprices!$N$72*P$6</f>
        <v>15.475409836065575</v>
      </c>
      <c r="Q64">
        <f>Worldprices!$N$72*Q$6</f>
        <v>15.475409836065575</v>
      </c>
      <c r="R64">
        <f>Worldprices!$N$72*R$6</f>
        <v>15.475409836065575</v>
      </c>
      <c r="S64">
        <f>Worldprices!$N$72*S$6</f>
        <v>15.475409836065575</v>
      </c>
      <c r="T64">
        <f>Worldprices!$N$72*T$6</f>
        <v>15.475409836065575</v>
      </c>
      <c r="U64">
        <f>Worldprices!$N$72*U$6</f>
        <v>14.701639344262295</v>
      </c>
      <c r="V64">
        <f>Worldprices!$N$72*V$6</f>
        <v>15.475409836065575</v>
      </c>
      <c r="W64">
        <f>Worldprices!$N$72*W$6</f>
        <v>15.475409836065575</v>
      </c>
      <c r="X64">
        <f>Worldprices!$N$72*X$6</f>
        <v>15.475409836065575</v>
      </c>
      <c r="Y64">
        <f>Worldprices!$N$72*Y$6</f>
        <v>15.475409836065575</v>
      </c>
      <c r="Z64">
        <f>Worldprices!$N$72*Z$6</f>
        <v>15.475409836065575</v>
      </c>
      <c r="AA64">
        <f>Worldprices!$N$72*AA$6</f>
        <v>15.475409836065575</v>
      </c>
      <c r="AB64">
        <f>Worldprices!$N$72*AB$6</f>
        <v>15.475409836065575</v>
      </c>
      <c r="AC64">
        <f>Worldprices!$N$72*AC$6</f>
        <v>15.475409836065575</v>
      </c>
      <c r="AD64">
        <f>Worldprices!$N$72*AD$6</f>
        <v>15.475409836065575</v>
      </c>
      <c r="AE64">
        <f>Worldprices!$N$72*AE$6</f>
        <v>15.475409836065575</v>
      </c>
      <c r="AF64">
        <f>Worldprices!$N$72*AF$6</f>
        <v>15.475409836065575</v>
      </c>
      <c r="AG64">
        <f>Worldprices!$N$72*AG$6</f>
        <v>15.475409836065575</v>
      </c>
      <c r="AH64">
        <f>Worldprices!$N$72*AH$6</f>
        <v>15.475409836065575</v>
      </c>
      <c r="AI64">
        <f>Worldprices!$N$72*AI$6</f>
        <v>15.475409836065575</v>
      </c>
      <c r="AJ64">
        <f>Worldprices!$N$72*AJ$6</f>
        <v>15.475409836065575</v>
      </c>
      <c r="AK64">
        <f>Worldprices!$N$72*AK$6</f>
        <v>15.475409836065575</v>
      </c>
      <c r="AL64">
        <f>Worldprices!$N$72*AL$6</f>
        <v>15.475409836065575</v>
      </c>
      <c r="AM64">
        <f>Worldprices!$N$72*AM$6</f>
        <v>15.475409836065575</v>
      </c>
      <c r="AN64">
        <f>Worldprices!$N$72*AN$6</f>
        <v>15.475409836065575</v>
      </c>
      <c r="AO64">
        <f>Worldprices!$N$72*AO$6</f>
        <v>15.475409836065575</v>
      </c>
      <c r="AP64">
        <f>Worldprices!$N$72*AP$6</f>
        <v>15.475409836065575</v>
      </c>
      <c r="AQ64">
        <f t="shared" si="3"/>
        <v>15.475409836065575</v>
      </c>
    </row>
    <row r="65" spans="1:43">
      <c r="A65" t="s">
        <v>248</v>
      </c>
      <c r="B65" t="s">
        <v>352</v>
      </c>
      <c r="C65" t="s">
        <v>154</v>
      </c>
      <c r="D65">
        <v>2035</v>
      </c>
      <c r="E65" t="str">
        <f>Worldprices!$O$62</f>
        <v>IMPOILFDS</v>
      </c>
      <c r="F65" t="str">
        <f>Worldprices!$O$63</f>
        <v>OILFDS</v>
      </c>
      <c r="G65">
        <f>Worldprices!$O$72*G$6</f>
        <v>15.475409836065575</v>
      </c>
      <c r="H65">
        <f>Worldprices!$O$72*H$6</f>
        <v>15.475409836065575</v>
      </c>
      <c r="I65">
        <f t="shared" si="2"/>
        <v>15.475409836065575</v>
      </c>
      <c r="J65">
        <f>Worldprices!$O$72*J$6</f>
        <v>15.475409836065575</v>
      </c>
      <c r="K65">
        <f>Worldprices!$O$72*K$6</f>
        <v>15.475409836065575</v>
      </c>
      <c r="L65">
        <f>Worldprices!$O$72*L$6</f>
        <v>15.475409836065575</v>
      </c>
      <c r="M65">
        <f>Worldprices!$O$72*M$6</f>
        <v>15.475409836065575</v>
      </c>
      <c r="N65">
        <f>Worldprices!$O$72*N$6</f>
        <v>15.475409836065575</v>
      </c>
      <c r="O65">
        <f>Worldprices!$O$72*O$6</f>
        <v>15.475409836065575</v>
      </c>
      <c r="P65">
        <f>Worldprices!$O$72*P$6</f>
        <v>15.475409836065575</v>
      </c>
      <c r="Q65">
        <f>Worldprices!$O$72*Q$6</f>
        <v>15.475409836065575</v>
      </c>
      <c r="R65">
        <f>Worldprices!$O$72*R$6</f>
        <v>15.475409836065575</v>
      </c>
      <c r="S65">
        <f>Worldprices!$O$72*S$6</f>
        <v>15.475409836065575</v>
      </c>
      <c r="T65">
        <f>Worldprices!$O$72*T$6</f>
        <v>15.475409836065575</v>
      </c>
      <c r="U65">
        <f>Worldprices!$O$72*U$6</f>
        <v>14.701639344262295</v>
      </c>
      <c r="V65">
        <f>Worldprices!$O$72*V$6</f>
        <v>15.475409836065575</v>
      </c>
      <c r="W65">
        <f>Worldprices!$O$72*W$6</f>
        <v>15.475409836065575</v>
      </c>
      <c r="X65">
        <f>Worldprices!$O$72*X$6</f>
        <v>15.475409836065575</v>
      </c>
      <c r="Y65">
        <f>Worldprices!$O$72*Y$6</f>
        <v>15.475409836065575</v>
      </c>
      <c r="Z65">
        <f>Worldprices!$O$72*Z$6</f>
        <v>15.475409836065575</v>
      </c>
      <c r="AA65">
        <f>Worldprices!$O$72*AA$6</f>
        <v>15.475409836065575</v>
      </c>
      <c r="AB65">
        <f>Worldprices!$O$72*AB$6</f>
        <v>15.475409836065575</v>
      </c>
      <c r="AC65">
        <f>Worldprices!$O$72*AC$6</f>
        <v>15.475409836065575</v>
      </c>
      <c r="AD65">
        <f>Worldprices!$O$72*AD$6</f>
        <v>15.475409836065575</v>
      </c>
      <c r="AE65">
        <f>Worldprices!$O$72*AE$6</f>
        <v>15.475409836065575</v>
      </c>
      <c r="AF65">
        <f>Worldprices!$O$72*AF$6</f>
        <v>15.475409836065575</v>
      </c>
      <c r="AG65">
        <f>Worldprices!$O$72*AG$6</f>
        <v>15.475409836065575</v>
      </c>
      <c r="AH65">
        <f>Worldprices!$O$72*AH$6</f>
        <v>15.475409836065575</v>
      </c>
      <c r="AI65">
        <f>Worldprices!$O$72*AI$6</f>
        <v>15.475409836065575</v>
      </c>
      <c r="AJ65">
        <f>Worldprices!$O$72*AJ$6</f>
        <v>15.475409836065575</v>
      </c>
      <c r="AK65">
        <f>Worldprices!$O$72*AK$6</f>
        <v>15.475409836065575</v>
      </c>
      <c r="AL65">
        <f>Worldprices!$O$72*AL$6</f>
        <v>15.475409836065575</v>
      </c>
      <c r="AM65">
        <f>Worldprices!$O$72*AM$6</f>
        <v>15.475409836065575</v>
      </c>
      <c r="AN65">
        <f>Worldprices!$O$72*AN$6</f>
        <v>15.475409836065575</v>
      </c>
      <c r="AO65">
        <f>Worldprices!$O$72*AO$6</f>
        <v>15.475409836065575</v>
      </c>
      <c r="AP65">
        <f>Worldprices!$O$72*AP$6</f>
        <v>15.475409836065575</v>
      </c>
      <c r="AQ65">
        <f t="shared" si="3"/>
        <v>15.475409836065575</v>
      </c>
    </row>
    <row r="66" spans="1:43">
      <c r="A66" t="s">
        <v>248</v>
      </c>
      <c r="B66" t="s">
        <v>352</v>
      </c>
      <c r="C66" t="s">
        <v>154</v>
      </c>
      <c r="D66">
        <v>2035</v>
      </c>
      <c r="E66" t="str">
        <f>Worldprices!$P$62</f>
        <v>IMPOILNEU</v>
      </c>
      <c r="F66" t="str">
        <f>Worldprices!$P$63</f>
        <v>OILNEU</v>
      </c>
      <c r="G66">
        <f>Worldprices!$P$72*G$6</f>
        <v>15.475409836065575</v>
      </c>
      <c r="H66">
        <f>Worldprices!$P$72*H$6</f>
        <v>15.475409836065575</v>
      </c>
      <c r="I66">
        <f t="shared" si="2"/>
        <v>15.475409836065575</v>
      </c>
      <c r="J66">
        <f>Worldprices!$P$72*J$6</f>
        <v>15.475409836065575</v>
      </c>
      <c r="K66">
        <f>Worldprices!$P$72*K$6</f>
        <v>15.475409836065575</v>
      </c>
      <c r="L66">
        <f>Worldprices!$P$72*L$6</f>
        <v>15.475409836065575</v>
      </c>
      <c r="M66">
        <f>Worldprices!$P$72*M$6</f>
        <v>15.475409836065575</v>
      </c>
      <c r="N66">
        <f>Worldprices!$P$72*N$6</f>
        <v>15.475409836065575</v>
      </c>
      <c r="O66">
        <f>Worldprices!$P$72*O$6</f>
        <v>15.475409836065575</v>
      </c>
      <c r="P66">
        <f>Worldprices!$P$72*P$6</f>
        <v>15.475409836065575</v>
      </c>
      <c r="Q66">
        <f>Worldprices!$P$72*Q$6</f>
        <v>15.475409836065575</v>
      </c>
      <c r="R66">
        <f>Worldprices!$P$72*R$6</f>
        <v>15.475409836065575</v>
      </c>
      <c r="S66">
        <f>Worldprices!$P$72*S$6</f>
        <v>15.475409836065575</v>
      </c>
      <c r="T66">
        <f>Worldprices!$P$72*T$6</f>
        <v>15.475409836065575</v>
      </c>
      <c r="U66">
        <f>Worldprices!$P$72*U$6</f>
        <v>14.701639344262295</v>
      </c>
      <c r="V66">
        <f>Worldprices!$P$72*V$6</f>
        <v>15.475409836065575</v>
      </c>
      <c r="W66">
        <f>Worldprices!$P$72*W$6</f>
        <v>15.475409836065575</v>
      </c>
      <c r="X66">
        <f>Worldprices!$P$72*X$6</f>
        <v>15.475409836065575</v>
      </c>
      <c r="Y66">
        <f>Worldprices!$P$72*Y$6</f>
        <v>15.475409836065575</v>
      </c>
      <c r="Z66">
        <f>Worldprices!$P$72*Z$6</f>
        <v>15.475409836065575</v>
      </c>
      <c r="AA66">
        <f>Worldprices!$P$72*AA$6</f>
        <v>15.475409836065575</v>
      </c>
      <c r="AB66">
        <f>Worldprices!$P$72*AB$6</f>
        <v>15.475409836065575</v>
      </c>
      <c r="AC66">
        <f>Worldprices!$P$72*AC$6</f>
        <v>15.475409836065575</v>
      </c>
      <c r="AD66">
        <f>Worldprices!$P$72*AD$6</f>
        <v>15.475409836065575</v>
      </c>
      <c r="AE66">
        <f>Worldprices!$P$72*AE$6</f>
        <v>15.475409836065575</v>
      </c>
      <c r="AF66">
        <f>Worldprices!$P$72*AF$6</f>
        <v>15.475409836065575</v>
      </c>
      <c r="AG66">
        <f>Worldprices!$P$72*AG$6</f>
        <v>15.475409836065575</v>
      </c>
      <c r="AH66">
        <f>Worldprices!$P$72*AH$6</f>
        <v>15.475409836065575</v>
      </c>
      <c r="AI66">
        <f>Worldprices!$P$72*AI$6</f>
        <v>15.475409836065575</v>
      </c>
      <c r="AJ66">
        <f>Worldprices!$P$72*AJ$6</f>
        <v>15.475409836065575</v>
      </c>
      <c r="AK66">
        <f>Worldprices!$P$72*AK$6</f>
        <v>15.475409836065575</v>
      </c>
      <c r="AL66">
        <f>Worldprices!$P$72*AL$6</f>
        <v>15.475409836065575</v>
      </c>
      <c r="AM66">
        <f>Worldprices!$P$72*AM$6</f>
        <v>15.475409836065575</v>
      </c>
      <c r="AN66">
        <f>Worldprices!$P$72*AN$6</f>
        <v>15.475409836065575</v>
      </c>
      <c r="AO66">
        <f>Worldprices!$P$72*AO$6</f>
        <v>15.475409836065575</v>
      </c>
      <c r="AP66">
        <f>Worldprices!$P$72*AP$6</f>
        <v>15.475409836065575</v>
      </c>
      <c r="AQ66">
        <f t="shared" si="3"/>
        <v>15.475409836065575</v>
      </c>
    </row>
    <row r="67" spans="1:43">
      <c r="A67" t="s">
        <v>248</v>
      </c>
      <c r="B67" t="s">
        <v>352</v>
      </c>
      <c r="C67" t="s">
        <v>306</v>
      </c>
      <c r="D67">
        <v>2035</v>
      </c>
      <c r="E67" t="str">
        <f>Worldprices!$R$62</f>
        <v>IMPBIOWOO</v>
      </c>
      <c r="F67" t="str">
        <f>Worldprices!$R$63</f>
        <v>BIOWOO</v>
      </c>
      <c r="G67">
        <f>Worldprices!$R$72*G$8</f>
        <v>5.6601193520314999</v>
      </c>
      <c r="H67">
        <f>Worldprices!$R$72*H$8</f>
        <v>5.6601193520314999</v>
      </c>
      <c r="I67">
        <f t="shared" si="2"/>
        <v>5.6601193520314999</v>
      </c>
      <c r="J67">
        <f>Worldprices!$R$72*J$8</f>
        <v>5.6601193520314999</v>
      </c>
      <c r="K67">
        <f>Worldprices!$R$72*K$8</f>
        <v>5.6601193520314999</v>
      </c>
      <c r="L67">
        <f>Worldprices!$R$72*L$8</f>
        <v>5.6601193520314999</v>
      </c>
      <c r="M67">
        <f>Worldprices!$R$72*M$8</f>
        <v>5.6601193520314999</v>
      </c>
      <c r="N67">
        <f>Worldprices!$R$72*N$8</f>
        <v>5.6601193520314999</v>
      </c>
      <c r="O67">
        <f>Worldprices!$R$72*O$8</f>
        <v>5.6601193520314999</v>
      </c>
      <c r="P67">
        <f>Worldprices!$R$72*P$8</f>
        <v>5.6601193520314999</v>
      </c>
      <c r="Q67">
        <f>Worldprices!$R$72*Q$8</f>
        <v>5.6601193520314999</v>
      </c>
      <c r="R67">
        <f>Worldprices!$R$72*R$8</f>
        <v>5.6601193520314999</v>
      </c>
      <c r="S67">
        <f>Worldprices!$R$72*S$8</f>
        <v>5.6601193520314999</v>
      </c>
      <c r="T67">
        <f>Worldprices!$R$72*T$8</f>
        <v>5.6601193520314999</v>
      </c>
      <c r="U67">
        <f>Worldprices!$R$72*U$8</f>
        <v>5.6601193520314999</v>
      </c>
      <c r="V67">
        <f>Worldprices!$R$72*V$8</f>
        <v>5.6601193520314999</v>
      </c>
      <c r="W67">
        <f>Worldprices!$R$72*W$8</f>
        <v>5.6601193520314999</v>
      </c>
      <c r="X67">
        <f>Worldprices!$R$72*X$8</f>
        <v>5.6601193520314999</v>
      </c>
      <c r="Y67">
        <f>Worldprices!$R$72*Y$8</f>
        <v>5.6601193520314999</v>
      </c>
      <c r="Z67">
        <f>Worldprices!$R$72*Z$8</f>
        <v>5.6601193520314999</v>
      </c>
      <c r="AA67">
        <f>Worldprices!$R$72*AA$8</f>
        <v>5.6601193520314999</v>
      </c>
      <c r="AB67">
        <f>Worldprices!$R$72*AB$8</f>
        <v>5.6601193520314999</v>
      </c>
      <c r="AC67">
        <f>Worldprices!$R$72*AC$8</f>
        <v>5.6601193520314999</v>
      </c>
      <c r="AD67">
        <f>Worldprices!$R$72*AD$8</f>
        <v>5.6601193520314999</v>
      </c>
      <c r="AE67">
        <f>Worldprices!$R$72*AE$8</f>
        <v>5.6601193520314999</v>
      </c>
      <c r="AF67">
        <f>Worldprices!$R$72*AF$8</f>
        <v>5.6601193520314999</v>
      </c>
      <c r="AG67">
        <f>Worldprices!$R$72*AG$8</f>
        <v>5.6601193520314999</v>
      </c>
      <c r="AH67">
        <f>Worldprices!$R$72*AH$8</f>
        <v>5.6601193520314999</v>
      </c>
      <c r="AI67">
        <f>Worldprices!$R$72*AI$8</f>
        <v>5.6601193520314999</v>
      </c>
      <c r="AJ67">
        <f>Worldprices!$R$72*AJ$8</f>
        <v>5.6601193520314999</v>
      </c>
      <c r="AK67">
        <f>Worldprices!$R$72*AK$8</f>
        <v>5.6601193520314999</v>
      </c>
      <c r="AL67">
        <f>Worldprices!$R$72*AL$8</f>
        <v>5.6601193520314999</v>
      </c>
      <c r="AM67">
        <f>Worldprices!$R$72*AM$8</f>
        <v>5.6601193520314999</v>
      </c>
      <c r="AN67">
        <f>Worldprices!$R$72*AN$8</f>
        <v>5.6601193520314999</v>
      </c>
      <c r="AO67">
        <f>Worldprices!$R$72*AO$8</f>
        <v>5.6601193520314999</v>
      </c>
      <c r="AP67">
        <f>Worldprices!$R$72*AP$8</f>
        <v>5.6601193520314999</v>
      </c>
      <c r="AQ67">
        <f t="shared" si="3"/>
        <v>5.6601193520314999</v>
      </c>
    </row>
    <row r="68" spans="1:43">
      <c r="A68" t="s">
        <v>248</v>
      </c>
      <c r="B68" t="s">
        <v>352</v>
      </c>
      <c r="C68" t="s">
        <v>154</v>
      </c>
      <c r="D68">
        <v>2040</v>
      </c>
      <c r="E68" t="str">
        <f>Worldprices!$C$62</f>
        <v>IMPCOAHAR*</v>
      </c>
      <c r="F68" t="str">
        <f>Worldprices!$C$63</f>
        <v>COAHAR</v>
      </c>
      <c r="G68">
        <f>Worldprices!$C$73*G$4</f>
        <v>3.5573770491803276</v>
      </c>
      <c r="H68">
        <f>Worldprices!$C$73*H$4</f>
        <v>3.3261475409836065</v>
      </c>
      <c r="I68">
        <f t="shared" si="2"/>
        <v>3.5573770491803276</v>
      </c>
      <c r="J68">
        <f>Worldprices!$C$73*J$4</f>
        <v>3.5573770491803276</v>
      </c>
      <c r="K68">
        <f>Worldprices!$C$73*K$4</f>
        <v>3.5573770491803276</v>
      </c>
      <c r="L68">
        <f>Worldprices!$C$73*L$4</f>
        <v>3.5573770491803276</v>
      </c>
      <c r="M68">
        <f>Worldprices!$C$73*M$4</f>
        <v>3.5573770491803276</v>
      </c>
      <c r="N68">
        <f>Worldprices!$C$73*N$4</f>
        <v>3.5573770491803276</v>
      </c>
      <c r="O68">
        <f>Worldprices!$C$73*O$4</f>
        <v>3.0237704918032784</v>
      </c>
      <c r="P68">
        <f>Worldprices!$C$73*P$4</f>
        <v>3.3795081967213112</v>
      </c>
      <c r="Q68">
        <f>Worldprices!$C$73*Q$4</f>
        <v>3.5573770491803276</v>
      </c>
      <c r="R68">
        <f>Worldprices!$C$73*R$4</f>
        <v>3.0237704918032784</v>
      </c>
      <c r="S68">
        <f>Worldprices!$C$73*S$4</f>
        <v>3.5573770491803276</v>
      </c>
      <c r="T68">
        <f>Worldprices!$C$73*T$4</f>
        <v>3.5573770491803276</v>
      </c>
      <c r="U68">
        <f>Worldprices!$C$73*U$4</f>
        <v>3.5573770491803276</v>
      </c>
      <c r="V68">
        <f>Worldprices!$C$73*V$4</f>
        <v>3.5573770491803276</v>
      </c>
      <c r="W68">
        <f>Worldprices!$C$73*W$4</f>
        <v>3.5573770491803276</v>
      </c>
      <c r="X68">
        <f>Worldprices!$C$73*X$4</f>
        <v>3.5573770491803276</v>
      </c>
      <c r="Y68">
        <f>Worldprices!$C$73*Y$4</f>
        <v>3.5573770491803276</v>
      </c>
      <c r="Z68">
        <f>Worldprices!$C$73*Z$4</f>
        <v>3.5573770491803276</v>
      </c>
      <c r="AA68">
        <f>Worldprices!$C$73*AA$4</f>
        <v>3.5573770491803276</v>
      </c>
      <c r="AB68">
        <f>Worldprices!$C$73*AB$4</f>
        <v>3.5573770491803276</v>
      </c>
      <c r="AC68">
        <f>Worldprices!$C$73*AC$4</f>
        <v>3.5573770491803276</v>
      </c>
      <c r="AD68">
        <f>Worldprices!$C$73*AD$4</f>
        <v>3.5573770491803276</v>
      </c>
      <c r="AE68">
        <f>Worldprices!$C$73*AE$4</f>
        <v>3.5573770491803276</v>
      </c>
      <c r="AF68">
        <f>Worldprices!$C$73*AF$4</f>
        <v>3.5573770491803276</v>
      </c>
      <c r="AG68">
        <f>Worldprices!$C$73*AG$4</f>
        <v>3.5573770491803276</v>
      </c>
      <c r="AH68">
        <f>Worldprices!$C$73*AH$4</f>
        <v>3.5573770491803276</v>
      </c>
      <c r="AI68">
        <f>Worldprices!$C$73*AI$4</f>
        <v>3.5573770491803276</v>
      </c>
      <c r="AJ68">
        <f>Worldprices!$C$73*AJ$4</f>
        <v>3.5573770491803276</v>
      </c>
      <c r="AK68">
        <f>Worldprices!$C$73*AK$4</f>
        <v>3.5573770491803276</v>
      </c>
      <c r="AL68">
        <f>Worldprices!$C$73*AL$4</f>
        <v>3.5573770491803276</v>
      </c>
      <c r="AM68">
        <f>Worldprices!$C$73*AM$4</f>
        <v>3.5573770491803276</v>
      </c>
      <c r="AN68">
        <f>Worldprices!$C$73*AN$4</f>
        <v>3.5573770491803276</v>
      </c>
      <c r="AO68">
        <f>Worldprices!$C$73*AO$4</f>
        <v>3.5573770491803276</v>
      </c>
      <c r="AP68">
        <f>Worldprices!$C$73*AP$4</f>
        <v>3.5573770491803276</v>
      </c>
      <c r="AQ68">
        <f t="shared" si="3"/>
        <v>3.5573770491803276</v>
      </c>
    </row>
    <row r="69" spans="1:43">
      <c r="A69" t="s">
        <v>248</v>
      </c>
      <c r="B69" t="s">
        <v>352</v>
      </c>
      <c r="C69" t="s">
        <v>154</v>
      </c>
      <c r="D69">
        <v>2040</v>
      </c>
      <c r="E69" t="str">
        <f>Worldprices!$D$62</f>
        <v>IMPCOACOK*</v>
      </c>
      <c r="F69" t="str">
        <f>Worldprices!$D$63</f>
        <v>COACOK</v>
      </c>
      <c r="G69">
        <f>Worldprices!$D$73*G$4</f>
        <v>4.5178688524590163</v>
      </c>
      <c r="H69">
        <f>Worldprices!$D$73*H$4</f>
        <v>4.2242073770491801</v>
      </c>
      <c r="I69">
        <f t="shared" si="2"/>
        <v>4.5178688524590163</v>
      </c>
      <c r="J69">
        <f>Worldprices!$D$73*J$4</f>
        <v>4.5178688524590163</v>
      </c>
      <c r="K69">
        <f>Worldprices!$D$73*K$4</f>
        <v>4.5178688524590163</v>
      </c>
      <c r="L69">
        <f>Worldprices!$D$73*L$4</f>
        <v>4.5178688524590163</v>
      </c>
      <c r="M69">
        <f>Worldprices!$D$73*M$4</f>
        <v>4.5178688524590163</v>
      </c>
      <c r="N69">
        <f>Worldprices!$D$73*N$4</f>
        <v>4.5178688524590163</v>
      </c>
      <c r="O69">
        <f>Worldprices!$D$73*O$4</f>
        <v>3.8401885245901637</v>
      </c>
      <c r="P69">
        <f>Worldprices!$D$73*P$4</f>
        <v>4.2919754098360654</v>
      </c>
      <c r="Q69">
        <f>Worldprices!$D$73*Q$4</f>
        <v>4.5178688524590163</v>
      </c>
      <c r="R69">
        <f>Worldprices!$D$73*R$4</f>
        <v>3.8401885245901637</v>
      </c>
      <c r="S69">
        <f>Worldprices!$D$73*S$4</f>
        <v>4.5178688524590163</v>
      </c>
      <c r="T69">
        <f>Worldprices!$D$73*T$4</f>
        <v>4.5178688524590163</v>
      </c>
      <c r="U69">
        <f>Worldprices!$D$73*U$4</f>
        <v>4.5178688524590163</v>
      </c>
      <c r="V69">
        <f>Worldprices!$D$73*V$4</f>
        <v>4.5178688524590163</v>
      </c>
      <c r="W69">
        <f>Worldprices!$D$73*W$4</f>
        <v>4.5178688524590163</v>
      </c>
      <c r="X69">
        <f>Worldprices!$D$73*X$4</f>
        <v>4.5178688524590163</v>
      </c>
      <c r="Y69">
        <f>Worldprices!$D$73*Y$4</f>
        <v>4.5178688524590163</v>
      </c>
      <c r="Z69">
        <f>Worldprices!$D$73*Z$4</f>
        <v>4.5178688524590163</v>
      </c>
      <c r="AA69">
        <f>Worldprices!$D$73*AA$4</f>
        <v>4.5178688524590163</v>
      </c>
      <c r="AB69">
        <f>Worldprices!$D$73*AB$4</f>
        <v>4.5178688524590163</v>
      </c>
      <c r="AC69">
        <f>Worldprices!$D$73*AC$4</f>
        <v>4.5178688524590163</v>
      </c>
      <c r="AD69">
        <f>Worldprices!$D$73*AD$4</f>
        <v>4.5178688524590163</v>
      </c>
      <c r="AE69">
        <f>Worldprices!$D$73*AE$4</f>
        <v>4.5178688524590163</v>
      </c>
      <c r="AF69">
        <f>Worldprices!$D$73*AF$4</f>
        <v>4.5178688524590163</v>
      </c>
      <c r="AG69">
        <f>Worldprices!$D$73*AG$4</f>
        <v>4.5178688524590163</v>
      </c>
      <c r="AH69">
        <f>Worldprices!$D$73*AH$4</f>
        <v>4.5178688524590163</v>
      </c>
      <c r="AI69">
        <f>Worldprices!$D$73*AI$4</f>
        <v>4.5178688524590163</v>
      </c>
      <c r="AJ69">
        <f>Worldprices!$D$73*AJ$4</f>
        <v>4.5178688524590163</v>
      </c>
      <c r="AK69">
        <f>Worldprices!$D$73*AK$4</f>
        <v>4.5178688524590163</v>
      </c>
      <c r="AL69">
        <f>Worldprices!$D$73*AL$4</f>
        <v>4.5178688524590163</v>
      </c>
      <c r="AM69">
        <f>Worldprices!$D$73*AM$4</f>
        <v>4.5178688524590163</v>
      </c>
      <c r="AN69">
        <f>Worldprices!$D$73*AN$4</f>
        <v>4.5178688524590163</v>
      </c>
      <c r="AO69">
        <f>Worldprices!$D$73*AO$4</f>
        <v>4.5178688524590163</v>
      </c>
      <c r="AP69">
        <f>Worldprices!$D$73*AP$4</f>
        <v>4.5178688524590163</v>
      </c>
      <c r="AQ69">
        <f t="shared" si="3"/>
        <v>4.5178688524590163</v>
      </c>
    </row>
    <row r="70" spans="1:43">
      <c r="A70" t="s">
        <v>248</v>
      </c>
      <c r="B70" t="s">
        <v>352</v>
      </c>
      <c r="C70" t="s">
        <v>154</v>
      </c>
      <c r="D70">
        <v>2040</v>
      </c>
      <c r="E70" t="str">
        <f>Worldprices!$E$62</f>
        <v>IMPCOABRO*</v>
      </c>
      <c r="F70" t="str">
        <f>Worldprices!$E$63</f>
        <v>COABRO</v>
      </c>
      <c r="G70">
        <f>Worldprices!$E$73*G$4</f>
        <v>3.3795081967213112</v>
      </c>
      <c r="H70">
        <f>Worldprices!$E$73*H$4</f>
        <v>3.159840163934426</v>
      </c>
      <c r="I70">
        <f t="shared" si="2"/>
        <v>3.3795081967213112</v>
      </c>
      <c r="J70">
        <f>Worldprices!$E$73*J$4</f>
        <v>3.3795081967213112</v>
      </c>
      <c r="K70">
        <f>Worldprices!$E$73*K$4</f>
        <v>3.3795081967213112</v>
      </c>
      <c r="L70">
        <f>Worldprices!$E$73*L$4</f>
        <v>3.3795081967213112</v>
      </c>
      <c r="M70">
        <f>Worldprices!$E$73*M$4</f>
        <v>3.3795081967213112</v>
      </c>
      <c r="N70">
        <f>Worldprices!$E$73*N$4</f>
        <v>3.3795081967213112</v>
      </c>
      <c r="O70">
        <f>Worldprices!$E$73*O$4</f>
        <v>2.8725819672131143</v>
      </c>
      <c r="P70">
        <f>Worldprices!$E$73*P$4</f>
        <v>3.2105327868852456</v>
      </c>
      <c r="Q70">
        <f>Worldprices!$E$73*Q$4</f>
        <v>3.3795081967213112</v>
      </c>
      <c r="R70">
        <f>Worldprices!$E$73*R$4</f>
        <v>2.8725819672131143</v>
      </c>
      <c r="S70">
        <f>Worldprices!$E$73*S$4</f>
        <v>3.3795081967213112</v>
      </c>
      <c r="T70">
        <f>Worldprices!$E$73*T$4</f>
        <v>3.3795081967213112</v>
      </c>
      <c r="U70">
        <f>Worldprices!$E$73*U$4</f>
        <v>3.3795081967213112</v>
      </c>
      <c r="V70">
        <f>Worldprices!$E$73*V$4</f>
        <v>3.3795081967213112</v>
      </c>
      <c r="W70">
        <f>Worldprices!$E$73*W$4</f>
        <v>3.3795081967213112</v>
      </c>
      <c r="X70">
        <f>Worldprices!$E$73*X$4</f>
        <v>3.3795081967213112</v>
      </c>
      <c r="Y70">
        <f>Worldprices!$E$73*Y$4</f>
        <v>3.3795081967213112</v>
      </c>
      <c r="Z70">
        <f>Worldprices!$E$73*Z$4</f>
        <v>3.3795081967213112</v>
      </c>
      <c r="AA70">
        <f>Worldprices!$E$73*AA$4</f>
        <v>3.3795081967213112</v>
      </c>
      <c r="AB70">
        <f>Worldprices!$E$73*AB$4</f>
        <v>3.3795081967213112</v>
      </c>
      <c r="AC70">
        <f>Worldprices!$E$73*AC$4</f>
        <v>3.3795081967213112</v>
      </c>
      <c r="AD70">
        <f>Worldprices!$E$73*AD$4</f>
        <v>3.3795081967213112</v>
      </c>
      <c r="AE70">
        <f>Worldprices!$E$73*AE$4</f>
        <v>3.3795081967213112</v>
      </c>
      <c r="AF70">
        <f>Worldprices!$E$73*AF$4</f>
        <v>3.3795081967213112</v>
      </c>
      <c r="AG70">
        <f>Worldprices!$E$73*AG$4</f>
        <v>3.3795081967213112</v>
      </c>
      <c r="AH70">
        <f>Worldprices!$E$73*AH$4</f>
        <v>3.3795081967213112</v>
      </c>
      <c r="AI70">
        <f>Worldprices!$E$73*AI$4</f>
        <v>3.3795081967213112</v>
      </c>
      <c r="AJ70">
        <f>Worldprices!$E$73*AJ$4</f>
        <v>3.3795081967213112</v>
      </c>
      <c r="AK70">
        <f>Worldprices!$E$73*AK$4</f>
        <v>3.3795081967213112</v>
      </c>
      <c r="AL70">
        <f>Worldprices!$E$73*AL$4</f>
        <v>3.3795081967213112</v>
      </c>
      <c r="AM70">
        <f>Worldprices!$E$73*AM$4</f>
        <v>3.3795081967213112</v>
      </c>
      <c r="AN70">
        <f>Worldprices!$E$73*AN$4</f>
        <v>3.3795081967213112</v>
      </c>
      <c r="AO70">
        <f>Worldprices!$E$73*AO$4</f>
        <v>3.3795081967213112</v>
      </c>
      <c r="AP70">
        <f>Worldprices!$E$73*AP$4</f>
        <v>3.3795081967213112</v>
      </c>
      <c r="AQ70">
        <f t="shared" si="3"/>
        <v>3.3795081967213112</v>
      </c>
    </row>
    <row r="71" spans="1:43">
      <c r="A71" t="s">
        <v>248</v>
      </c>
      <c r="B71" t="s">
        <v>352</v>
      </c>
      <c r="C71" t="s">
        <v>154</v>
      </c>
      <c r="D71">
        <v>2040</v>
      </c>
      <c r="E71" t="str">
        <f>Worldprices!$F$62</f>
        <v>IMPCOALIG*</v>
      </c>
      <c r="F71" t="str">
        <f>Worldprices!$F$63</f>
        <v>COALIG</v>
      </c>
      <c r="G71">
        <f>Worldprices!$F$73*G$4</f>
        <v>3.3795081967213112</v>
      </c>
      <c r="H71">
        <f>Worldprices!$F$73*H$4</f>
        <v>3.159840163934426</v>
      </c>
      <c r="I71">
        <f t="shared" si="2"/>
        <v>3.3795081967213112</v>
      </c>
      <c r="J71">
        <f>Worldprices!$F$73*J$4</f>
        <v>3.3795081967213112</v>
      </c>
      <c r="K71">
        <f>Worldprices!$F$73*K$4</f>
        <v>3.3795081967213112</v>
      </c>
      <c r="L71">
        <f>Worldprices!$F$73*L$4</f>
        <v>3.3795081967213112</v>
      </c>
      <c r="M71">
        <f>Worldprices!$F$73*M$4</f>
        <v>3.3795081967213112</v>
      </c>
      <c r="N71">
        <f>Worldprices!$F$73*N$4</f>
        <v>3.3795081967213112</v>
      </c>
      <c r="O71">
        <f>Worldprices!$F$73*O$4</f>
        <v>2.8725819672131143</v>
      </c>
      <c r="P71">
        <f>Worldprices!$F$73*P$4</f>
        <v>3.2105327868852456</v>
      </c>
      <c r="Q71">
        <f>Worldprices!$F$73*Q$4</f>
        <v>3.3795081967213112</v>
      </c>
      <c r="R71">
        <f>Worldprices!$F$73*R$4</f>
        <v>2.8725819672131143</v>
      </c>
      <c r="S71">
        <f>Worldprices!$F$73*S$4</f>
        <v>3.3795081967213112</v>
      </c>
      <c r="T71">
        <f>Worldprices!$F$73*T$4</f>
        <v>3.3795081967213112</v>
      </c>
      <c r="U71">
        <f>Worldprices!$F$73*U$4</f>
        <v>3.3795081967213112</v>
      </c>
      <c r="V71">
        <f>Worldprices!$F$73*V$4</f>
        <v>3.3795081967213112</v>
      </c>
      <c r="W71">
        <f>Worldprices!$F$73*W$4</f>
        <v>3.3795081967213112</v>
      </c>
      <c r="X71">
        <f>Worldprices!$F$73*X$4</f>
        <v>3.3795081967213112</v>
      </c>
      <c r="Y71">
        <f>Worldprices!$F$73*Y$4</f>
        <v>3.3795081967213112</v>
      </c>
      <c r="Z71">
        <f>Worldprices!$F$73*Z$4</f>
        <v>3.3795081967213112</v>
      </c>
      <c r="AA71">
        <f>Worldprices!$F$73*AA$4</f>
        <v>3.3795081967213112</v>
      </c>
      <c r="AB71">
        <f>Worldprices!$F$73*AB$4</f>
        <v>3.3795081967213112</v>
      </c>
      <c r="AC71">
        <f>Worldprices!$F$73*AC$4</f>
        <v>3.3795081967213112</v>
      </c>
      <c r="AD71">
        <f>Worldprices!$F$73*AD$4</f>
        <v>3.3795081967213112</v>
      </c>
      <c r="AE71">
        <f>Worldprices!$F$73*AE$4</f>
        <v>3.3795081967213112</v>
      </c>
      <c r="AF71">
        <f>Worldprices!$F$73*AF$4</f>
        <v>3.3795081967213112</v>
      </c>
      <c r="AG71">
        <f>Worldprices!$F$73*AG$4</f>
        <v>3.3795081967213112</v>
      </c>
      <c r="AH71">
        <f>Worldprices!$F$73*AH$4</f>
        <v>3.3795081967213112</v>
      </c>
      <c r="AI71">
        <f>Worldprices!$F$73*AI$4</f>
        <v>3.3795081967213112</v>
      </c>
      <c r="AJ71">
        <f>Worldprices!$F$73*AJ$4</f>
        <v>3.3795081967213112</v>
      </c>
      <c r="AK71">
        <f>Worldprices!$F$73*AK$4</f>
        <v>3.3795081967213112</v>
      </c>
      <c r="AL71">
        <f>Worldprices!$F$73*AL$4</f>
        <v>3.3795081967213112</v>
      </c>
      <c r="AM71">
        <f>Worldprices!$F$73*AM$4</f>
        <v>3.3795081967213112</v>
      </c>
      <c r="AN71">
        <f>Worldprices!$F$73*AN$4</f>
        <v>3.3795081967213112</v>
      </c>
      <c r="AO71">
        <f>Worldprices!$F$73*AO$4</f>
        <v>3.3795081967213112</v>
      </c>
      <c r="AP71">
        <f>Worldprices!$F$73*AP$4</f>
        <v>3.3795081967213112</v>
      </c>
      <c r="AQ71">
        <f t="shared" si="3"/>
        <v>3.3795081967213112</v>
      </c>
    </row>
    <row r="72" spans="1:43">
      <c r="A72" t="s">
        <v>248</v>
      </c>
      <c r="B72" t="s">
        <v>352</v>
      </c>
      <c r="C72" t="s">
        <v>154</v>
      </c>
      <c r="D72">
        <v>2040</v>
      </c>
      <c r="E72" t="str">
        <f>Worldprices!$M$62</f>
        <v>IMPOILOTH</v>
      </c>
      <c r="F72" t="str">
        <f>Worldprices!$M$63</f>
        <v>OILOTH</v>
      </c>
      <c r="G72">
        <f>Worldprices!$M$73*G$6</f>
        <v>16.245901639344261</v>
      </c>
      <c r="H72">
        <f>Worldprices!$M$73*H$6</f>
        <v>16.245901639344261</v>
      </c>
      <c r="I72">
        <f t="shared" si="2"/>
        <v>16.245901639344261</v>
      </c>
      <c r="J72">
        <f>Worldprices!$M$73*J$6</f>
        <v>16.245901639344261</v>
      </c>
      <c r="K72">
        <f>Worldprices!$M$73*K$6</f>
        <v>16.245901639344261</v>
      </c>
      <c r="L72">
        <f>Worldprices!$M$73*L$6</f>
        <v>16.245901639344261</v>
      </c>
      <c r="M72">
        <f>Worldprices!$M$73*M$6</f>
        <v>16.245901639344261</v>
      </c>
      <c r="N72">
        <f>Worldprices!$M$73*N$6</f>
        <v>16.245901639344261</v>
      </c>
      <c r="O72">
        <f>Worldprices!$M$73*O$6</f>
        <v>16.245901639344261</v>
      </c>
      <c r="P72">
        <f>Worldprices!$M$73*P$6</f>
        <v>16.245901639344261</v>
      </c>
      <c r="Q72">
        <f>Worldprices!$M$73*Q$6</f>
        <v>16.245901639344261</v>
      </c>
      <c r="R72">
        <f>Worldprices!$M$73*R$6</f>
        <v>16.245901639344261</v>
      </c>
      <c r="S72">
        <f>Worldprices!$M$73*S$6</f>
        <v>16.245901639344261</v>
      </c>
      <c r="T72">
        <f>Worldprices!$M$73*T$6</f>
        <v>16.245901639344261</v>
      </c>
      <c r="U72">
        <f>Worldprices!$M$73*U$6</f>
        <v>15.433606557377047</v>
      </c>
      <c r="V72">
        <f>Worldprices!$M$73*V$6</f>
        <v>16.245901639344261</v>
      </c>
      <c r="W72">
        <f>Worldprices!$M$73*W$6</f>
        <v>16.245901639344261</v>
      </c>
      <c r="X72">
        <f>Worldprices!$M$73*X$6</f>
        <v>16.245901639344261</v>
      </c>
      <c r="Y72">
        <f>Worldprices!$M$73*Y$6</f>
        <v>16.245901639344261</v>
      </c>
      <c r="Z72">
        <f>Worldprices!$M$73*Z$6</f>
        <v>16.245901639344261</v>
      </c>
      <c r="AA72">
        <f>Worldprices!$M$73*AA$6</f>
        <v>16.245901639344261</v>
      </c>
      <c r="AB72">
        <f>Worldprices!$M$73*AB$6</f>
        <v>16.245901639344261</v>
      </c>
      <c r="AC72">
        <f>Worldprices!$M$73*AC$6</f>
        <v>16.245901639344261</v>
      </c>
      <c r="AD72">
        <f>Worldprices!$M$73*AD$6</f>
        <v>16.245901639344261</v>
      </c>
      <c r="AE72">
        <f>Worldprices!$M$73*AE$6</f>
        <v>16.245901639344261</v>
      </c>
      <c r="AF72">
        <f>Worldprices!$M$73*AF$6</f>
        <v>16.245901639344261</v>
      </c>
      <c r="AG72">
        <f>Worldprices!$M$73*AG$6</f>
        <v>16.245901639344261</v>
      </c>
      <c r="AH72">
        <f>Worldprices!$M$73*AH$6</f>
        <v>16.245901639344261</v>
      </c>
      <c r="AI72">
        <f>Worldprices!$M$73*AI$6</f>
        <v>16.245901639344261</v>
      </c>
      <c r="AJ72">
        <f>Worldprices!$M$73*AJ$6</f>
        <v>16.245901639344261</v>
      </c>
      <c r="AK72">
        <f>Worldprices!$M$73*AK$6</f>
        <v>16.245901639344261</v>
      </c>
      <c r="AL72">
        <f>Worldprices!$M$73*AL$6</f>
        <v>16.245901639344261</v>
      </c>
      <c r="AM72">
        <f>Worldprices!$M$73*AM$6</f>
        <v>16.245901639344261</v>
      </c>
      <c r="AN72">
        <f>Worldprices!$M$73*AN$6</f>
        <v>16.245901639344261</v>
      </c>
      <c r="AO72">
        <f>Worldprices!$M$73*AO$6</f>
        <v>16.245901639344261</v>
      </c>
      <c r="AP72">
        <f>Worldprices!$M$73*AP$6</f>
        <v>16.245901639344261</v>
      </c>
      <c r="AQ72">
        <f t="shared" si="3"/>
        <v>16.245901639344261</v>
      </c>
    </row>
    <row r="73" spans="1:43">
      <c r="A73" t="s">
        <v>248</v>
      </c>
      <c r="B73" t="s">
        <v>352</v>
      </c>
      <c r="C73" t="s">
        <v>154</v>
      </c>
      <c r="D73">
        <v>2040</v>
      </c>
      <c r="E73" t="str">
        <f>Worldprices!$N$62</f>
        <v>IMPOILNAP</v>
      </c>
      <c r="F73" t="str">
        <f>Worldprices!$N$63</f>
        <v>OILNAP</v>
      </c>
      <c r="G73">
        <f>Worldprices!$N$73*G$6</f>
        <v>16.245901639344261</v>
      </c>
      <c r="H73">
        <f>Worldprices!$N$73*H$6</f>
        <v>16.245901639344261</v>
      </c>
      <c r="I73">
        <f t="shared" si="2"/>
        <v>16.245901639344261</v>
      </c>
      <c r="J73">
        <f>Worldprices!$N$73*J$6</f>
        <v>16.245901639344261</v>
      </c>
      <c r="K73">
        <f>Worldprices!$N$73*K$6</f>
        <v>16.245901639344261</v>
      </c>
      <c r="L73">
        <f>Worldprices!$N$73*L$6</f>
        <v>16.245901639344261</v>
      </c>
      <c r="M73">
        <f>Worldprices!$N$73*M$6</f>
        <v>16.245901639344261</v>
      </c>
      <c r="N73">
        <f>Worldprices!$N$73*N$6</f>
        <v>16.245901639344261</v>
      </c>
      <c r="O73">
        <f>Worldprices!$N$73*O$6</f>
        <v>16.245901639344261</v>
      </c>
      <c r="P73">
        <f>Worldprices!$N$73*P$6</f>
        <v>16.245901639344261</v>
      </c>
      <c r="Q73">
        <f>Worldprices!$N$73*Q$6</f>
        <v>16.245901639344261</v>
      </c>
      <c r="R73">
        <f>Worldprices!$N$73*R$6</f>
        <v>16.245901639344261</v>
      </c>
      <c r="S73">
        <f>Worldprices!$N$73*S$6</f>
        <v>16.245901639344261</v>
      </c>
      <c r="T73">
        <f>Worldprices!$N$73*T$6</f>
        <v>16.245901639344261</v>
      </c>
      <c r="U73">
        <f>Worldprices!$N$73*U$6</f>
        <v>15.433606557377047</v>
      </c>
      <c r="V73">
        <f>Worldprices!$N$73*V$6</f>
        <v>16.245901639344261</v>
      </c>
      <c r="W73">
        <f>Worldprices!$N$73*W$6</f>
        <v>16.245901639344261</v>
      </c>
      <c r="X73">
        <f>Worldprices!$N$73*X$6</f>
        <v>16.245901639344261</v>
      </c>
      <c r="Y73">
        <f>Worldprices!$N$73*Y$6</f>
        <v>16.245901639344261</v>
      </c>
      <c r="Z73">
        <f>Worldprices!$N$73*Z$6</f>
        <v>16.245901639344261</v>
      </c>
      <c r="AA73">
        <f>Worldprices!$N$73*AA$6</f>
        <v>16.245901639344261</v>
      </c>
      <c r="AB73">
        <f>Worldprices!$N$73*AB$6</f>
        <v>16.245901639344261</v>
      </c>
      <c r="AC73">
        <f>Worldprices!$N$73*AC$6</f>
        <v>16.245901639344261</v>
      </c>
      <c r="AD73">
        <f>Worldprices!$N$73*AD$6</f>
        <v>16.245901639344261</v>
      </c>
      <c r="AE73">
        <f>Worldprices!$N$73*AE$6</f>
        <v>16.245901639344261</v>
      </c>
      <c r="AF73">
        <f>Worldprices!$N$73*AF$6</f>
        <v>16.245901639344261</v>
      </c>
      <c r="AG73">
        <f>Worldprices!$N$73*AG$6</f>
        <v>16.245901639344261</v>
      </c>
      <c r="AH73">
        <f>Worldprices!$N$73*AH$6</f>
        <v>16.245901639344261</v>
      </c>
      <c r="AI73">
        <f>Worldprices!$N$73*AI$6</f>
        <v>16.245901639344261</v>
      </c>
      <c r="AJ73">
        <f>Worldprices!$N$73*AJ$6</f>
        <v>16.245901639344261</v>
      </c>
      <c r="AK73">
        <f>Worldprices!$N$73*AK$6</f>
        <v>16.245901639344261</v>
      </c>
      <c r="AL73">
        <f>Worldprices!$N$73*AL$6</f>
        <v>16.245901639344261</v>
      </c>
      <c r="AM73">
        <f>Worldprices!$N$73*AM$6</f>
        <v>16.245901639344261</v>
      </c>
      <c r="AN73">
        <f>Worldprices!$N$73*AN$6</f>
        <v>16.245901639344261</v>
      </c>
      <c r="AO73">
        <f>Worldprices!$N$73*AO$6</f>
        <v>16.245901639344261</v>
      </c>
      <c r="AP73">
        <f>Worldprices!$N$73*AP$6</f>
        <v>16.245901639344261</v>
      </c>
      <c r="AQ73">
        <f t="shared" si="3"/>
        <v>16.245901639344261</v>
      </c>
    </row>
    <row r="74" spans="1:43">
      <c r="A74" t="s">
        <v>248</v>
      </c>
      <c r="B74" t="s">
        <v>352</v>
      </c>
      <c r="C74" t="s">
        <v>154</v>
      </c>
      <c r="D74">
        <v>2040</v>
      </c>
      <c r="E74" t="str">
        <f>Worldprices!$O$62</f>
        <v>IMPOILFDS</v>
      </c>
      <c r="F74" t="str">
        <f>Worldprices!$O$63</f>
        <v>OILFDS</v>
      </c>
      <c r="G74">
        <f>Worldprices!$O$73*G$6</f>
        <v>16.245901639344261</v>
      </c>
      <c r="H74">
        <f>Worldprices!$O$73*H$6</f>
        <v>16.245901639344261</v>
      </c>
      <c r="I74">
        <f t="shared" si="2"/>
        <v>16.245901639344261</v>
      </c>
      <c r="J74">
        <f>Worldprices!$O$73*J$6</f>
        <v>16.245901639344261</v>
      </c>
      <c r="K74">
        <f>Worldprices!$O$73*K$6</f>
        <v>16.245901639344261</v>
      </c>
      <c r="L74">
        <f>Worldprices!$O$73*L$6</f>
        <v>16.245901639344261</v>
      </c>
      <c r="M74">
        <f>Worldprices!$O$73*M$6</f>
        <v>16.245901639344261</v>
      </c>
      <c r="N74">
        <f>Worldprices!$O$73*N$6</f>
        <v>16.245901639344261</v>
      </c>
      <c r="O74">
        <f>Worldprices!$O$73*O$6</f>
        <v>16.245901639344261</v>
      </c>
      <c r="P74">
        <f>Worldprices!$O$73*P$6</f>
        <v>16.245901639344261</v>
      </c>
      <c r="Q74">
        <f>Worldprices!$O$73*Q$6</f>
        <v>16.245901639344261</v>
      </c>
      <c r="R74">
        <f>Worldprices!$O$73*R$6</f>
        <v>16.245901639344261</v>
      </c>
      <c r="S74">
        <f>Worldprices!$O$73*S$6</f>
        <v>16.245901639344261</v>
      </c>
      <c r="T74">
        <f>Worldprices!$O$73*T$6</f>
        <v>16.245901639344261</v>
      </c>
      <c r="U74">
        <f>Worldprices!$O$73*U$6</f>
        <v>15.433606557377047</v>
      </c>
      <c r="V74">
        <f>Worldprices!$O$73*V$6</f>
        <v>16.245901639344261</v>
      </c>
      <c r="W74">
        <f>Worldprices!$O$73*W$6</f>
        <v>16.245901639344261</v>
      </c>
      <c r="X74">
        <f>Worldprices!$O$73*X$6</f>
        <v>16.245901639344261</v>
      </c>
      <c r="Y74">
        <f>Worldprices!$O$73*Y$6</f>
        <v>16.245901639344261</v>
      </c>
      <c r="Z74">
        <f>Worldprices!$O$73*Z$6</f>
        <v>16.245901639344261</v>
      </c>
      <c r="AA74">
        <f>Worldprices!$O$73*AA$6</f>
        <v>16.245901639344261</v>
      </c>
      <c r="AB74">
        <f>Worldprices!$O$73*AB$6</f>
        <v>16.245901639344261</v>
      </c>
      <c r="AC74">
        <f>Worldprices!$O$73*AC$6</f>
        <v>16.245901639344261</v>
      </c>
      <c r="AD74">
        <f>Worldprices!$O$73*AD$6</f>
        <v>16.245901639344261</v>
      </c>
      <c r="AE74">
        <f>Worldprices!$O$73*AE$6</f>
        <v>16.245901639344261</v>
      </c>
      <c r="AF74">
        <f>Worldprices!$O$73*AF$6</f>
        <v>16.245901639344261</v>
      </c>
      <c r="AG74">
        <f>Worldprices!$O$73*AG$6</f>
        <v>16.245901639344261</v>
      </c>
      <c r="AH74">
        <f>Worldprices!$O$73*AH$6</f>
        <v>16.245901639344261</v>
      </c>
      <c r="AI74">
        <f>Worldprices!$O$73*AI$6</f>
        <v>16.245901639344261</v>
      </c>
      <c r="AJ74">
        <f>Worldprices!$O$73*AJ$6</f>
        <v>16.245901639344261</v>
      </c>
      <c r="AK74">
        <f>Worldprices!$O$73*AK$6</f>
        <v>16.245901639344261</v>
      </c>
      <c r="AL74">
        <f>Worldprices!$O$73*AL$6</f>
        <v>16.245901639344261</v>
      </c>
      <c r="AM74">
        <f>Worldprices!$O$73*AM$6</f>
        <v>16.245901639344261</v>
      </c>
      <c r="AN74">
        <f>Worldprices!$O$73*AN$6</f>
        <v>16.245901639344261</v>
      </c>
      <c r="AO74">
        <f>Worldprices!$O$73*AO$6</f>
        <v>16.245901639344261</v>
      </c>
      <c r="AP74">
        <f>Worldprices!$O$73*AP$6</f>
        <v>16.245901639344261</v>
      </c>
      <c r="AQ74">
        <f t="shared" si="3"/>
        <v>16.245901639344261</v>
      </c>
    </row>
    <row r="75" spans="1:43">
      <c r="A75" t="s">
        <v>248</v>
      </c>
      <c r="B75" t="s">
        <v>352</v>
      </c>
      <c r="C75" t="s">
        <v>154</v>
      </c>
      <c r="D75">
        <v>2040</v>
      </c>
      <c r="E75" t="str">
        <f>Worldprices!$P$62</f>
        <v>IMPOILNEU</v>
      </c>
      <c r="F75" t="str">
        <f>Worldprices!$P$63</f>
        <v>OILNEU</v>
      </c>
      <c r="G75">
        <f>Worldprices!$P$73*G$6</f>
        <v>16.245901639344261</v>
      </c>
      <c r="H75">
        <f>Worldprices!$P$73*H$6</f>
        <v>16.245901639344261</v>
      </c>
      <c r="I75">
        <f t="shared" si="2"/>
        <v>16.245901639344261</v>
      </c>
      <c r="J75">
        <f>Worldprices!$P$73*J$6</f>
        <v>16.245901639344261</v>
      </c>
      <c r="K75">
        <f>Worldprices!$P$73*K$6</f>
        <v>16.245901639344261</v>
      </c>
      <c r="L75">
        <f>Worldprices!$P$73*L$6</f>
        <v>16.245901639344261</v>
      </c>
      <c r="M75">
        <f>Worldprices!$P$73*M$6</f>
        <v>16.245901639344261</v>
      </c>
      <c r="N75">
        <f>Worldprices!$P$73*N$6</f>
        <v>16.245901639344261</v>
      </c>
      <c r="O75">
        <f>Worldprices!$P$73*O$6</f>
        <v>16.245901639344261</v>
      </c>
      <c r="P75">
        <f>Worldprices!$P$73*P$6</f>
        <v>16.245901639344261</v>
      </c>
      <c r="Q75">
        <f>Worldprices!$P$73*Q$6</f>
        <v>16.245901639344261</v>
      </c>
      <c r="R75">
        <f>Worldprices!$P$73*R$6</f>
        <v>16.245901639344261</v>
      </c>
      <c r="S75">
        <f>Worldprices!$P$73*S$6</f>
        <v>16.245901639344261</v>
      </c>
      <c r="T75">
        <f>Worldprices!$P$73*T$6</f>
        <v>16.245901639344261</v>
      </c>
      <c r="U75">
        <f>Worldprices!$P$73*U$6</f>
        <v>15.433606557377047</v>
      </c>
      <c r="V75">
        <f>Worldprices!$P$73*V$6</f>
        <v>16.245901639344261</v>
      </c>
      <c r="W75">
        <f>Worldprices!$P$73*W$6</f>
        <v>16.245901639344261</v>
      </c>
      <c r="X75">
        <f>Worldprices!$P$73*X$6</f>
        <v>16.245901639344261</v>
      </c>
      <c r="Y75">
        <f>Worldprices!$P$73*Y$6</f>
        <v>16.245901639344261</v>
      </c>
      <c r="Z75">
        <f>Worldprices!$P$73*Z$6</f>
        <v>16.245901639344261</v>
      </c>
      <c r="AA75">
        <f>Worldprices!$P$73*AA$6</f>
        <v>16.245901639344261</v>
      </c>
      <c r="AB75">
        <f>Worldprices!$P$73*AB$6</f>
        <v>16.245901639344261</v>
      </c>
      <c r="AC75">
        <f>Worldprices!$P$73*AC$6</f>
        <v>16.245901639344261</v>
      </c>
      <c r="AD75">
        <f>Worldprices!$P$73*AD$6</f>
        <v>16.245901639344261</v>
      </c>
      <c r="AE75">
        <f>Worldprices!$P$73*AE$6</f>
        <v>16.245901639344261</v>
      </c>
      <c r="AF75">
        <f>Worldprices!$P$73*AF$6</f>
        <v>16.245901639344261</v>
      </c>
      <c r="AG75">
        <f>Worldprices!$P$73*AG$6</f>
        <v>16.245901639344261</v>
      </c>
      <c r="AH75">
        <f>Worldprices!$P$73*AH$6</f>
        <v>16.245901639344261</v>
      </c>
      <c r="AI75">
        <f>Worldprices!$P$73*AI$6</f>
        <v>16.245901639344261</v>
      </c>
      <c r="AJ75">
        <f>Worldprices!$P$73*AJ$6</f>
        <v>16.245901639344261</v>
      </c>
      <c r="AK75">
        <f>Worldprices!$P$73*AK$6</f>
        <v>16.245901639344261</v>
      </c>
      <c r="AL75">
        <f>Worldprices!$P$73*AL$6</f>
        <v>16.245901639344261</v>
      </c>
      <c r="AM75">
        <f>Worldprices!$P$73*AM$6</f>
        <v>16.245901639344261</v>
      </c>
      <c r="AN75">
        <f>Worldprices!$P$73*AN$6</f>
        <v>16.245901639344261</v>
      </c>
      <c r="AO75">
        <f>Worldprices!$P$73*AO$6</f>
        <v>16.245901639344261</v>
      </c>
      <c r="AP75">
        <f>Worldprices!$P$73*AP$6</f>
        <v>16.245901639344261</v>
      </c>
      <c r="AQ75">
        <f t="shared" si="3"/>
        <v>16.245901639344261</v>
      </c>
    </row>
    <row r="76" spans="1:43">
      <c r="A76" t="s">
        <v>248</v>
      </c>
      <c r="B76" t="s">
        <v>352</v>
      </c>
      <c r="C76" t="s">
        <v>306</v>
      </c>
      <c r="D76">
        <v>2040</v>
      </c>
      <c r="E76" t="str">
        <f>Worldprices!$R$62</f>
        <v>IMPBIOWOO</v>
      </c>
      <c r="F76" t="str">
        <f>Worldprices!$R$63</f>
        <v>BIOWOO</v>
      </c>
      <c r="G76">
        <f>Worldprices!$R$73*G$8</f>
        <v>6.1882019601541538</v>
      </c>
      <c r="H76">
        <f>Worldprices!$R$73*H$8</f>
        <v>6.1882019601541538</v>
      </c>
      <c r="I76">
        <f t="shared" si="2"/>
        <v>6.1882019601541538</v>
      </c>
      <c r="J76">
        <f>Worldprices!$R$73*J$8</f>
        <v>6.1882019601541538</v>
      </c>
      <c r="K76">
        <f>Worldprices!$R$73*K$8</f>
        <v>6.1882019601541538</v>
      </c>
      <c r="L76">
        <f>Worldprices!$R$73*L$8</f>
        <v>6.1882019601541538</v>
      </c>
      <c r="M76">
        <f>Worldprices!$R$73*M$8</f>
        <v>6.1882019601541538</v>
      </c>
      <c r="N76">
        <f>Worldprices!$R$73*N$8</f>
        <v>6.1882019601541538</v>
      </c>
      <c r="O76">
        <f>Worldprices!$R$73*O$8</f>
        <v>6.1882019601541538</v>
      </c>
      <c r="P76">
        <f>Worldprices!$R$73*P$8</f>
        <v>6.1882019601541538</v>
      </c>
      <c r="Q76">
        <f>Worldprices!$R$73*Q$8</f>
        <v>6.1882019601541538</v>
      </c>
      <c r="R76">
        <f>Worldprices!$R$73*R$8</f>
        <v>6.1882019601541538</v>
      </c>
      <c r="S76">
        <f>Worldprices!$R$73*S$8</f>
        <v>6.1882019601541538</v>
      </c>
      <c r="T76">
        <f>Worldprices!$R$73*T$8</f>
        <v>6.1882019601541538</v>
      </c>
      <c r="U76">
        <f>Worldprices!$R$73*U$8</f>
        <v>6.1882019601541538</v>
      </c>
      <c r="V76">
        <f>Worldprices!$R$73*V$8</f>
        <v>6.1882019601541538</v>
      </c>
      <c r="W76">
        <f>Worldprices!$R$73*W$8</f>
        <v>6.1882019601541538</v>
      </c>
      <c r="X76">
        <f>Worldprices!$R$73*X$8</f>
        <v>6.1882019601541538</v>
      </c>
      <c r="Y76">
        <f>Worldprices!$R$73*Y$8</f>
        <v>6.1882019601541538</v>
      </c>
      <c r="Z76">
        <f>Worldprices!$R$73*Z$8</f>
        <v>6.1882019601541538</v>
      </c>
      <c r="AA76">
        <f>Worldprices!$R$73*AA$8</f>
        <v>6.1882019601541538</v>
      </c>
      <c r="AB76">
        <f>Worldprices!$R$73*AB$8</f>
        <v>6.1882019601541538</v>
      </c>
      <c r="AC76">
        <f>Worldprices!$R$73*AC$8</f>
        <v>6.1882019601541538</v>
      </c>
      <c r="AD76">
        <f>Worldprices!$R$73*AD$8</f>
        <v>6.1882019601541538</v>
      </c>
      <c r="AE76">
        <f>Worldprices!$R$73*AE$8</f>
        <v>6.1882019601541538</v>
      </c>
      <c r="AF76">
        <f>Worldprices!$R$73*AF$8</f>
        <v>6.1882019601541538</v>
      </c>
      <c r="AG76">
        <f>Worldprices!$R$73*AG$8</f>
        <v>6.1882019601541538</v>
      </c>
      <c r="AH76">
        <f>Worldprices!$R$73*AH$8</f>
        <v>6.1882019601541538</v>
      </c>
      <c r="AI76">
        <f>Worldprices!$R$73*AI$8</f>
        <v>6.1882019601541538</v>
      </c>
      <c r="AJ76">
        <f>Worldprices!$R$73*AJ$8</f>
        <v>6.1882019601541538</v>
      </c>
      <c r="AK76">
        <f>Worldprices!$R$73*AK$8</f>
        <v>6.1882019601541538</v>
      </c>
      <c r="AL76">
        <f>Worldprices!$R$73*AL$8</f>
        <v>6.1882019601541538</v>
      </c>
      <c r="AM76">
        <f>Worldprices!$R$73*AM$8</f>
        <v>6.1882019601541538</v>
      </c>
      <c r="AN76">
        <f>Worldprices!$R$73*AN$8</f>
        <v>6.1882019601541538</v>
      </c>
      <c r="AO76">
        <f>Worldprices!$R$73*AO$8</f>
        <v>6.1882019601541538</v>
      </c>
      <c r="AP76">
        <f>Worldprices!$R$73*AP$8</f>
        <v>6.1882019601541538</v>
      </c>
      <c r="AQ76">
        <f t="shared" si="3"/>
        <v>6.1882019601541538</v>
      </c>
    </row>
    <row r="77" spans="1:43">
      <c r="A77" t="s">
        <v>248</v>
      </c>
      <c r="B77" t="s">
        <v>352</v>
      </c>
      <c r="C77" t="s">
        <v>154</v>
      </c>
      <c r="D77">
        <v>2045</v>
      </c>
      <c r="E77" t="str">
        <f>Worldprices!$C$62</f>
        <v>IMPCOAHAR*</v>
      </c>
      <c r="F77" t="str">
        <f>Worldprices!$C$63</f>
        <v>COAHAR</v>
      </c>
      <c r="G77">
        <f>Worldprices!$C$74*G$4</f>
        <v>3.6721311475409832</v>
      </c>
      <c r="H77">
        <f>Worldprices!$C$74*H$4</f>
        <v>3.4334426229508197</v>
      </c>
      <c r="I77">
        <f t="shared" si="2"/>
        <v>3.6721311475409832</v>
      </c>
      <c r="J77">
        <f>Worldprices!$C$74*J$4</f>
        <v>3.6721311475409832</v>
      </c>
      <c r="K77">
        <f>Worldprices!$C$74*K$4</f>
        <v>3.6721311475409832</v>
      </c>
      <c r="L77">
        <f>Worldprices!$C$74*L$4</f>
        <v>3.6721311475409832</v>
      </c>
      <c r="M77">
        <f>Worldprices!$C$74*M$4</f>
        <v>3.6721311475409832</v>
      </c>
      <c r="N77">
        <f>Worldprices!$C$74*N$4</f>
        <v>3.6721311475409832</v>
      </c>
      <c r="O77">
        <f>Worldprices!$C$74*O$4</f>
        <v>3.1213114754098359</v>
      </c>
      <c r="P77">
        <f>Worldprices!$C$74*P$4</f>
        <v>3.4885245901639341</v>
      </c>
      <c r="Q77">
        <f>Worldprices!$C$74*Q$4</f>
        <v>3.6721311475409832</v>
      </c>
      <c r="R77">
        <f>Worldprices!$C$74*R$4</f>
        <v>3.1213114754098359</v>
      </c>
      <c r="S77">
        <f>Worldprices!$C$74*S$4</f>
        <v>3.6721311475409832</v>
      </c>
      <c r="T77">
        <f>Worldprices!$C$74*T$4</f>
        <v>3.6721311475409832</v>
      </c>
      <c r="U77">
        <f>Worldprices!$C$74*U$4</f>
        <v>3.6721311475409832</v>
      </c>
      <c r="V77">
        <f>Worldprices!$C$74*V$4</f>
        <v>3.6721311475409832</v>
      </c>
      <c r="W77">
        <f>Worldprices!$C$74*W$4</f>
        <v>3.6721311475409832</v>
      </c>
      <c r="X77">
        <f>Worldprices!$C$74*X$4</f>
        <v>3.6721311475409832</v>
      </c>
      <c r="Y77">
        <f>Worldprices!$C$74*Y$4</f>
        <v>3.6721311475409832</v>
      </c>
      <c r="Z77">
        <f>Worldprices!$C$74*Z$4</f>
        <v>3.6721311475409832</v>
      </c>
      <c r="AA77">
        <f>Worldprices!$C$74*AA$4</f>
        <v>3.6721311475409832</v>
      </c>
      <c r="AB77">
        <f>Worldprices!$C$74*AB$4</f>
        <v>3.6721311475409832</v>
      </c>
      <c r="AC77">
        <f>Worldprices!$C$74*AC$4</f>
        <v>3.6721311475409832</v>
      </c>
      <c r="AD77">
        <f>Worldprices!$C$74*AD$4</f>
        <v>3.6721311475409832</v>
      </c>
      <c r="AE77">
        <f>Worldprices!$C$74*AE$4</f>
        <v>3.6721311475409832</v>
      </c>
      <c r="AF77">
        <f>Worldprices!$C$74*AF$4</f>
        <v>3.6721311475409832</v>
      </c>
      <c r="AG77">
        <f>Worldprices!$C$74*AG$4</f>
        <v>3.6721311475409832</v>
      </c>
      <c r="AH77">
        <f>Worldprices!$C$74*AH$4</f>
        <v>3.6721311475409832</v>
      </c>
      <c r="AI77">
        <f>Worldprices!$C$74*AI$4</f>
        <v>3.6721311475409832</v>
      </c>
      <c r="AJ77">
        <f>Worldprices!$C$74*AJ$4</f>
        <v>3.6721311475409832</v>
      </c>
      <c r="AK77">
        <f>Worldprices!$C$74*AK$4</f>
        <v>3.6721311475409832</v>
      </c>
      <c r="AL77">
        <f>Worldprices!$C$74*AL$4</f>
        <v>3.6721311475409832</v>
      </c>
      <c r="AM77">
        <f>Worldprices!$C$74*AM$4</f>
        <v>3.6721311475409832</v>
      </c>
      <c r="AN77">
        <f>Worldprices!$C$74*AN$4</f>
        <v>3.6721311475409832</v>
      </c>
      <c r="AO77">
        <f>Worldprices!$C$74*AO$4</f>
        <v>3.6721311475409832</v>
      </c>
      <c r="AP77">
        <f>Worldprices!$C$74*AP$4</f>
        <v>3.6721311475409832</v>
      </c>
      <c r="AQ77">
        <f t="shared" si="3"/>
        <v>3.6721311475409832</v>
      </c>
    </row>
    <row r="78" spans="1:43">
      <c r="A78" t="s">
        <v>248</v>
      </c>
      <c r="B78" t="s">
        <v>352</v>
      </c>
      <c r="C78" t="s">
        <v>154</v>
      </c>
      <c r="D78">
        <v>2045</v>
      </c>
      <c r="E78" t="str">
        <f>Worldprices!$D$62</f>
        <v>IMPCOACOK*</v>
      </c>
      <c r="F78" t="str">
        <f>Worldprices!$D$63</f>
        <v>COACOK</v>
      </c>
      <c r="G78">
        <f>Worldprices!$D$74*G$4</f>
        <v>4.6636065573770491</v>
      </c>
      <c r="H78">
        <f>Worldprices!$D$74*H$4</f>
        <v>4.3604721311475414</v>
      </c>
      <c r="I78">
        <f t="shared" si="2"/>
        <v>4.6636065573770491</v>
      </c>
      <c r="J78">
        <f>Worldprices!$D$74*J$4</f>
        <v>4.6636065573770491</v>
      </c>
      <c r="K78">
        <f>Worldprices!$D$74*K$4</f>
        <v>4.6636065573770491</v>
      </c>
      <c r="L78">
        <f>Worldprices!$D$74*L$4</f>
        <v>4.6636065573770491</v>
      </c>
      <c r="M78">
        <f>Worldprices!$D$74*M$4</f>
        <v>4.6636065573770491</v>
      </c>
      <c r="N78">
        <f>Worldprices!$D$74*N$4</f>
        <v>4.6636065573770491</v>
      </c>
      <c r="O78">
        <f>Worldprices!$D$74*O$4</f>
        <v>3.9640655737704917</v>
      </c>
      <c r="P78">
        <f>Worldprices!$D$74*P$4</f>
        <v>4.4304262295081962</v>
      </c>
      <c r="Q78">
        <f>Worldprices!$D$74*Q$4</f>
        <v>4.6636065573770491</v>
      </c>
      <c r="R78">
        <f>Worldprices!$D$74*R$4</f>
        <v>3.9640655737704917</v>
      </c>
      <c r="S78">
        <f>Worldprices!$D$74*S$4</f>
        <v>4.6636065573770491</v>
      </c>
      <c r="T78">
        <f>Worldprices!$D$74*T$4</f>
        <v>4.6636065573770491</v>
      </c>
      <c r="U78">
        <f>Worldprices!$D$74*U$4</f>
        <v>4.6636065573770491</v>
      </c>
      <c r="V78">
        <f>Worldprices!$D$74*V$4</f>
        <v>4.6636065573770491</v>
      </c>
      <c r="W78">
        <f>Worldprices!$D$74*W$4</f>
        <v>4.6636065573770491</v>
      </c>
      <c r="X78">
        <f>Worldprices!$D$74*X$4</f>
        <v>4.6636065573770491</v>
      </c>
      <c r="Y78">
        <f>Worldprices!$D$74*Y$4</f>
        <v>4.6636065573770491</v>
      </c>
      <c r="Z78">
        <f>Worldprices!$D$74*Z$4</f>
        <v>4.6636065573770491</v>
      </c>
      <c r="AA78">
        <f>Worldprices!$D$74*AA$4</f>
        <v>4.6636065573770491</v>
      </c>
      <c r="AB78">
        <f>Worldprices!$D$74*AB$4</f>
        <v>4.6636065573770491</v>
      </c>
      <c r="AC78">
        <f>Worldprices!$D$74*AC$4</f>
        <v>4.6636065573770491</v>
      </c>
      <c r="AD78">
        <f>Worldprices!$D$74*AD$4</f>
        <v>4.6636065573770491</v>
      </c>
      <c r="AE78">
        <f>Worldprices!$D$74*AE$4</f>
        <v>4.6636065573770491</v>
      </c>
      <c r="AF78">
        <f>Worldprices!$D$74*AF$4</f>
        <v>4.6636065573770491</v>
      </c>
      <c r="AG78">
        <f>Worldprices!$D$74*AG$4</f>
        <v>4.6636065573770491</v>
      </c>
      <c r="AH78">
        <f>Worldprices!$D$74*AH$4</f>
        <v>4.6636065573770491</v>
      </c>
      <c r="AI78">
        <f>Worldprices!$D$74*AI$4</f>
        <v>4.6636065573770491</v>
      </c>
      <c r="AJ78">
        <f>Worldprices!$D$74*AJ$4</f>
        <v>4.6636065573770491</v>
      </c>
      <c r="AK78">
        <f>Worldprices!$D$74*AK$4</f>
        <v>4.6636065573770491</v>
      </c>
      <c r="AL78">
        <f>Worldprices!$D$74*AL$4</f>
        <v>4.6636065573770491</v>
      </c>
      <c r="AM78">
        <f>Worldprices!$D$74*AM$4</f>
        <v>4.6636065573770491</v>
      </c>
      <c r="AN78">
        <f>Worldprices!$D$74*AN$4</f>
        <v>4.6636065573770491</v>
      </c>
      <c r="AO78">
        <f>Worldprices!$D$74*AO$4</f>
        <v>4.6636065573770491</v>
      </c>
      <c r="AP78">
        <f>Worldprices!$D$74*AP$4</f>
        <v>4.6636065573770491</v>
      </c>
      <c r="AQ78">
        <f t="shared" si="3"/>
        <v>4.6636065573770491</v>
      </c>
    </row>
    <row r="79" spans="1:43">
      <c r="A79" t="s">
        <v>248</v>
      </c>
      <c r="B79" t="s">
        <v>352</v>
      </c>
      <c r="C79" t="s">
        <v>154</v>
      </c>
      <c r="D79">
        <v>2045</v>
      </c>
      <c r="E79" t="str">
        <f>Worldprices!$E$62</f>
        <v>IMPCOABRO*</v>
      </c>
      <c r="F79" t="str">
        <f>Worldprices!$E$63</f>
        <v>COABRO</v>
      </c>
      <c r="G79">
        <f>Worldprices!$E$74*G$4</f>
        <v>3.4885245901639341</v>
      </c>
      <c r="H79">
        <f>Worldprices!$E$74*H$4</f>
        <v>3.2617704918032784</v>
      </c>
      <c r="I79">
        <f t="shared" si="2"/>
        <v>3.4885245901639341</v>
      </c>
      <c r="J79">
        <f>Worldprices!$E$74*J$4</f>
        <v>3.4885245901639341</v>
      </c>
      <c r="K79">
        <f>Worldprices!$E$74*K$4</f>
        <v>3.4885245901639341</v>
      </c>
      <c r="L79">
        <f>Worldprices!$E$74*L$4</f>
        <v>3.4885245901639341</v>
      </c>
      <c r="M79">
        <f>Worldprices!$E$74*M$4</f>
        <v>3.4885245901639341</v>
      </c>
      <c r="N79">
        <f>Worldprices!$E$74*N$4</f>
        <v>3.4885245901639341</v>
      </c>
      <c r="O79">
        <f>Worldprices!$E$74*O$4</f>
        <v>2.965245901639344</v>
      </c>
      <c r="P79">
        <f>Worldprices!$E$74*P$4</f>
        <v>3.3140983606557373</v>
      </c>
      <c r="Q79">
        <f>Worldprices!$E$74*Q$4</f>
        <v>3.4885245901639341</v>
      </c>
      <c r="R79">
        <f>Worldprices!$E$74*R$4</f>
        <v>2.965245901639344</v>
      </c>
      <c r="S79">
        <f>Worldprices!$E$74*S$4</f>
        <v>3.4885245901639341</v>
      </c>
      <c r="T79">
        <f>Worldprices!$E$74*T$4</f>
        <v>3.4885245901639341</v>
      </c>
      <c r="U79">
        <f>Worldprices!$E$74*U$4</f>
        <v>3.4885245901639341</v>
      </c>
      <c r="V79">
        <f>Worldprices!$E$74*V$4</f>
        <v>3.4885245901639341</v>
      </c>
      <c r="W79">
        <f>Worldprices!$E$74*W$4</f>
        <v>3.4885245901639341</v>
      </c>
      <c r="X79">
        <f>Worldprices!$E$74*X$4</f>
        <v>3.4885245901639341</v>
      </c>
      <c r="Y79">
        <f>Worldprices!$E$74*Y$4</f>
        <v>3.4885245901639341</v>
      </c>
      <c r="Z79">
        <f>Worldprices!$E$74*Z$4</f>
        <v>3.4885245901639341</v>
      </c>
      <c r="AA79">
        <f>Worldprices!$E$74*AA$4</f>
        <v>3.4885245901639341</v>
      </c>
      <c r="AB79">
        <f>Worldprices!$E$74*AB$4</f>
        <v>3.4885245901639341</v>
      </c>
      <c r="AC79">
        <f>Worldprices!$E$74*AC$4</f>
        <v>3.4885245901639341</v>
      </c>
      <c r="AD79">
        <f>Worldprices!$E$74*AD$4</f>
        <v>3.4885245901639341</v>
      </c>
      <c r="AE79">
        <f>Worldprices!$E$74*AE$4</f>
        <v>3.4885245901639341</v>
      </c>
      <c r="AF79">
        <f>Worldprices!$E$74*AF$4</f>
        <v>3.4885245901639341</v>
      </c>
      <c r="AG79">
        <f>Worldprices!$E$74*AG$4</f>
        <v>3.4885245901639341</v>
      </c>
      <c r="AH79">
        <f>Worldprices!$E$74*AH$4</f>
        <v>3.4885245901639341</v>
      </c>
      <c r="AI79">
        <f>Worldprices!$E$74*AI$4</f>
        <v>3.4885245901639341</v>
      </c>
      <c r="AJ79">
        <f>Worldprices!$E$74*AJ$4</f>
        <v>3.4885245901639341</v>
      </c>
      <c r="AK79">
        <f>Worldprices!$E$74*AK$4</f>
        <v>3.4885245901639341</v>
      </c>
      <c r="AL79">
        <f>Worldprices!$E$74*AL$4</f>
        <v>3.4885245901639341</v>
      </c>
      <c r="AM79">
        <f>Worldprices!$E$74*AM$4</f>
        <v>3.4885245901639341</v>
      </c>
      <c r="AN79">
        <f>Worldprices!$E$74*AN$4</f>
        <v>3.4885245901639341</v>
      </c>
      <c r="AO79">
        <f>Worldprices!$E$74*AO$4</f>
        <v>3.4885245901639341</v>
      </c>
      <c r="AP79">
        <f>Worldprices!$E$74*AP$4</f>
        <v>3.4885245901639341</v>
      </c>
      <c r="AQ79">
        <f t="shared" si="3"/>
        <v>3.4885245901639341</v>
      </c>
    </row>
    <row r="80" spans="1:43">
      <c r="A80" t="s">
        <v>248</v>
      </c>
      <c r="B80" t="s">
        <v>352</v>
      </c>
      <c r="C80" t="s">
        <v>154</v>
      </c>
      <c r="D80">
        <v>2045</v>
      </c>
      <c r="E80" t="str">
        <f>Worldprices!$F$62</f>
        <v>IMPCOALIG*</v>
      </c>
      <c r="F80" t="str">
        <f>Worldprices!$F$63</f>
        <v>COALIG</v>
      </c>
      <c r="G80">
        <f>Worldprices!$F$74*G$4</f>
        <v>3.4885245901639341</v>
      </c>
      <c r="H80">
        <f>Worldprices!$F$74*H$4</f>
        <v>3.2617704918032784</v>
      </c>
      <c r="I80">
        <f t="shared" si="2"/>
        <v>3.4885245901639341</v>
      </c>
      <c r="J80">
        <f>Worldprices!$F$74*J$4</f>
        <v>3.4885245901639341</v>
      </c>
      <c r="K80">
        <f>Worldprices!$F$74*K$4</f>
        <v>3.4885245901639341</v>
      </c>
      <c r="L80">
        <f>Worldprices!$F$74*L$4</f>
        <v>3.4885245901639341</v>
      </c>
      <c r="M80">
        <f>Worldprices!$F$74*M$4</f>
        <v>3.4885245901639341</v>
      </c>
      <c r="N80">
        <f>Worldprices!$F$74*N$4</f>
        <v>3.4885245901639341</v>
      </c>
      <c r="O80">
        <f>Worldprices!$F$74*O$4</f>
        <v>2.965245901639344</v>
      </c>
      <c r="P80">
        <f>Worldprices!$F$74*P$4</f>
        <v>3.3140983606557373</v>
      </c>
      <c r="Q80">
        <f>Worldprices!$F$74*Q$4</f>
        <v>3.4885245901639341</v>
      </c>
      <c r="R80">
        <f>Worldprices!$F$74*R$4</f>
        <v>2.965245901639344</v>
      </c>
      <c r="S80">
        <f>Worldprices!$F$74*S$4</f>
        <v>3.4885245901639341</v>
      </c>
      <c r="T80">
        <f>Worldprices!$F$74*T$4</f>
        <v>3.4885245901639341</v>
      </c>
      <c r="U80">
        <f>Worldprices!$F$74*U$4</f>
        <v>3.4885245901639341</v>
      </c>
      <c r="V80">
        <f>Worldprices!$F$74*V$4</f>
        <v>3.4885245901639341</v>
      </c>
      <c r="W80">
        <f>Worldprices!$F$74*W$4</f>
        <v>3.4885245901639341</v>
      </c>
      <c r="X80">
        <f>Worldprices!$F$74*X$4</f>
        <v>3.4885245901639341</v>
      </c>
      <c r="Y80">
        <f>Worldprices!$F$74*Y$4</f>
        <v>3.4885245901639341</v>
      </c>
      <c r="Z80">
        <f>Worldprices!$F$74*Z$4</f>
        <v>3.4885245901639341</v>
      </c>
      <c r="AA80">
        <f>Worldprices!$F$74*AA$4</f>
        <v>3.4885245901639341</v>
      </c>
      <c r="AB80">
        <f>Worldprices!$F$74*AB$4</f>
        <v>3.4885245901639341</v>
      </c>
      <c r="AC80">
        <f>Worldprices!$F$74*AC$4</f>
        <v>3.4885245901639341</v>
      </c>
      <c r="AD80">
        <f>Worldprices!$F$74*AD$4</f>
        <v>3.4885245901639341</v>
      </c>
      <c r="AE80">
        <f>Worldprices!$F$74*AE$4</f>
        <v>3.4885245901639341</v>
      </c>
      <c r="AF80">
        <f>Worldprices!$F$74*AF$4</f>
        <v>3.4885245901639341</v>
      </c>
      <c r="AG80">
        <f>Worldprices!$F$74*AG$4</f>
        <v>3.4885245901639341</v>
      </c>
      <c r="AH80">
        <f>Worldprices!$F$74*AH$4</f>
        <v>3.4885245901639341</v>
      </c>
      <c r="AI80">
        <f>Worldprices!$F$74*AI$4</f>
        <v>3.4885245901639341</v>
      </c>
      <c r="AJ80">
        <f>Worldprices!$F$74*AJ$4</f>
        <v>3.4885245901639341</v>
      </c>
      <c r="AK80">
        <f>Worldprices!$F$74*AK$4</f>
        <v>3.4885245901639341</v>
      </c>
      <c r="AL80">
        <f>Worldprices!$F$74*AL$4</f>
        <v>3.4885245901639341</v>
      </c>
      <c r="AM80">
        <f>Worldprices!$F$74*AM$4</f>
        <v>3.4885245901639341</v>
      </c>
      <c r="AN80">
        <f>Worldprices!$F$74*AN$4</f>
        <v>3.4885245901639341</v>
      </c>
      <c r="AO80">
        <f>Worldprices!$F$74*AO$4</f>
        <v>3.4885245901639341</v>
      </c>
      <c r="AP80">
        <f>Worldprices!$F$74*AP$4</f>
        <v>3.4885245901639341</v>
      </c>
      <c r="AQ80">
        <f t="shared" si="3"/>
        <v>3.4885245901639341</v>
      </c>
    </row>
    <row r="81" spans="1:43">
      <c r="A81" t="s">
        <v>248</v>
      </c>
      <c r="B81" t="s">
        <v>352</v>
      </c>
      <c r="C81" t="s">
        <v>154</v>
      </c>
      <c r="D81">
        <v>2045</v>
      </c>
      <c r="E81" t="str">
        <f>Worldprices!$M$62</f>
        <v>IMPOILOTH</v>
      </c>
      <c r="F81" t="str">
        <f>Worldprices!$M$63</f>
        <v>OILOTH</v>
      </c>
      <c r="G81">
        <f>Worldprices!$M$74*G$6</f>
        <v>16.622950819672131</v>
      </c>
      <c r="H81">
        <f>Worldprices!$M$74*H$6</f>
        <v>16.622950819672131</v>
      </c>
      <c r="I81">
        <f t="shared" si="2"/>
        <v>16.622950819672131</v>
      </c>
      <c r="J81">
        <f>Worldprices!$M$74*J$6</f>
        <v>16.622950819672131</v>
      </c>
      <c r="K81">
        <f>Worldprices!$M$74*K$6</f>
        <v>16.622950819672131</v>
      </c>
      <c r="L81">
        <f>Worldprices!$M$74*L$6</f>
        <v>16.622950819672131</v>
      </c>
      <c r="M81">
        <f>Worldprices!$M$74*M$6</f>
        <v>16.622950819672131</v>
      </c>
      <c r="N81">
        <f>Worldprices!$M$74*N$6</f>
        <v>16.622950819672131</v>
      </c>
      <c r="O81">
        <f>Worldprices!$M$74*O$6</f>
        <v>16.622950819672131</v>
      </c>
      <c r="P81">
        <f>Worldprices!$M$74*P$6</f>
        <v>16.622950819672131</v>
      </c>
      <c r="Q81">
        <f>Worldprices!$M$74*Q$6</f>
        <v>16.622950819672131</v>
      </c>
      <c r="R81">
        <f>Worldprices!$M$74*R$6</f>
        <v>16.622950819672131</v>
      </c>
      <c r="S81">
        <f>Worldprices!$M$74*S$6</f>
        <v>16.622950819672131</v>
      </c>
      <c r="T81">
        <f>Worldprices!$M$74*T$6</f>
        <v>16.622950819672131</v>
      </c>
      <c r="U81">
        <f>Worldprices!$M$74*U$6</f>
        <v>15.791803278688523</v>
      </c>
      <c r="V81">
        <f>Worldprices!$M$74*V$6</f>
        <v>16.622950819672131</v>
      </c>
      <c r="W81">
        <f>Worldprices!$M$74*W$6</f>
        <v>16.622950819672131</v>
      </c>
      <c r="X81">
        <f>Worldprices!$M$74*X$6</f>
        <v>16.622950819672131</v>
      </c>
      <c r="Y81">
        <f>Worldprices!$M$74*Y$6</f>
        <v>16.622950819672131</v>
      </c>
      <c r="Z81">
        <f>Worldprices!$M$74*Z$6</f>
        <v>16.622950819672131</v>
      </c>
      <c r="AA81">
        <f>Worldprices!$M$74*AA$6</f>
        <v>16.622950819672131</v>
      </c>
      <c r="AB81">
        <f>Worldprices!$M$74*AB$6</f>
        <v>16.622950819672131</v>
      </c>
      <c r="AC81">
        <f>Worldprices!$M$74*AC$6</f>
        <v>16.622950819672131</v>
      </c>
      <c r="AD81">
        <f>Worldprices!$M$74*AD$6</f>
        <v>16.622950819672131</v>
      </c>
      <c r="AE81">
        <f>Worldprices!$M$74*AE$6</f>
        <v>16.622950819672131</v>
      </c>
      <c r="AF81">
        <f>Worldprices!$M$74*AF$6</f>
        <v>16.622950819672131</v>
      </c>
      <c r="AG81">
        <f>Worldprices!$M$74*AG$6</f>
        <v>16.622950819672131</v>
      </c>
      <c r="AH81">
        <f>Worldprices!$M$74*AH$6</f>
        <v>16.622950819672131</v>
      </c>
      <c r="AI81">
        <f>Worldprices!$M$74*AI$6</f>
        <v>16.622950819672131</v>
      </c>
      <c r="AJ81">
        <f>Worldprices!$M$74*AJ$6</f>
        <v>16.622950819672131</v>
      </c>
      <c r="AK81">
        <f>Worldprices!$M$74*AK$6</f>
        <v>16.622950819672131</v>
      </c>
      <c r="AL81">
        <f>Worldprices!$M$74*AL$6</f>
        <v>16.622950819672131</v>
      </c>
      <c r="AM81">
        <f>Worldprices!$M$74*AM$6</f>
        <v>16.622950819672131</v>
      </c>
      <c r="AN81">
        <f>Worldprices!$M$74*AN$6</f>
        <v>16.622950819672131</v>
      </c>
      <c r="AO81">
        <f>Worldprices!$M$74*AO$6</f>
        <v>16.622950819672131</v>
      </c>
      <c r="AP81">
        <f>Worldprices!$M$74*AP$6</f>
        <v>16.622950819672131</v>
      </c>
      <c r="AQ81">
        <f t="shared" si="3"/>
        <v>16.622950819672131</v>
      </c>
    </row>
    <row r="82" spans="1:43">
      <c r="A82" t="s">
        <v>248</v>
      </c>
      <c r="B82" t="s">
        <v>352</v>
      </c>
      <c r="C82" t="s">
        <v>154</v>
      </c>
      <c r="D82">
        <v>2045</v>
      </c>
      <c r="E82" t="str">
        <f>Worldprices!$N$62</f>
        <v>IMPOILNAP</v>
      </c>
      <c r="F82" t="str">
        <f>Worldprices!$N$63</f>
        <v>OILNAP</v>
      </c>
      <c r="G82">
        <f>Worldprices!$N$74*G$6</f>
        <v>16.622950819672131</v>
      </c>
      <c r="H82">
        <f>Worldprices!$N$74*H$6</f>
        <v>16.622950819672131</v>
      </c>
      <c r="I82">
        <f t="shared" si="2"/>
        <v>16.622950819672131</v>
      </c>
      <c r="J82">
        <f>Worldprices!$N$74*J$6</f>
        <v>16.622950819672131</v>
      </c>
      <c r="K82">
        <f>Worldprices!$N$74*K$6</f>
        <v>16.622950819672131</v>
      </c>
      <c r="L82">
        <f>Worldprices!$N$74*L$6</f>
        <v>16.622950819672131</v>
      </c>
      <c r="M82">
        <f>Worldprices!$N$74*M$6</f>
        <v>16.622950819672131</v>
      </c>
      <c r="N82">
        <f>Worldprices!$N$74*N$6</f>
        <v>16.622950819672131</v>
      </c>
      <c r="O82">
        <f>Worldprices!$N$74*O$6</f>
        <v>16.622950819672131</v>
      </c>
      <c r="P82">
        <f>Worldprices!$N$74*P$6</f>
        <v>16.622950819672131</v>
      </c>
      <c r="Q82">
        <f>Worldprices!$N$74*Q$6</f>
        <v>16.622950819672131</v>
      </c>
      <c r="R82">
        <f>Worldprices!$N$74*R$6</f>
        <v>16.622950819672131</v>
      </c>
      <c r="S82">
        <f>Worldprices!$N$74*S$6</f>
        <v>16.622950819672131</v>
      </c>
      <c r="T82">
        <f>Worldprices!$N$74*T$6</f>
        <v>16.622950819672131</v>
      </c>
      <c r="U82">
        <f>Worldprices!$N$74*U$6</f>
        <v>15.791803278688523</v>
      </c>
      <c r="V82">
        <f>Worldprices!$N$74*V$6</f>
        <v>16.622950819672131</v>
      </c>
      <c r="W82">
        <f>Worldprices!$N$74*W$6</f>
        <v>16.622950819672131</v>
      </c>
      <c r="X82">
        <f>Worldprices!$N$74*X$6</f>
        <v>16.622950819672131</v>
      </c>
      <c r="Y82">
        <f>Worldprices!$N$74*Y$6</f>
        <v>16.622950819672131</v>
      </c>
      <c r="Z82">
        <f>Worldprices!$N$74*Z$6</f>
        <v>16.622950819672131</v>
      </c>
      <c r="AA82">
        <f>Worldprices!$N$74*AA$6</f>
        <v>16.622950819672131</v>
      </c>
      <c r="AB82">
        <f>Worldprices!$N$74*AB$6</f>
        <v>16.622950819672131</v>
      </c>
      <c r="AC82">
        <f>Worldprices!$N$74*AC$6</f>
        <v>16.622950819672131</v>
      </c>
      <c r="AD82">
        <f>Worldprices!$N$74*AD$6</f>
        <v>16.622950819672131</v>
      </c>
      <c r="AE82">
        <f>Worldprices!$N$74*AE$6</f>
        <v>16.622950819672131</v>
      </c>
      <c r="AF82">
        <f>Worldprices!$N$74*AF$6</f>
        <v>16.622950819672131</v>
      </c>
      <c r="AG82">
        <f>Worldprices!$N$74*AG$6</f>
        <v>16.622950819672131</v>
      </c>
      <c r="AH82">
        <f>Worldprices!$N$74*AH$6</f>
        <v>16.622950819672131</v>
      </c>
      <c r="AI82">
        <f>Worldprices!$N$74*AI$6</f>
        <v>16.622950819672131</v>
      </c>
      <c r="AJ82">
        <f>Worldprices!$N$74*AJ$6</f>
        <v>16.622950819672131</v>
      </c>
      <c r="AK82">
        <f>Worldprices!$N$74*AK$6</f>
        <v>16.622950819672131</v>
      </c>
      <c r="AL82">
        <f>Worldprices!$N$74*AL$6</f>
        <v>16.622950819672131</v>
      </c>
      <c r="AM82">
        <f>Worldprices!$N$74*AM$6</f>
        <v>16.622950819672131</v>
      </c>
      <c r="AN82">
        <f>Worldprices!$N$74*AN$6</f>
        <v>16.622950819672131</v>
      </c>
      <c r="AO82">
        <f>Worldprices!$N$74*AO$6</f>
        <v>16.622950819672131</v>
      </c>
      <c r="AP82">
        <f>Worldprices!$N$74*AP$6</f>
        <v>16.622950819672131</v>
      </c>
      <c r="AQ82">
        <f t="shared" si="3"/>
        <v>16.622950819672131</v>
      </c>
    </row>
    <row r="83" spans="1:43">
      <c r="A83" t="s">
        <v>248</v>
      </c>
      <c r="B83" t="s">
        <v>352</v>
      </c>
      <c r="C83" t="s">
        <v>154</v>
      </c>
      <c r="D83">
        <v>2045</v>
      </c>
      <c r="E83" t="str">
        <f>Worldprices!$O$62</f>
        <v>IMPOILFDS</v>
      </c>
      <c r="F83" t="str">
        <f>Worldprices!$O$63</f>
        <v>OILFDS</v>
      </c>
      <c r="G83">
        <f>Worldprices!$O$74*G$6</f>
        <v>16.622950819672131</v>
      </c>
      <c r="H83">
        <f>Worldprices!$O$74*H$6</f>
        <v>16.622950819672131</v>
      </c>
      <c r="I83">
        <f t="shared" si="2"/>
        <v>16.622950819672131</v>
      </c>
      <c r="J83">
        <f>Worldprices!$O$74*J$6</f>
        <v>16.622950819672131</v>
      </c>
      <c r="K83">
        <f>Worldprices!$O$74*K$6</f>
        <v>16.622950819672131</v>
      </c>
      <c r="L83">
        <f>Worldprices!$O$74*L$6</f>
        <v>16.622950819672131</v>
      </c>
      <c r="M83">
        <f>Worldprices!$O$74*M$6</f>
        <v>16.622950819672131</v>
      </c>
      <c r="N83">
        <f>Worldprices!$O$74*N$6</f>
        <v>16.622950819672131</v>
      </c>
      <c r="O83">
        <f>Worldprices!$O$74*O$6</f>
        <v>16.622950819672131</v>
      </c>
      <c r="P83">
        <f>Worldprices!$O$74*P$6</f>
        <v>16.622950819672131</v>
      </c>
      <c r="Q83">
        <f>Worldprices!$O$74*Q$6</f>
        <v>16.622950819672131</v>
      </c>
      <c r="R83">
        <f>Worldprices!$O$74*R$6</f>
        <v>16.622950819672131</v>
      </c>
      <c r="S83">
        <f>Worldprices!$O$74*S$6</f>
        <v>16.622950819672131</v>
      </c>
      <c r="T83">
        <f>Worldprices!$O$74*T$6</f>
        <v>16.622950819672131</v>
      </c>
      <c r="U83">
        <f>Worldprices!$O$74*U$6</f>
        <v>15.791803278688523</v>
      </c>
      <c r="V83">
        <f>Worldprices!$O$74*V$6</f>
        <v>16.622950819672131</v>
      </c>
      <c r="W83">
        <f>Worldprices!$O$74*W$6</f>
        <v>16.622950819672131</v>
      </c>
      <c r="X83">
        <f>Worldprices!$O$74*X$6</f>
        <v>16.622950819672131</v>
      </c>
      <c r="Y83">
        <f>Worldprices!$O$74*Y$6</f>
        <v>16.622950819672131</v>
      </c>
      <c r="Z83">
        <f>Worldprices!$O$74*Z$6</f>
        <v>16.622950819672131</v>
      </c>
      <c r="AA83">
        <f>Worldprices!$O$74*AA$6</f>
        <v>16.622950819672131</v>
      </c>
      <c r="AB83">
        <f>Worldprices!$O$74*AB$6</f>
        <v>16.622950819672131</v>
      </c>
      <c r="AC83">
        <f>Worldprices!$O$74*AC$6</f>
        <v>16.622950819672131</v>
      </c>
      <c r="AD83">
        <f>Worldprices!$O$74*AD$6</f>
        <v>16.622950819672131</v>
      </c>
      <c r="AE83">
        <f>Worldprices!$O$74*AE$6</f>
        <v>16.622950819672131</v>
      </c>
      <c r="AF83">
        <f>Worldprices!$O$74*AF$6</f>
        <v>16.622950819672131</v>
      </c>
      <c r="AG83">
        <f>Worldprices!$O$74*AG$6</f>
        <v>16.622950819672131</v>
      </c>
      <c r="AH83">
        <f>Worldprices!$O$74*AH$6</f>
        <v>16.622950819672131</v>
      </c>
      <c r="AI83">
        <f>Worldprices!$O$74*AI$6</f>
        <v>16.622950819672131</v>
      </c>
      <c r="AJ83">
        <f>Worldprices!$O$74*AJ$6</f>
        <v>16.622950819672131</v>
      </c>
      <c r="AK83">
        <f>Worldprices!$O$74*AK$6</f>
        <v>16.622950819672131</v>
      </c>
      <c r="AL83">
        <f>Worldprices!$O$74*AL$6</f>
        <v>16.622950819672131</v>
      </c>
      <c r="AM83">
        <f>Worldprices!$O$74*AM$6</f>
        <v>16.622950819672131</v>
      </c>
      <c r="AN83">
        <f>Worldprices!$O$74*AN$6</f>
        <v>16.622950819672131</v>
      </c>
      <c r="AO83">
        <f>Worldprices!$O$74*AO$6</f>
        <v>16.622950819672131</v>
      </c>
      <c r="AP83">
        <f>Worldprices!$O$74*AP$6</f>
        <v>16.622950819672131</v>
      </c>
      <c r="AQ83">
        <f t="shared" si="3"/>
        <v>16.622950819672131</v>
      </c>
    </row>
    <row r="84" spans="1:43">
      <c r="A84" t="s">
        <v>248</v>
      </c>
      <c r="B84" t="s">
        <v>352</v>
      </c>
      <c r="C84" t="s">
        <v>154</v>
      </c>
      <c r="D84">
        <v>2045</v>
      </c>
      <c r="E84" t="str">
        <f>Worldprices!$P$62</f>
        <v>IMPOILNEU</v>
      </c>
      <c r="F84" t="str">
        <f>Worldprices!$P$63</f>
        <v>OILNEU</v>
      </c>
      <c r="G84">
        <f>Worldprices!$P$74*G$6</f>
        <v>16.622950819672131</v>
      </c>
      <c r="H84">
        <f>Worldprices!$P$74*H$6</f>
        <v>16.622950819672131</v>
      </c>
      <c r="I84">
        <f t="shared" si="2"/>
        <v>16.622950819672131</v>
      </c>
      <c r="J84">
        <f>Worldprices!$P$74*J$6</f>
        <v>16.622950819672131</v>
      </c>
      <c r="K84">
        <f>Worldprices!$P$74*K$6</f>
        <v>16.622950819672131</v>
      </c>
      <c r="L84">
        <f>Worldprices!$P$74*L$6</f>
        <v>16.622950819672131</v>
      </c>
      <c r="M84">
        <f>Worldprices!$P$74*M$6</f>
        <v>16.622950819672131</v>
      </c>
      <c r="N84">
        <f>Worldprices!$P$74*N$6</f>
        <v>16.622950819672131</v>
      </c>
      <c r="O84">
        <f>Worldprices!$P$74*O$6</f>
        <v>16.622950819672131</v>
      </c>
      <c r="P84">
        <f>Worldprices!$P$74*P$6</f>
        <v>16.622950819672131</v>
      </c>
      <c r="Q84">
        <f>Worldprices!$P$74*Q$6</f>
        <v>16.622950819672131</v>
      </c>
      <c r="R84">
        <f>Worldprices!$P$74*R$6</f>
        <v>16.622950819672131</v>
      </c>
      <c r="S84">
        <f>Worldprices!$P$74*S$6</f>
        <v>16.622950819672131</v>
      </c>
      <c r="T84">
        <f>Worldprices!$P$74*T$6</f>
        <v>16.622950819672131</v>
      </c>
      <c r="U84">
        <f>Worldprices!$P$74*U$6</f>
        <v>15.791803278688523</v>
      </c>
      <c r="V84">
        <f>Worldprices!$P$74*V$6</f>
        <v>16.622950819672131</v>
      </c>
      <c r="W84">
        <f>Worldprices!$P$74*W$6</f>
        <v>16.622950819672131</v>
      </c>
      <c r="X84">
        <f>Worldprices!$P$74*X$6</f>
        <v>16.622950819672131</v>
      </c>
      <c r="Y84">
        <f>Worldprices!$P$74*Y$6</f>
        <v>16.622950819672131</v>
      </c>
      <c r="Z84">
        <f>Worldprices!$P$74*Z$6</f>
        <v>16.622950819672131</v>
      </c>
      <c r="AA84">
        <f>Worldprices!$P$74*AA$6</f>
        <v>16.622950819672131</v>
      </c>
      <c r="AB84">
        <f>Worldprices!$P$74*AB$6</f>
        <v>16.622950819672131</v>
      </c>
      <c r="AC84">
        <f>Worldprices!$P$74*AC$6</f>
        <v>16.622950819672131</v>
      </c>
      <c r="AD84">
        <f>Worldprices!$P$74*AD$6</f>
        <v>16.622950819672131</v>
      </c>
      <c r="AE84">
        <f>Worldprices!$P$74*AE$6</f>
        <v>16.622950819672131</v>
      </c>
      <c r="AF84">
        <f>Worldprices!$P$74*AF$6</f>
        <v>16.622950819672131</v>
      </c>
      <c r="AG84">
        <f>Worldprices!$P$74*AG$6</f>
        <v>16.622950819672131</v>
      </c>
      <c r="AH84">
        <f>Worldprices!$P$74*AH$6</f>
        <v>16.622950819672131</v>
      </c>
      <c r="AI84">
        <f>Worldprices!$P$74*AI$6</f>
        <v>16.622950819672131</v>
      </c>
      <c r="AJ84">
        <f>Worldprices!$P$74*AJ$6</f>
        <v>16.622950819672131</v>
      </c>
      <c r="AK84">
        <f>Worldprices!$P$74*AK$6</f>
        <v>16.622950819672131</v>
      </c>
      <c r="AL84">
        <f>Worldprices!$P$74*AL$6</f>
        <v>16.622950819672131</v>
      </c>
      <c r="AM84">
        <f>Worldprices!$P$74*AM$6</f>
        <v>16.622950819672131</v>
      </c>
      <c r="AN84">
        <f>Worldprices!$P$74*AN$6</f>
        <v>16.622950819672131</v>
      </c>
      <c r="AO84">
        <f>Worldprices!$P$74*AO$6</f>
        <v>16.622950819672131</v>
      </c>
      <c r="AP84">
        <f>Worldprices!$P$74*AP$6</f>
        <v>16.622950819672131</v>
      </c>
      <c r="AQ84">
        <f t="shared" si="3"/>
        <v>16.622950819672131</v>
      </c>
    </row>
    <row r="85" spans="1:43">
      <c r="A85" t="s">
        <v>248</v>
      </c>
      <c r="B85" t="s">
        <v>352</v>
      </c>
      <c r="C85" t="s">
        <v>306</v>
      </c>
      <c r="D85">
        <v>2045</v>
      </c>
      <c r="E85" t="str">
        <f>Worldprices!$R$62</f>
        <v>IMPBIOWOO</v>
      </c>
      <c r="F85" t="str">
        <f>Worldprices!$R$63</f>
        <v>BIOWOO</v>
      </c>
      <c r="G85">
        <f>Worldprices!$R$74*G$8</f>
        <v>6.7655540666137179</v>
      </c>
      <c r="H85">
        <f>Worldprices!$R$74*H$8</f>
        <v>6.7655540666137179</v>
      </c>
      <c r="I85">
        <f t="shared" si="2"/>
        <v>6.7655540666137179</v>
      </c>
      <c r="J85">
        <f>Worldprices!$R$74*J$8</f>
        <v>6.7655540666137179</v>
      </c>
      <c r="K85">
        <f>Worldprices!$R$74*K$8</f>
        <v>6.7655540666137179</v>
      </c>
      <c r="L85">
        <f>Worldprices!$R$74*L$8</f>
        <v>6.7655540666137179</v>
      </c>
      <c r="M85">
        <f>Worldprices!$R$74*M$8</f>
        <v>6.7655540666137179</v>
      </c>
      <c r="N85">
        <f>Worldprices!$R$74*N$8</f>
        <v>6.7655540666137179</v>
      </c>
      <c r="O85">
        <f>Worldprices!$R$74*O$8</f>
        <v>6.7655540666137179</v>
      </c>
      <c r="P85">
        <f>Worldprices!$R$74*P$8</f>
        <v>6.7655540666137179</v>
      </c>
      <c r="Q85">
        <f>Worldprices!$R$74*Q$8</f>
        <v>6.7655540666137179</v>
      </c>
      <c r="R85">
        <f>Worldprices!$R$74*R$8</f>
        <v>6.7655540666137179</v>
      </c>
      <c r="S85">
        <f>Worldprices!$R$74*S$8</f>
        <v>6.7655540666137179</v>
      </c>
      <c r="T85">
        <f>Worldprices!$R$74*T$8</f>
        <v>6.7655540666137179</v>
      </c>
      <c r="U85">
        <f>Worldprices!$R$74*U$8</f>
        <v>6.7655540666137179</v>
      </c>
      <c r="V85">
        <f>Worldprices!$R$74*V$8</f>
        <v>6.7655540666137179</v>
      </c>
      <c r="W85">
        <f>Worldprices!$R$74*W$8</f>
        <v>6.7655540666137179</v>
      </c>
      <c r="X85">
        <f>Worldprices!$R$74*X$8</f>
        <v>6.7655540666137179</v>
      </c>
      <c r="Y85">
        <f>Worldprices!$R$74*Y$8</f>
        <v>6.7655540666137179</v>
      </c>
      <c r="Z85">
        <f>Worldprices!$R$74*Z$8</f>
        <v>6.7655540666137179</v>
      </c>
      <c r="AA85">
        <f>Worldprices!$R$74*AA$8</f>
        <v>6.7655540666137179</v>
      </c>
      <c r="AB85">
        <f>Worldprices!$R$74*AB$8</f>
        <v>6.7655540666137179</v>
      </c>
      <c r="AC85">
        <f>Worldprices!$R$74*AC$8</f>
        <v>6.7655540666137179</v>
      </c>
      <c r="AD85">
        <f>Worldprices!$R$74*AD$8</f>
        <v>6.7655540666137179</v>
      </c>
      <c r="AE85">
        <f>Worldprices!$R$74*AE$8</f>
        <v>6.7655540666137179</v>
      </c>
      <c r="AF85">
        <f>Worldprices!$R$74*AF$8</f>
        <v>6.7655540666137179</v>
      </c>
      <c r="AG85">
        <f>Worldprices!$R$74*AG$8</f>
        <v>6.7655540666137179</v>
      </c>
      <c r="AH85">
        <f>Worldprices!$R$74*AH$8</f>
        <v>6.7655540666137179</v>
      </c>
      <c r="AI85">
        <f>Worldprices!$R$74*AI$8</f>
        <v>6.7655540666137179</v>
      </c>
      <c r="AJ85">
        <f>Worldprices!$R$74*AJ$8</f>
        <v>6.7655540666137179</v>
      </c>
      <c r="AK85">
        <f>Worldprices!$R$74*AK$8</f>
        <v>6.7655540666137179</v>
      </c>
      <c r="AL85">
        <f>Worldprices!$R$74*AL$8</f>
        <v>6.7655540666137179</v>
      </c>
      <c r="AM85">
        <f>Worldprices!$R$74*AM$8</f>
        <v>6.7655540666137179</v>
      </c>
      <c r="AN85">
        <f>Worldprices!$R$74*AN$8</f>
        <v>6.7655540666137179</v>
      </c>
      <c r="AO85">
        <f>Worldprices!$R$74*AO$8</f>
        <v>6.7655540666137179</v>
      </c>
      <c r="AP85">
        <f>Worldprices!$R$74*AP$8</f>
        <v>6.7655540666137179</v>
      </c>
      <c r="AQ85">
        <f t="shared" si="3"/>
        <v>6.7655540666137179</v>
      </c>
    </row>
    <row r="86" spans="1:43">
      <c r="A86" t="s">
        <v>248</v>
      </c>
      <c r="B86" t="s">
        <v>352</v>
      </c>
      <c r="C86" t="s">
        <v>154</v>
      </c>
      <c r="D86">
        <v>2050</v>
      </c>
      <c r="E86" t="str">
        <f>Worldprices!$C$62</f>
        <v>IMPCOAHAR*</v>
      </c>
      <c r="F86" t="str">
        <f>Worldprices!$C$63</f>
        <v>COAHAR</v>
      </c>
      <c r="G86">
        <f>Worldprices!$C$75*G$4</f>
        <v>3.7868852459016389</v>
      </c>
      <c r="H86">
        <f>Worldprices!$C$75*H$4</f>
        <v>3.5407377049180324</v>
      </c>
      <c r="I86">
        <f t="shared" si="2"/>
        <v>3.7868852459016389</v>
      </c>
      <c r="J86">
        <f>Worldprices!$C$75*J$4</f>
        <v>3.7868852459016389</v>
      </c>
      <c r="K86">
        <f>Worldprices!$C$75*K$4</f>
        <v>3.7868852459016389</v>
      </c>
      <c r="L86">
        <f>Worldprices!$C$75*L$4</f>
        <v>3.7868852459016389</v>
      </c>
      <c r="M86">
        <f>Worldprices!$C$75*M$4</f>
        <v>3.7868852459016389</v>
      </c>
      <c r="N86">
        <f>Worldprices!$C$75*N$4</f>
        <v>3.7868852459016389</v>
      </c>
      <c r="O86">
        <f>Worldprices!$C$75*O$4</f>
        <v>3.2188524590163929</v>
      </c>
      <c r="P86">
        <f>Worldprices!$C$75*P$4</f>
        <v>3.5975409836065566</v>
      </c>
      <c r="Q86">
        <f>Worldprices!$C$75*Q$4</f>
        <v>3.7868852459016389</v>
      </c>
      <c r="R86">
        <f>Worldprices!$C$75*R$4</f>
        <v>3.2188524590163929</v>
      </c>
      <c r="S86">
        <f>Worldprices!$C$75*S$4</f>
        <v>3.7868852459016389</v>
      </c>
      <c r="T86">
        <f>Worldprices!$C$75*T$4</f>
        <v>3.7868852459016389</v>
      </c>
      <c r="U86">
        <f>Worldprices!$C$75*U$4</f>
        <v>3.7868852459016389</v>
      </c>
      <c r="V86">
        <f>Worldprices!$C$75*V$4</f>
        <v>3.7868852459016389</v>
      </c>
      <c r="W86">
        <f>Worldprices!$C$75*W$4</f>
        <v>3.7868852459016389</v>
      </c>
      <c r="X86">
        <f>Worldprices!$C$75*X$4</f>
        <v>3.7868852459016389</v>
      </c>
      <c r="Y86">
        <f>Worldprices!$C$75*Y$4</f>
        <v>3.7868852459016389</v>
      </c>
      <c r="Z86">
        <f>Worldprices!$C$75*Z$4</f>
        <v>3.7868852459016389</v>
      </c>
      <c r="AA86">
        <f>Worldprices!$C$75*AA$4</f>
        <v>3.7868852459016389</v>
      </c>
      <c r="AB86">
        <f>Worldprices!$C$75*AB$4</f>
        <v>3.7868852459016389</v>
      </c>
      <c r="AC86">
        <f>Worldprices!$C$75*AC$4</f>
        <v>3.7868852459016389</v>
      </c>
      <c r="AD86">
        <f>Worldprices!$C$75*AD$4</f>
        <v>3.7868852459016389</v>
      </c>
      <c r="AE86">
        <f>Worldprices!$C$75*AE$4</f>
        <v>3.7868852459016389</v>
      </c>
      <c r="AF86">
        <f>Worldprices!$C$75*AF$4</f>
        <v>3.7868852459016389</v>
      </c>
      <c r="AG86">
        <f>Worldprices!$C$75*AG$4</f>
        <v>3.7868852459016389</v>
      </c>
      <c r="AH86">
        <f>Worldprices!$C$75*AH$4</f>
        <v>3.7868852459016389</v>
      </c>
      <c r="AI86">
        <f>Worldprices!$C$75*AI$4</f>
        <v>3.7868852459016389</v>
      </c>
      <c r="AJ86">
        <f>Worldprices!$C$75*AJ$4</f>
        <v>3.7868852459016389</v>
      </c>
      <c r="AK86">
        <f>Worldprices!$C$75*AK$4</f>
        <v>3.7868852459016389</v>
      </c>
      <c r="AL86">
        <f>Worldprices!$C$75*AL$4</f>
        <v>3.7868852459016389</v>
      </c>
      <c r="AM86">
        <f>Worldprices!$C$75*AM$4</f>
        <v>3.7868852459016389</v>
      </c>
      <c r="AN86">
        <f>Worldprices!$C$75*AN$4</f>
        <v>3.7868852459016389</v>
      </c>
      <c r="AO86">
        <f>Worldprices!$C$75*AO$4</f>
        <v>3.7868852459016389</v>
      </c>
      <c r="AP86">
        <f>Worldprices!$C$75*AP$4</f>
        <v>3.7868852459016389</v>
      </c>
      <c r="AQ86">
        <f t="shared" si="3"/>
        <v>3.7868852459016389</v>
      </c>
    </row>
    <row r="87" spans="1:43">
      <c r="A87" t="s">
        <v>248</v>
      </c>
      <c r="B87" t="s">
        <v>352</v>
      </c>
      <c r="C87" t="s">
        <v>154</v>
      </c>
      <c r="D87">
        <v>2050</v>
      </c>
      <c r="E87" t="str">
        <f>Worldprices!$D$62</f>
        <v>IMPCOACOK*</v>
      </c>
      <c r="F87" t="str">
        <f>Worldprices!$D$63</f>
        <v>COACOK</v>
      </c>
      <c r="G87">
        <f>Worldprices!$D$75*G$4</f>
        <v>4.8093442622950811</v>
      </c>
      <c r="H87">
        <f>Worldprices!$D$75*H$4</f>
        <v>4.4967368852459009</v>
      </c>
      <c r="I87">
        <f t="shared" si="2"/>
        <v>4.8093442622950811</v>
      </c>
      <c r="J87">
        <f>Worldprices!$D$75*J$4</f>
        <v>4.8093442622950811</v>
      </c>
      <c r="K87">
        <f>Worldprices!$D$75*K$4</f>
        <v>4.8093442622950811</v>
      </c>
      <c r="L87">
        <f>Worldprices!$D$75*L$4</f>
        <v>4.8093442622950811</v>
      </c>
      <c r="M87">
        <f>Worldprices!$D$75*M$4</f>
        <v>4.8093442622950811</v>
      </c>
      <c r="N87">
        <f>Worldprices!$D$75*N$4</f>
        <v>4.8093442622950811</v>
      </c>
      <c r="O87">
        <f>Worldprices!$D$75*O$4</f>
        <v>4.0879426229508189</v>
      </c>
      <c r="P87">
        <f>Worldprices!$D$75*P$4</f>
        <v>4.568877049180327</v>
      </c>
      <c r="Q87">
        <f>Worldprices!$D$75*Q$4</f>
        <v>4.8093442622950811</v>
      </c>
      <c r="R87">
        <f>Worldprices!$D$75*R$4</f>
        <v>4.0879426229508189</v>
      </c>
      <c r="S87">
        <f>Worldprices!$D$75*S$4</f>
        <v>4.8093442622950811</v>
      </c>
      <c r="T87">
        <f>Worldprices!$D$75*T$4</f>
        <v>4.8093442622950811</v>
      </c>
      <c r="U87">
        <f>Worldprices!$D$75*U$4</f>
        <v>4.8093442622950811</v>
      </c>
      <c r="V87">
        <f>Worldprices!$D$75*V$4</f>
        <v>4.8093442622950811</v>
      </c>
      <c r="W87">
        <f>Worldprices!$D$75*W$4</f>
        <v>4.8093442622950811</v>
      </c>
      <c r="X87">
        <f>Worldprices!$D$75*X$4</f>
        <v>4.8093442622950811</v>
      </c>
      <c r="Y87">
        <f>Worldprices!$D$75*Y$4</f>
        <v>4.8093442622950811</v>
      </c>
      <c r="Z87">
        <f>Worldprices!$D$75*Z$4</f>
        <v>4.8093442622950811</v>
      </c>
      <c r="AA87">
        <f>Worldprices!$D$75*AA$4</f>
        <v>4.8093442622950811</v>
      </c>
      <c r="AB87">
        <f>Worldprices!$D$75*AB$4</f>
        <v>4.8093442622950811</v>
      </c>
      <c r="AC87">
        <f>Worldprices!$D$75*AC$4</f>
        <v>4.8093442622950811</v>
      </c>
      <c r="AD87">
        <f>Worldprices!$D$75*AD$4</f>
        <v>4.8093442622950811</v>
      </c>
      <c r="AE87">
        <f>Worldprices!$D$75*AE$4</f>
        <v>4.8093442622950811</v>
      </c>
      <c r="AF87">
        <f>Worldprices!$D$75*AF$4</f>
        <v>4.8093442622950811</v>
      </c>
      <c r="AG87">
        <f>Worldprices!$D$75*AG$4</f>
        <v>4.8093442622950811</v>
      </c>
      <c r="AH87">
        <f>Worldprices!$D$75*AH$4</f>
        <v>4.8093442622950811</v>
      </c>
      <c r="AI87">
        <f>Worldprices!$D$75*AI$4</f>
        <v>4.8093442622950811</v>
      </c>
      <c r="AJ87">
        <f>Worldprices!$D$75*AJ$4</f>
        <v>4.8093442622950811</v>
      </c>
      <c r="AK87">
        <f>Worldprices!$D$75*AK$4</f>
        <v>4.8093442622950811</v>
      </c>
      <c r="AL87">
        <f>Worldprices!$D$75*AL$4</f>
        <v>4.8093442622950811</v>
      </c>
      <c r="AM87">
        <f>Worldprices!$D$75*AM$4</f>
        <v>4.8093442622950811</v>
      </c>
      <c r="AN87">
        <f>Worldprices!$D$75*AN$4</f>
        <v>4.8093442622950811</v>
      </c>
      <c r="AO87">
        <f>Worldprices!$D$75*AO$4</f>
        <v>4.8093442622950811</v>
      </c>
      <c r="AP87">
        <f>Worldprices!$D$75*AP$4</f>
        <v>4.8093442622950811</v>
      </c>
      <c r="AQ87">
        <f t="shared" si="3"/>
        <v>4.8093442622950811</v>
      </c>
    </row>
    <row r="88" spans="1:43">
      <c r="A88" t="s">
        <v>248</v>
      </c>
      <c r="B88" t="s">
        <v>352</v>
      </c>
      <c r="C88" t="s">
        <v>154</v>
      </c>
      <c r="D88">
        <v>2050</v>
      </c>
      <c r="E88" t="str">
        <f>Worldprices!$E$62</f>
        <v>IMPCOABRO*</v>
      </c>
      <c r="F88" t="str">
        <f>Worldprices!$E$63</f>
        <v>COABRO</v>
      </c>
      <c r="G88">
        <f>Worldprices!$E$75*G$4</f>
        <v>3.5975409836065566</v>
      </c>
      <c r="H88">
        <f>Worldprices!$E$75*H$4</f>
        <v>3.3637008196721307</v>
      </c>
      <c r="I88">
        <f t="shared" si="2"/>
        <v>3.5975409836065566</v>
      </c>
      <c r="J88">
        <f>Worldprices!$E$75*J$4</f>
        <v>3.5975409836065566</v>
      </c>
      <c r="K88">
        <f>Worldprices!$E$75*K$4</f>
        <v>3.5975409836065566</v>
      </c>
      <c r="L88">
        <f>Worldprices!$E$75*L$4</f>
        <v>3.5975409836065566</v>
      </c>
      <c r="M88">
        <f>Worldprices!$E$75*M$4</f>
        <v>3.5975409836065566</v>
      </c>
      <c r="N88">
        <f>Worldprices!$E$75*N$4</f>
        <v>3.5975409836065566</v>
      </c>
      <c r="O88">
        <f>Worldprices!$E$75*O$4</f>
        <v>3.0579098360655732</v>
      </c>
      <c r="P88">
        <f>Worldprices!$E$75*P$4</f>
        <v>3.4176639344262285</v>
      </c>
      <c r="Q88">
        <f>Worldprices!$E$75*Q$4</f>
        <v>3.5975409836065566</v>
      </c>
      <c r="R88">
        <f>Worldprices!$E$75*R$4</f>
        <v>3.0579098360655732</v>
      </c>
      <c r="S88">
        <f>Worldprices!$E$75*S$4</f>
        <v>3.5975409836065566</v>
      </c>
      <c r="T88">
        <f>Worldprices!$E$75*T$4</f>
        <v>3.5975409836065566</v>
      </c>
      <c r="U88">
        <f>Worldprices!$E$75*U$4</f>
        <v>3.5975409836065566</v>
      </c>
      <c r="V88">
        <f>Worldprices!$E$75*V$4</f>
        <v>3.5975409836065566</v>
      </c>
      <c r="W88">
        <f>Worldprices!$E$75*W$4</f>
        <v>3.5975409836065566</v>
      </c>
      <c r="X88">
        <f>Worldprices!$E$75*X$4</f>
        <v>3.5975409836065566</v>
      </c>
      <c r="Y88">
        <f>Worldprices!$E$75*Y$4</f>
        <v>3.5975409836065566</v>
      </c>
      <c r="Z88">
        <f>Worldprices!$E$75*Z$4</f>
        <v>3.5975409836065566</v>
      </c>
      <c r="AA88">
        <f>Worldprices!$E$75*AA$4</f>
        <v>3.5975409836065566</v>
      </c>
      <c r="AB88">
        <f>Worldprices!$E$75*AB$4</f>
        <v>3.5975409836065566</v>
      </c>
      <c r="AC88">
        <f>Worldprices!$E$75*AC$4</f>
        <v>3.5975409836065566</v>
      </c>
      <c r="AD88">
        <f>Worldprices!$E$75*AD$4</f>
        <v>3.5975409836065566</v>
      </c>
      <c r="AE88">
        <f>Worldprices!$E$75*AE$4</f>
        <v>3.5975409836065566</v>
      </c>
      <c r="AF88">
        <f>Worldprices!$E$75*AF$4</f>
        <v>3.5975409836065566</v>
      </c>
      <c r="AG88">
        <f>Worldprices!$E$75*AG$4</f>
        <v>3.5975409836065566</v>
      </c>
      <c r="AH88">
        <f>Worldprices!$E$75*AH$4</f>
        <v>3.5975409836065566</v>
      </c>
      <c r="AI88">
        <f>Worldprices!$E$75*AI$4</f>
        <v>3.5975409836065566</v>
      </c>
      <c r="AJ88">
        <f>Worldprices!$E$75*AJ$4</f>
        <v>3.5975409836065566</v>
      </c>
      <c r="AK88">
        <f>Worldprices!$E$75*AK$4</f>
        <v>3.5975409836065566</v>
      </c>
      <c r="AL88">
        <f>Worldprices!$E$75*AL$4</f>
        <v>3.5975409836065566</v>
      </c>
      <c r="AM88">
        <f>Worldprices!$E$75*AM$4</f>
        <v>3.5975409836065566</v>
      </c>
      <c r="AN88">
        <f>Worldprices!$E$75*AN$4</f>
        <v>3.5975409836065566</v>
      </c>
      <c r="AO88">
        <f>Worldprices!$E$75*AO$4</f>
        <v>3.5975409836065566</v>
      </c>
      <c r="AP88">
        <f>Worldprices!$E$75*AP$4</f>
        <v>3.5975409836065566</v>
      </c>
      <c r="AQ88">
        <f t="shared" si="3"/>
        <v>3.5975409836065566</v>
      </c>
    </row>
    <row r="89" spans="1:43">
      <c r="A89" t="s">
        <v>248</v>
      </c>
      <c r="B89" t="s">
        <v>352</v>
      </c>
      <c r="C89" t="s">
        <v>154</v>
      </c>
      <c r="D89">
        <v>2050</v>
      </c>
      <c r="E89" t="str">
        <f>Worldprices!$F$62</f>
        <v>IMPCOALIG*</v>
      </c>
      <c r="F89" t="str">
        <f>Worldprices!$F$63</f>
        <v>COALIG</v>
      </c>
      <c r="G89">
        <f>Worldprices!$F$75*G$4</f>
        <v>3.5975409836065566</v>
      </c>
      <c r="H89">
        <f>Worldprices!$F$75*H$4</f>
        <v>3.3637008196721307</v>
      </c>
      <c r="I89">
        <f t="shared" si="2"/>
        <v>3.5975409836065566</v>
      </c>
      <c r="J89">
        <f>Worldprices!$F$75*J$4</f>
        <v>3.5975409836065566</v>
      </c>
      <c r="K89">
        <f>Worldprices!$F$75*K$4</f>
        <v>3.5975409836065566</v>
      </c>
      <c r="L89">
        <f>Worldprices!$F$75*L$4</f>
        <v>3.5975409836065566</v>
      </c>
      <c r="M89">
        <f>Worldprices!$F$75*M$4</f>
        <v>3.5975409836065566</v>
      </c>
      <c r="N89">
        <f>Worldprices!$F$75*N$4</f>
        <v>3.5975409836065566</v>
      </c>
      <c r="O89">
        <f>Worldprices!$F$75*O$4</f>
        <v>3.0579098360655732</v>
      </c>
      <c r="P89">
        <f>Worldprices!$F$75*P$4</f>
        <v>3.4176639344262285</v>
      </c>
      <c r="Q89">
        <f>Worldprices!$F$75*Q$4</f>
        <v>3.5975409836065566</v>
      </c>
      <c r="R89">
        <f>Worldprices!$F$75*R$4</f>
        <v>3.0579098360655732</v>
      </c>
      <c r="S89">
        <f>Worldprices!$F$75*S$4</f>
        <v>3.5975409836065566</v>
      </c>
      <c r="T89">
        <f>Worldprices!$F$75*T$4</f>
        <v>3.5975409836065566</v>
      </c>
      <c r="U89">
        <f>Worldprices!$F$75*U$4</f>
        <v>3.5975409836065566</v>
      </c>
      <c r="V89">
        <f>Worldprices!$F$75*V$4</f>
        <v>3.5975409836065566</v>
      </c>
      <c r="W89">
        <f>Worldprices!$F$75*W$4</f>
        <v>3.5975409836065566</v>
      </c>
      <c r="X89">
        <f>Worldprices!$F$75*X$4</f>
        <v>3.5975409836065566</v>
      </c>
      <c r="Y89">
        <f>Worldprices!$F$75*Y$4</f>
        <v>3.5975409836065566</v>
      </c>
      <c r="Z89">
        <f>Worldprices!$F$75*Z$4</f>
        <v>3.5975409836065566</v>
      </c>
      <c r="AA89">
        <f>Worldprices!$F$75*AA$4</f>
        <v>3.5975409836065566</v>
      </c>
      <c r="AB89">
        <f>Worldprices!$F$75*AB$4</f>
        <v>3.5975409836065566</v>
      </c>
      <c r="AC89">
        <f>Worldprices!$F$75*AC$4</f>
        <v>3.5975409836065566</v>
      </c>
      <c r="AD89">
        <f>Worldprices!$F$75*AD$4</f>
        <v>3.5975409836065566</v>
      </c>
      <c r="AE89">
        <f>Worldprices!$F$75*AE$4</f>
        <v>3.5975409836065566</v>
      </c>
      <c r="AF89">
        <f>Worldprices!$F$75*AF$4</f>
        <v>3.5975409836065566</v>
      </c>
      <c r="AG89">
        <f>Worldprices!$F$75*AG$4</f>
        <v>3.5975409836065566</v>
      </c>
      <c r="AH89">
        <f>Worldprices!$F$75*AH$4</f>
        <v>3.5975409836065566</v>
      </c>
      <c r="AI89">
        <f>Worldprices!$F$75*AI$4</f>
        <v>3.5975409836065566</v>
      </c>
      <c r="AJ89">
        <f>Worldprices!$F$75*AJ$4</f>
        <v>3.5975409836065566</v>
      </c>
      <c r="AK89">
        <f>Worldprices!$F$75*AK$4</f>
        <v>3.5975409836065566</v>
      </c>
      <c r="AL89">
        <f>Worldprices!$F$75*AL$4</f>
        <v>3.5975409836065566</v>
      </c>
      <c r="AM89">
        <f>Worldprices!$F$75*AM$4</f>
        <v>3.5975409836065566</v>
      </c>
      <c r="AN89">
        <f>Worldprices!$F$75*AN$4</f>
        <v>3.5975409836065566</v>
      </c>
      <c r="AO89">
        <f>Worldprices!$F$75*AO$4</f>
        <v>3.5975409836065566</v>
      </c>
      <c r="AP89">
        <f>Worldprices!$F$75*AP$4</f>
        <v>3.5975409836065566</v>
      </c>
      <c r="AQ89">
        <f t="shared" si="3"/>
        <v>3.5975409836065566</v>
      </c>
    </row>
    <row r="90" spans="1:43">
      <c r="A90" t="s">
        <v>248</v>
      </c>
      <c r="B90" t="s">
        <v>352</v>
      </c>
      <c r="C90" t="s">
        <v>154</v>
      </c>
      <c r="D90">
        <v>2050</v>
      </c>
      <c r="E90" t="str">
        <f>Worldprices!$M$62</f>
        <v>IMPOILOTH</v>
      </c>
      <c r="F90" t="str">
        <f>Worldprices!$M$63</f>
        <v>OILOTH</v>
      </c>
      <c r="G90">
        <f>Worldprices!$M$75*G$6</f>
        <v>17</v>
      </c>
      <c r="H90">
        <f>Worldprices!$M$75*H$6</f>
        <v>17</v>
      </c>
      <c r="I90">
        <f t="shared" si="2"/>
        <v>17</v>
      </c>
      <c r="J90">
        <f>Worldprices!$M$75*J$6</f>
        <v>17</v>
      </c>
      <c r="K90">
        <f>Worldprices!$M$75*K$6</f>
        <v>17</v>
      </c>
      <c r="L90">
        <f>Worldprices!$M$75*L$6</f>
        <v>17</v>
      </c>
      <c r="M90">
        <f>Worldprices!$M$75*M$6</f>
        <v>17</v>
      </c>
      <c r="N90">
        <f>Worldprices!$M$75*N$6</f>
        <v>17</v>
      </c>
      <c r="O90">
        <f>Worldprices!$M$75*O$6</f>
        <v>17</v>
      </c>
      <c r="P90">
        <f>Worldprices!$M$75*P$6</f>
        <v>17</v>
      </c>
      <c r="Q90">
        <f>Worldprices!$M$75*Q$6</f>
        <v>17</v>
      </c>
      <c r="R90">
        <f>Worldprices!$M$75*R$6</f>
        <v>17</v>
      </c>
      <c r="S90">
        <f>Worldprices!$M$75*S$6</f>
        <v>17</v>
      </c>
      <c r="T90">
        <f>Worldprices!$M$75*T$6</f>
        <v>17</v>
      </c>
      <c r="U90">
        <f>Worldprices!$M$75*U$6</f>
        <v>16.149999999999999</v>
      </c>
      <c r="V90">
        <f>Worldprices!$M$75*V$6</f>
        <v>17</v>
      </c>
      <c r="W90">
        <f>Worldprices!$M$75*W$6</f>
        <v>17</v>
      </c>
      <c r="X90">
        <f>Worldprices!$M$75*X$6</f>
        <v>17</v>
      </c>
      <c r="Y90">
        <f>Worldprices!$M$75*Y$6</f>
        <v>17</v>
      </c>
      <c r="Z90">
        <f>Worldprices!$M$75*Z$6</f>
        <v>17</v>
      </c>
      <c r="AA90">
        <f>Worldprices!$M$75*AA$6</f>
        <v>17</v>
      </c>
      <c r="AB90">
        <f>Worldprices!$M$75*AB$6</f>
        <v>17</v>
      </c>
      <c r="AC90">
        <f>Worldprices!$M$75*AC$6</f>
        <v>17</v>
      </c>
      <c r="AD90">
        <f>Worldprices!$M$75*AD$6</f>
        <v>17</v>
      </c>
      <c r="AE90">
        <f>Worldprices!$M$75*AE$6</f>
        <v>17</v>
      </c>
      <c r="AF90">
        <f>Worldprices!$M$75*AF$6</f>
        <v>17</v>
      </c>
      <c r="AG90">
        <f>Worldprices!$M$75*AG$6</f>
        <v>17</v>
      </c>
      <c r="AH90">
        <f>Worldprices!$M$75*AH$6</f>
        <v>17</v>
      </c>
      <c r="AI90">
        <f>Worldprices!$M$75*AI$6</f>
        <v>17</v>
      </c>
      <c r="AJ90">
        <f>Worldprices!$M$75*AJ$6</f>
        <v>17</v>
      </c>
      <c r="AK90">
        <f>Worldprices!$M$75*AK$6</f>
        <v>17</v>
      </c>
      <c r="AL90">
        <f>Worldprices!$M$75*AL$6</f>
        <v>17</v>
      </c>
      <c r="AM90">
        <f>Worldprices!$M$75*AM$6</f>
        <v>17</v>
      </c>
      <c r="AN90">
        <f>Worldprices!$M$75*AN$6</f>
        <v>17</v>
      </c>
      <c r="AO90">
        <f>Worldprices!$M$75*AO$6</f>
        <v>17</v>
      </c>
      <c r="AP90">
        <f>Worldprices!$M$75*AP$6</f>
        <v>17</v>
      </c>
      <c r="AQ90">
        <f t="shared" si="3"/>
        <v>17</v>
      </c>
    </row>
    <row r="91" spans="1:43">
      <c r="A91" t="s">
        <v>248</v>
      </c>
      <c r="B91" t="s">
        <v>352</v>
      </c>
      <c r="C91" t="s">
        <v>154</v>
      </c>
      <c r="D91">
        <v>2050</v>
      </c>
      <c r="E91" t="str">
        <f>Worldprices!$N$62</f>
        <v>IMPOILNAP</v>
      </c>
      <c r="F91" t="str">
        <f>Worldprices!$N$63</f>
        <v>OILNAP</v>
      </c>
      <c r="G91">
        <f>Worldprices!$N$75*G$6</f>
        <v>17</v>
      </c>
      <c r="H91">
        <f>Worldprices!$N$75*H$6</f>
        <v>17</v>
      </c>
      <c r="I91">
        <f t="shared" si="2"/>
        <v>17</v>
      </c>
      <c r="J91">
        <f>Worldprices!$N$75*J$6</f>
        <v>17</v>
      </c>
      <c r="K91">
        <f>Worldprices!$N$75*K$6</f>
        <v>17</v>
      </c>
      <c r="L91">
        <f>Worldprices!$N$75*L$6</f>
        <v>17</v>
      </c>
      <c r="M91">
        <f>Worldprices!$N$75*M$6</f>
        <v>17</v>
      </c>
      <c r="N91">
        <f>Worldprices!$N$75*N$6</f>
        <v>17</v>
      </c>
      <c r="O91">
        <f>Worldprices!$N$75*O$6</f>
        <v>17</v>
      </c>
      <c r="P91">
        <f>Worldprices!$N$75*P$6</f>
        <v>17</v>
      </c>
      <c r="Q91">
        <f>Worldprices!$N$75*Q$6</f>
        <v>17</v>
      </c>
      <c r="R91">
        <f>Worldprices!$N$75*R$6</f>
        <v>17</v>
      </c>
      <c r="S91">
        <f>Worldprices!$N$75*S$6</f>
        <v>17</v>
      </c>
      <c r="T91">
        <f>Worldprices!$N$75*T$6</f>
        <v>17</v>
      </c>
      <c r="U91">
        <f>Worldprices!$N$75*U$6</f>
        <v>16.149999999999999</v>
      </c>
      <c r="V91">
        <f>Worldprices!$N$75*V$6</f>
        <v>17</v>
      </c>
      <c r="W91">
        <f>Worldprices!$N$75*W$6</f>
        <v>17</v>
      </c>
      <c r="X91">
        <f>Worldprices!$N$75*X$6</f>
        <v>17</v>
      </c>
      <c r="Y91">
        <f>Worldprices!$N$75*Y$6</f>
        <v>17</v>
      </c>
      <c r="Z91">
        <f>Worldprices!$N$75*Z$6</f>
        <v>17</v>
      </c>
      <c r="AA91">
        <f>Worldprices!$N$75*AA$6</f>
        <v>17</v>
      </c>
      <c r="AB91">
        <f>Worldprices!$N$75*AB$6</f>
        <v>17</v>
      </c>
      <c r="AC91">
        <f>Worldprices!$N$75*AC$6</f>
        <v>17</v>
      </c>
      <c r="AD91">
        <f>Worldprices!$N$75*AD$6</f>
        <v>17</v>
      </c>
      <c r="AE91">
        <f>Worldprices!$N$75*AE$6</f>
        <v>17</v>
      </c>
      <c r="AF91">
        <f>Worldprices!$N$75*AF$6</f>
        <v>17</v>
      </c>
      <c r="AG91">
        <f>Worldprices!$N$75*AG$6</f>
        <v>17</v>
      </c>
      <c r="AH91">
        <f>Worldprices!$N$75*AH$6</f>
        <v>17</v>
      </c>
      <c r="AI91">
        <f>Worldprices!$N$75*AI$6</f>
        <v>17</v>
      </c>
      <c r="AJ91">
        <f>Worldprices!$N$75*AJ$6</f>
        <v>17</v>
      </c>
      <c r="AK91">
        <f>Worldprices!$N$75*AK$6</f>
        <v>17</v>
      </c>
      <c r="AL91">
        <f>Worldprices!$N$75*AL$6</f>
        <v>17</v>
      </c>
      <c r="AM91">
        <f>Worldprices!$N$75*AM$6</f>
        <v>17</v>
      </c>
      <c r="AN91">
        <f>Worldprices!$N$75*AN$6</f>
        <v>17</v>
      </c>
      <c r="AO91">
        <f>Worldprices!$N$75*AO$6</f>
        <v>17</v>
      </c>
      <c r="AP91">
        <f>Worldprices!$N$75*AP$6</f>
        <v>17</v>
      </c>
      <c r="AQ91">
        <f t="shared" si="3"/>
        <v>17</v>
      </c>
    </row>
    <row r="92" spans="1:43">
      <c r="A92" t="s">
        <v>248</v>
      </c>
      <c r="B92" t="s">
        <v>352</v>
      </c>
      <c r="C92" t="s">
        <v>154</v>
      </c>
      <c r="D92">
        <v>2050</v>
      </c>
      <c r="E92" t="str">
        <f>Worldprices!$O$62</f>
        <v>IMPOILFDS</v>
      </c>
      <c r="F92" t="str">
        <f>Worldprices!$O$63</f>
        <v>OILFDS</v>
      </c>
      <c r="G92">
        <f>Worldprices!$O$75*G$6</f>
        <v>17</v>
      </c>
      <c r="H92">
        <f>Worldprices!$O$75*H$6</f>
        <v>17</v>
      </c>
      <c r="I92">
        <f t="shared" si="2"/>
        <v>17</v>
      </c>
      <c r="J92">
        <f>Worldprices!$O$75*J$6</f>
        <v>17</v>
      </c>
      <c r="K92">
        <f>Worldprices!$O$75*K$6</f>
        <v>17</v>
      </c>
      <c r="L92">
        <f>Worldprices!$O$75*L$6</f>
        <v>17</v>
      </c>
      <c r="M92">
        <f>Worldprices!$O$75*M$6</f>
        <v>17</v>
      </c>
      <c r="N92">
        <f>Worldprices!$O$75*N$6</f>
        <v>17</v>
      </c>
      <c r="O92">
        <f>Worldprices!$O$75*O$6</f>
        <v>17</v>
      </c>
      <c r="P92">
        <f>Worldprices!$O$75*P$6</f>
        <v>17</v>
      </c>
      <c r="Q92">
        <f>Worldprices!$O$75*Q$6</f>
        <v>17</v>
      </c>
      <c r="R92">
        <f>Worldprices!$O$75*R$6</f>
        <v>17</v>
      </c>
      <c r="S92">
        <f>Worldprices!$O$75*S$6</f>
        <v>17</v>
      </c>
      <c r="T92">
        <f>Worldprices!$O$75*T$6</f>
        <v>17</v>
      </c>
      <c r="U92">
        <f>Worldprices!$O$75*U$6</f>
        <v>16.149999999999999</v>
      </c>
      <c r="V92">
        <f>Worldprices!$O$75*V$6</f>
        <v>17</v>
      </c>
      <c r="W92">
        <f>Worldprices!$O$75*W$6</f>
        <v>17</v>
      </c>
      <c r="X92">
        <f>Worldprices!$O$75*X$6</f>
        <v>17</v>
      </c>
      <c r="Y92">
        <f>Worldprices!$O$75*Y$6</f>
        <v>17</v>
      </c>
      <c r="Z92">
        <f>Worldprices!$O$75*Z$6</f>
        <v>17</v>
      </c>
      <c r="AA92">
        <f>Worldprices!$O$75*AA$6</f>
        <v>17</v>
      </c>
      <c r="AB92">
        <f>Worldprices!$O$75*AB$6</f>
        <v>17</v>
      </c>
      <c r="AC92">
        <f>Worldprices!$O$75*AC$6</f>
        <v>17</v>
      </c>
      <c r="AD92">
        <f>Worldprices!$O$75*AD$6</f>
        <v>17</v>
      </c>
      <c r="AE92">
        <f>Worldprices!$O$75*AE$6</f>
        <v>17</v>
      </c>
      <c r="AF92">
        <f>Worldprices!$O$75*AF$6</f>
        <v>17</v>
      </c>
      <c r="AG92">
        <f>Worldprices!$O$75*AG$6</f>
        <v>17</v>
      </c>
      <c r="AH92">
        <f>Worldprices!$O$75*AH$6</f>
        <v>17</v>
      </c>
      <c r="AI92">
        <f>Worldprices!$O$75*AI$6</f>
        <v>17</v>
      </c>
      <c r="AJ92">
        <f>Worldprices!$O$75*AJ$6</f>
        <v>17</v>
      </c>
      <c r="AK92">
        <f>Worldprices!$O$75*AK$6</f>
        <v>17</v>
      </c>
      <c r="AL92">
        <f>Worldprices!$O$75*AL$6</f>
        <v>17</v>
      </c>
      <c r="AM92">
        <f>Worldprices!$O$75*AM$6</f>
        <v>17</v>
      </c>
      <c r="AN92">
        <f>Worldprices!$O$75*AN$6</f>
        <v>17</v>
      </c>
      <c r="AO92">
        <f>Worldprices!$O$75*AO$6</f>
        <v>17</v>
      </c>
      <c r="AP92">
        <f>Worldprices!$O$75*AP$6</f>
        <v>17</v>
      </c>
      <c r="AQ92">
        <f t="shared" si="3"/>
        <v>17</v>
      </c>
    </row>
    <row r="93" spans="1:43">
      <c r="A93" t="s">
        <v>248</v>
      </c>
      <c r="B93" t="s">
        <v>352</v>
      </c>
      <c r="C93" t="s">
        <v>154</v>
      </c>
      <c r="D93">
        <v>2050</v>
      </c>
      <c r="E93" t="str">
        <f>Worldprices!$P$62</f>
        <v>IMPOILNEU</v>
      </c>
      <c r="F93" t="str">
        <f>Worldprices!$P$63</f>
        <v>OILNEU</v>
      </c>
      <c r="G93">
        <f>Worldprices!$P$75*G$6</f>
        <v>17</v>
      </c>
      <c r="H93">
        <f>Worldprices!$P$75*H$6</f>
        <v>17</v>
      </c>
      <c r="I93">
        <f t="shared" si="2"/>
        <v>17</v>
      </c>
      <c r="J93">
        <f>Worldprices!$P$75*J$6</f>
        <v>17</v>
      </c>
      <c r="K93">
        <f>Worldprices!$P$75*K$6</f>
        <v>17</v>
      </c>
      <c r="L93">
        <f>Worldprices!$P$75*L$6</f>
        <v>17</v>
      </c>
      <c r="M93">
        <f>Worldprices!$P$75*M$6</f>
        <v>17</v>
      </c>
      <c r="N93">
        <f>Worldprices!$P$75*N$6</f>
        <v>17</v>
      </c>
      <c r="O93">
        <f>Worldprices!$P$75*O$6</f>
        <v>17</v>
      </c>
      <c r="P93">
        <f>Worldprices!$P$75*P$6</f>
        <v>17</v>
      </c>
      <c r="Q93">
        <f>Worldprices!$P$75*Q$6</f>
        <v>17</v>
      </c>
      <c r="R93">
        <f>Worldprices!$P$75*R$6</f>
        <v>17</v>
      </c>
      <c r="S93">
        <f>Worldprices!$P$75*S$6</f>
        <v>17</v>
      </c>
      <c r="T93">
        <f>Worldprices!$P$75*T$6</f>
        <v>17</v>
      </c>
      <c r="U93">
        <f>Worldprices!$P$75*U$6</f>
        <v>16.149999999999999</v>
      </c>
      <c r="V93">
        <f>Worldprices!$P$75*V$6</f>
        <v>17</v>
      </c>
      <c r="W93">
        <f>Worldprices!$P$75*W$6</f>
        <v>17</v>
      </c>
      <c r="X93">
        <f>Worldprices!$P$75*X$6</f>
        <v>17</v>
      </c>
      <c r="Y93">
        <f>Worldprices!$P$75*Y$6</f>
        <v>17</v>
      </c>
      <c r="Z93">
        <f>Worldprices!$P$75*Z$6</f>
        <v>17</v>
      </c>
      <c r="AA93">
        <f>Worldprices!$P$75*AA$6</f>
        <v>17</v>
      </c>
      <c r="AB93">
        <f>Worldprices!$P$75*AB$6</f>
        <v>17</v>
      </c>
      <c r="AC93">
        <f>Worldprices!$P$75*AC$6</f>
        <v>17</v>
      </c>
      <c r="AD93">
        <f>Worldprices!$P$75*AD$6</f>
        <v>17</v>
      </c>
      <c r="AE93">
        <f>Worldprices!$P$75*AE$6</f>
        <v>17</v>
      </c>
      <c r="AF93">
        <f>Worldprices!$P$75*AF$6</f>
        <v>17</v>
      </c>
      <c r="AG93">
        <f>Worldprices!$P$75*AG$6</f>
        <v>17</v>
      </c>
      <c r="AH93">
        <f>Worldprices!$P$75*AH$6</f>
        <v>17</v>
      </c>
      <c r="AI93">
        <f>Worldprices!$P$75*AI$6</f>
        <v>17</v>
      </c>
      <c r="AJ93">
        <f>Worldprices!$P$75*AJ$6</f>
        <v>17</v>
      </c>
      <c r="AK93">
        <f>Worldprices!$P$75*AK$6</f>
        <v>17</v>
      </c>
      <c r="AL93">
        <f>Worldprices!$P$75*AL$6</f>
        <v>17</v>
      </c>
      <c r="AM93">
        <f>Worldprices!$P$75*AM$6</f>
        <v>17</v>
      </c>
      <c r="AN93">
        <f>Worldprices!$P$75*AN$6</f>
        <v>17</v>
      </c>
      <c r="AO93">
        <f>Worldprices!$P$75*AO$6</f>
        <v>17</v>
      </c>
      <c r="AP93">
        <f>Worldprices!$P$75*AP$6</f>
        <v>17</v>
      </c>
      <c r="AQ93">
        <f t="shared" si="3"/>
        <v>17</v>
      </c>
    </row>
    <row r="94" spans="1:43" ht="13.5" customHeight="1">
      <c r="A94" t="s">
        <v>248</v>
      </c>
      <c r="B94" t="s">
        <v>352</v>
      </c>
      <c r="C94" t="s">
        <v>306</v>
      </c>
      <c r="D94">
        <v>2050</v>
      </c>
      <c r="E94" t="str">
        <f>Worldprices!$R$62</f>
        <v>IMPBIOWOO</v>
      </c>
      <c r="F94" t="str">
        <f>Worldprices!$R$63</f>
        <v>BIOWOO</v>
      </c>
      <c r="G94">
        <f>Worldprices!$R$75*G$8</f>
        <v>7.3967724587859394</v>
      </c>
      <c r="H94">
        <f>Worldprices!$R$75*H$8</f>
        <v>7.3967724587859394</v>
      </c>
      <c r="I94">
        <f>AH94</f>
        <v>7.3967724587859394</v>
      </c>
      <c r="J94">
        <f>Worldprices!$R$75*J$8</f>
        <v>7.3967724587859394</v>
      </c>
      <c r="K94">
        <f>Worldprices!$R$75*K$8</f>
        <v>7.3967724587859394</v>
      </c>
      <c r="L94">
        <f>Worldprices!$R$75*L$8</f>
        <v>7.3967724587859394</v>
      </c>
      <c r="M94">
        <f>Worldprices!$R$75*M$8</f>
        <v>7.3967724587859394</v>
      </c>
      <c r="N94">
        <f>Worldprices!$R$75*N$8</f>
        <v>7.3967724587859394</v>
      </c>
      <c r="O94">
        <f>Worldprices!$R$75*O$8</f>
        <v>7.3967724587859394</v>
      </c>
      <c r="P94">
        <f>Worldprices!$R$75*P$8</f>
        <v>7.3967724587859394</v>
      </c>
      <c r="Q94">
        <f>Worldprices!$R$75*Q$8</f>
        <v>7.3967724587859394</v>
      </c>
      <c r="R94">
        <f>Worldprices!$R$75*R$8</f>
        <v>7.3967724587859394</v>
      </c>
      <c r="S94">
        <f>Worldprices!$R$75*S$8</f>
        <v>7.3967724587859394</v>
      </c>
      <c r="T94">
        <f>Worldprices!$R$75*T$8</f>
        <v>7.3967724587859394</v>
      </c>
      <c r="U94">
        <f>Worldprices!$R$75*U$8</f>
        <v>7.3967724587859394</v>
      </c>
      <c r="V94">
        <f>Worldprices!$R$75*V$8</f>
        <v>7.3967724587859394</v>
      </c>
      <c r="W94">
        <f>Worldprices!$R$75*W$8</f>
        <v>7.3967724587859394</v>
      </c>
      <c r="X94">
        <f>Worldprices!$R$75*X$8</f>
        <v>7.3967724587859394</v>
      </c>
      <c r="Y94">
        <f>Worldprices!$R$75*Y$8</f>
        <v>7.3967724587859394</v>
      </c>
      <c r="Z94">
        <f>Worldprices!$R$75*Z$8</f>
        <v>7.3967724587859394</v>
      </c>
      <c r="AA94">
        <f>Worldprices!$R$75*AA$8</f>
        <v>7.3967724587859394</v>
      </c>
      <c r="AB94">
        <f>Worldprices!$R$75*AB$8</f>
        <v>7.3967724587859394</v>
      </c>
      <c r="AC94">
        <f>Worldprices!$R$75*AC$8</f>
        <v>7.3967724587859394</v>
      </c>
      <c r="AD94">
        <f>Worldprices!$R$75*AD$8</f>
        <v>7.3967724587859394</v>
      </c>
      <c r="AE94">
        <f>Worldprices!$R$75*AE$8</f>
        <v>7.3967724587859394</v>
      </c>
      <c r="AF94">
        <f>Worldprices!$R$75*AF$8</f>
        <v>7.3967724587859394</v>
      </c>
      <c r="AG94">
        <f>Worldprices!$R$75*AG$8</f>
        <v>7.3967724587859394</v>
      </c>
      <c r="AH94">
        <f>Worldprices!$R$75*AH$8</f>
        <v>7.3967724587859394</v>
      </c>
      <c r="AI94">
        <f>Worldprices!$R$75*AI$8</f>
        <v>7.3967724587859394</v>
      </c>
      <c r="AJ94">
        <f>Worldprices!$R$75*AJ$8</f>
        <v>7.3967724587859394</v>
      </c>
      <c r="AK94">
        <f>Worldprices!$R$75*AK$8</f>
        <v>7.3967724587859394</v>
      </c>
      <c r="AL94">
        <f>Worldprices!$R$75*AL$8</f>
        <v>7.3967724587859394</v>
      </c>
      <c r="AM94">
        <f>Worldprices!$R$75*AM$8</f>
        <v>7.3967724587859394</v>
      </c>
      <c r="AN94">
        <f>Worldprices!$R$75*AN$8</f>
        <v>7.3967724587859394</v>
      </c>
      <c r="AO94">
        <f>Worldprices!$R$75*AO$8</f>
        <v>7.3967724587859394</v>
      </c>
      <c r="AP94">
        <f>Worldprices!$R$75*AP$8</f>
        <v>7.3967724587859394</v>
      </c>
      <c r="AQ94">
        <f t="shared" si="3"/>
        <v>7.3967724587859394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 data</vt:lpstr>
      <vt:lpstr>REF2016 Prices</vt:lpstr>
      <vt:lpstr>PRIMESprices SEC 2011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2020-06-25T09:17:09Z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897510945796967</vt:lpwstr>
  </property>
</Properties>
</file>