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19440" windowHeight="8775" activeTab="1"/>
  </bookViews>
  <sheets>
    <sheet name="COM_RetFitTechs" sheetId="22" r:id="rId1"/>
    <sheet name="COM_DwellingStock" sheetId="11" r:id="rId2"/>
  </sheets>
  <definedNames>
    <definedName name="_xlnm._FilterDatabase" localSheetId="0" hidden="1">COM_RetFitTechs!$L$5:$O$166</definedName>
  </definedNames>
  <calcPr calcId="145621"/>
</workbook>
</file>

<file path=xl/calcChain.xml><?xml version="1.0" encoding="utf-8"?>
<calcChain xmlns="http://schemas.openxmlformats.org/spreadsheetml/2006/main">
  <c r="N27" i="22" l="1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25" i="22"/>
  <c r="N26" i="22"/>
  <c r="N21" i="22"/>
  <c r="N22" i="22"/>
  <c r="N23" i="22"/>
  <c r="N24" i="22"/>
  <c r="N20" i="22"/>
  <c r="N19" i="22"/>
  <c r="N14" i="22"/>
  <c r="N15" i="22"/>
  <c r="N16" i="22"/>
  <c r="N17" i="22"/>
  <c r="N18" i="22"/>
  <c r="N13" i="22"/>
  <c r="N12" i="22"/>
  <c r="N7" i="22"/>
  <c r="N8" i="22"/>
  <c r="N9" i="22"/>
  <c r="N10" i="22"/>
  <c r="N11" i="22"/>
  <c r="N6" i="22"/>
  <c r="C42" i="22"/>
  <c r="C43" i="22"/>
  <c r="C44" i="22"/>
  <c r="C45" i="22"/>
  <c r="C46" i="22"/>
  <c r="C47" i="22"/>
  <c r="C41" i="22"/>
  <c r="C35" i="22"/>
  <c r="C36" i="22"/>
  <c r="C37" i="22"/>
  <c r="C38" i="22"/>
  <c r="C39" i="22"/>
  <c r="C40" i="22"/>
  <c r="C34" i="22"/>
  <c r="C28" i="22"/>
  <c r="C29" i="22"/>
  <c r="C30" i="22"/>
  <c r="C31" i="22"/>
  <c r="C32" i="22"/>
  <c r="C33" i="22"/>
  <c r="C27" i="22"/>
  <c r="C21" i="22"/>
  <c r="C22" i="22"/>
  <c r="C23" i="22"/>
  <c r="C24" i="22"/>
  <c r="C25" i="22"/>
  <c r="C26" i="22"/>
  <c r="C20" i="22"/>
  <c r="C14" i="22"/>
  <c r="C15" i="22"/>
  <c r="C16" i="22"/>
  <c r="C17" i="22"/>
  <c r="C18" i="22"/>
  <c r="C19" i="22"/>
  <c r="C13" i="22"/>
  <c r="C7" i="22"/>
  <c r="C8" i="22"/>
  <c r="C9" i="22"/>
  <c r="C10" i="22"/>
  <c r="C11" i="22"/>
  <c r="C12" i="22"/>
  <c r="C6" i="22"/>
</calcChain>
</file>

<file path=xl/sharedStrings.xml><?xml version="1.0" encoding="utf-8"?>
<sst xmlns="http://schemas.openxmlformats.org/spreadsheetml/2006/main" count="325" uniqueCount="102">
  <si>
    <t>MR2</t>
  </si>
  <si>
    <t>MR3</t>
  </si>
  <si>
    <t>MW2</t>
  </si>
  <si>
    <t>MW3</t>
  </si>
  <si>
    <t>MG1</t>
  </si>
  <si>
    <t>MG2</t>
  </si>
  <si>
    <t>MG3</t>
  </si>
  <si>
    <t>Isolate below the last concrete slab (10cm)</t>
  </si>
  <si>
    <t xml:space="preserve">External insulation (10 cm - EIFS System) </t>
  </si>
  <si>
    <t>Internal insulation (5cm)</t>
  </si>
  <si>
    <t>~FI_T</t>
  </si>
  <si>
    <t>Comm-IN</t>
  </si>
  <si>
    <t>TechName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</si>
  <si>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</si>
  <si>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</si>
  <si>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</si>
  <si>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</si>
  <si>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</si>
  <si>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</si>
  <si>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</si>
  <si>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</si>
  <si>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PJ</t>
  </si>
  <si>
    <t>Comm-OUT</t>
  </si>
  <si>
    <t>START</t>
  </si>
  <si>
    <t>~FI_T: FLO_BND~UP</t>
  </si>
  <si>
    <t>Dum_Rtfit-Stock-Ctrl</t>
  </si>
  <si>
    <t>PRE</t>
  </si>
  <si>
    <t>NRGI</t>
  </si>
  <si>
    <t>Window replacement: Triple glass with argon cavity (16mm)</t>
  </si>
  <si>
    <t>Window replacement: Triple glass with argon cavity (18mm)</t>
  </si>
  <si>
    <t>Window replacement: Double glass with air cavity (16mm)</t>
  </si>
  <si>
    <t>Thermal insulation layer (15 cm) over the last slab in contact with unconditioned space (attic)</t>
  </si>
  <si>
    <t>Retrofit Technologies</t>
  </si>
  <si>
    <t>Mm2-y</t>
  </si>
  <si>
    <t>NRbldg_Hosp</t>
  </si>
  <si>
    <t>NRbldg_Hosp-MG1</t>
  </si>
  <si>
    <t>NRbldg_Hosp-MG2</t>
  </si>
  <si>
    <t>NRbldg_Hosp-MG3</t>
  </si>
  <si>
    <t>NRbldg_Hosp-MR2</t>
  </si>
  <si>
    <t>NRbldg_Hosp-MR3</t>
  </si>
  <si>
    <t>NRbldg_Hosp-MW2</t>
  </si>
  <si>
    <t>NRbldg_Hosp-MW3</t>
  </si>
  <si>
    <t>NRbldg_HoRest-MG1</t>
  </si>
  <si>
    <t>NRbldg_HoRest-MG2</t>
  </si>
  <si>
    <t>NRbldg_HoRest-MG3</t>
  </si>
  <si>
    <t>NRbldg_HoRest-MR2</t>
  </si>
  <si>
    <t>NRbldg_HoRest-MR3</t>
  </si>
  <si>
    <t>NRbldg_HoRest-MW2</t>
  </si>
  <si>
    <t>NRbldg_HoRest-MW3</t>
  </si>
  <si>
    <t>NRbldg_SpoRecr-MG1</t>
  </si>
  <si>
    <t>NRbldg_SpoRecr-MG2</t>
  </si>
  <si>
    <t>NRbldg_SpoRecr-MG3</t>
  </si>
  <si>
    <t>NRbldg_SpoRecr-MR2</t>
  </si>
  <si>
    <t>NRbldg_SpoRecr-MR3</t>
  </si>
  <si>
    <t>NRbldg_SpoRecr-MW2</t>
  </si>
  <si>
    <t>NRbldg_SpoRecr-MW3</t>
  </si>
  <si>
    <t>NRbldg_ShopL-MG1</t>
  </si>
  <si>
    <t>NRbldg_ShopL-MG2</t>
  </si>
  <si>
    <t>NRbldg_ShopL-MG3</t>
  </si>
  <si>
    <t>NRbldg_ShopL-MR2</t>
  </si>
  <si>
    <t>NRbldg_ShopL-MR3</t>
  </si>
  <si>
    <t>NRbldg_ShopL-MW2</t>
  </si>
  <si>
    <t>NRbldg_ShopL-MW3</t>
  </si>
  <si>
    <t>NRbldg_ShopS-MG1</t>
  </si>
  <si>
    <t>NRbldg_ShopS-MG2</t>
  </si>
  <si>
    <t>NRbldg_ShopS-MG3</t>
  </si>
  <si>
    <t>NRbldg_ShopS-MR2</t>
  </si>
  <si>
    <t>NRbldg_ShopS-MR3</t>
  </si>
  <si>
    <t>NRbldg_ShopS-MW2</t>
  </si>
  <si>
    <t>NRbldg_ShopS-MW3</t>
  </si>
  <si>
    <t>NRbldg_Offic-MG1</t>
  </si>
  <si>
    <t>NRbldg_Offic-MG2</t>
  </si>
  <si>
    <t>NRbldg_Offic-MG3</t>
  </si>
  <si>
    <t>NRbldg_Offic-MR2</t>
  </si>
  <si>
    <t>NRbldg_Offic-MR3</t>
  </si>
  <si>
    <t>NRbldg_Offic-MW2</t>
  </si>
  <si>
    <t>NRbldg_Offic-MW3</t>
  </si>
  <si>
    <t>NR_ES-HO-SpHeat</t>
  </si>
  <si>
    <t>NR_ES-HR-SpHeat</t>
  </si>
  <si>
    <t>NR_ES-SR-SpHeat</t>
  </si>
  <si>
    <t>NR_ES-SL-SpHeat</t>
  </si>
  <si>
    <t>NR_ES-SS-SpHeat</t>
  </si>
  <si>
    <t>NR_ES-OF-SpHeat</t>
  </si>
  <si>
    <t>SubRes Commercial buildings</t>
  </si>
  <si>
    <t>Bldg_Hosp-Win</t>
  </si>
  <si>
    <t>Bldg_Offic-Win</t>
  </si>
  <si>
    <t>Bldg_Hosp-Cei</t>
  </si>
  <si>
    <t>Bldg_Offic-Cei</t>
  </si>
  <si>
    <t>Bldg_Hosp-Wal</t>
  </si>
  <si>
    <t>Bldg_HoRest-Win</t>
  </si>
  <si>
    <t>Bldg_HoRest-Cei</t>
  </si>
  <si>
    <t>Bldg_HoRest-Wal</t>
  </si>
  <si>
    <t>Bldg_SpoRecr-Win</t>
  </si>
  <si>
    <t>Bldg_SpoRecr-Cei</t>
  </si>
  <si>
    <t>Bldg_SpoRecr-Wal</t>
  </si>
  <si>
    <t>Bldg_ShopL-Win</t>
  </si>
  <si>
    <t>Bldg_ShopL-Cei</t>
  </si>
  <si>
    <t>Bldg_ShopL-Wal</t>
  </si>
  <si>
    <t>Bldg_ShopS-Win</t>
  </si>
  <si>
    <t>Bldg_ShopS-Cei</t>
  </si>
  <si>
    <t>Bldg_ShopS-Wal</t>
  </si>
  <si>
    <t>Bldg_Offic-Wal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</si>
</sst>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i"/>
    <numFmt numFmtId="165" formatCode="_-&quot;€&quot;\ * #,##0.00_-;\-&quot;€&quot;\ * #,##0.00_-;_-&quot;€&quot;\ * &quot;-&quot;??_-;_-@_-"/>
    <numFmt numFmtId="166" formatCode="\Te\x\t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indexed="12"/>
      <name val="Arial"/>
      <family val="2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4" fontId="21" fillId="0" borderId="0" applyFill="0" applyBorder="0" applyProtection="0">
      <alignment horizontal="right"/>
    </xf>
    <xf numFmtId="165" fontId="1" fillId="0" borderId="0" applyFont="0" applyFill="0" applyBorder="0" applyAlignment="0" applyProtection="0"/>
    <xf numFmtId="0" fontId="19" fillId="0" borderId="0"/>
  </cellStyleXfs>
  <cellXfs count="22">
    <xf numFmtId="0" fontId="0" fillId="0" borderId="0" xfId="0"/>
    <xf numFmtId="0" fontId="0" fillId="0" borderId="0" xfId="0"/>
    <xf numFmtId="0" fontId="22" fillId="0" borderId="0" xfId="0" applyFont="1" applyAlignment="1">
      <alignment vertical="center"/>
    </xf>
    <xf numFmtId="0" fontId="22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/>
    <xf numFmtId="0" fontId="22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3" fontId="0" fillId="0" borderId="0" xfId="0" applyNumberFormat="1" applyFill="1"/>
    <xf numFmtId="2" fontId="22" fillId="0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0" fontId="8" fillId="4" borderId="0" xfId="8" applyAlignment="1">
      <alignment vertical="center"/>
    </xf>
    <xf numFmtId="0" fontId="25" fillId="0" borderId="0" xfId="0" applyFont="1" applyFill="1" applyAlignment="1">
      <alignment vertical="center"/>
    </xf>
    <xf numFmtId="166" fontId="26" fillId="0" borderId="0" xfId="0" applyNumberFormat="1" applyFont="1"/>
    <xf numFmtId="0" fontId="23" fillId="33" borderId="11" xfId="0" applyFont="1" applyFill="1" applyBorder="1" applyAlignment="1">
      <alignment vertical="center"/>
    </xf>
    <xf numFmtId="0" fontId="23" fillId="34" borderId="11" xfId="0" applyFont="1" applyFill="1" applyBorder="1" applyAlignment="1">
      <alignment vertical="center"/>
    </xf>
    <xf numFmtId="0" fontId="27" fillId="0" borderId="0" xfId="0" applyFont="1" applyFill="1" applyAlignment="1" applyProtection="1">
      <alignment vertical="center"/>
    </xf>
    <xf numFmtId="0" fontId="0" fillId="0" borderId="10" xfId="0" applyBorder="1" applyAlignment="1">
      <alignment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rmale 2" xfId="47"/>
    <cellStyle name="Note" xfId="15" builtinId="10" customBuiltin="1"/>
    <cellStyle name="NumberCellStyle" xfId="45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zoomScale="70" zoomScaleNormal="70" workbookViewId="0">
      <selection activeCell="L30" sqref="L30"/>
    </sheetView>
  </sheetViews>
  <sheetFormatPr defaultColWidth="9.140625" defaultRowHeight="15" x14ac:dyDescent="0.25"/>
  <cols>
    <col min="1" max="1" width="5.28515625" style="5" customWidth="1"/>
    <col min="2" max="2" width="18.85546875" style="5" customWidth="1"/>
    <col min="3" max="3" width="95.42578125" style="5" bestFit="1" customWidth="1"/>
    <col min="4" max="4" width="4.5703125" style="5" bestFit="1" customWidth="1"/>
    <col min="5" max="5" width="12.5703125" style="5" bestFit="1" customWidth="1"/>
    <col min="6" max="6" width="5" style="5" bestFit="1" customWidth="1"/>
    <col min="7" max="7" width="10.28515625" style="5" bestFit="1" customWidth="1"/>
    <col min="8" max="8" width="7.85546875" style="5" bestFit="1" customWidth="1"/>
    <col min="9" max="11" width="2" style="5" bestFit="1" customWidth="1"/>
    <col min="12" max="12" width="17.42578125" style="5" bestFit="1" customWidth="1"/>
    <col min="13" max="13" width="18.7109375" style="5" bestFit="1" customWidth="1"/>
    <col min="14" max="14" width="18.7109375" style="5" customWidth="1"/>
    <col min="15" max="15" width="6.42578125" style="5" bestFit="1" customWidth="1"/>
    <col min="16" max="16384" width="9.140625" style="5"/>
  </cols>
  <sheetData>
    <row r="1" spans="1:17" ht="21" x14ac:dyDescent="0.3">
      <c r="A1" s="4" t="s">
        <v>83</v>
      </c>
      <c r="B1" s="10"/>
      <c r="N1"/>
    </row>
    <row r="2" spans="1:17" ht="18" x14ac:dyDescent="0.3">
      <c r="A2" s="20" t="s">
        <v>32</v>
      </c>
    </row>
    <row r="3" spans="1:17" ht="14.45" x14ac:dyDescent="0.3">
      <c r="C3" s="5" t="s">
        <v>34</v>
      </c>
    </row>
    <row r="4" spans="1:17" ht="14.45" x14ac:dyDescent="0.3">
      <c r="A4" s="17" t="s">
        <v>13</v>
      </c>
      <c r="B4" s="7"/>
      <c r="C4" s="12"/>
      <c r="D4" s="12"/>
      <c r="E4" s="7"/>
      <c r="F4" s="8"/>
      <c r="G4" s="8"/>
      <c r="N4" s="17" t="s">
        <v>10</v>
      </c>
    </row>
    <row r="5" spans="1:17" thickBot="1" x14ac:dyDescent="0.35">
      <c r="A5" s="18" t="s">
        <v>14</v>
      </c>
      <c r="B5" s="18" t="s">
        <v>12</v>
      </c>
      <c r="C5" s="18" t="s">
        <v>15</v>
      </c>
      <c r="D5" s="18" t="s">
        <v>16</v>
      </c>
      <c r="E5" s="18" t="s">
        <v>17</v>
      </c>
      <c r="F5" s="18" t="s">
        <v>18</v>
      </c>
      <c r="G5" s="18" t="s">
        <v>19</v>
      </c>
      <c r="H5" s="18" t="s">
        <v>20</v>
      </c>
      <c r="I5" s="16"/>
      <c r="J5" s="16"/>
      <c r="K5" s="16"/>
      <c r="L5" s="18" t="s">
        <v>22</v>
      </c>
      <c r="M5" s="18" t="s">
        <v>11</v>
      </c>
      <c r="N5" s="18" t="s">
        <v>12</v>
      </c>
      <c r="O5" s="19" t="s">
        <v>23</v>
      </c>
    </row>
    <row r="6" spans="1:17" ht="14.45" x14ac:dyDescent="0.3">
      <c r="A6" s="5" t="s">
        <v>26</v>
      </c>
      <c r="B6" s="5" t="s">
        <v>35</v>
      </c>
      <c r="C6" s="5" t="str">
        <f>VLOOKUP(RIGHT(B6,3),$B$50:$C$56,2,FALSE)&amp;" - "&amp;LEFT(B6,11)</f>
        <v>Window replacement: Double glass with air cavity (16mm) - NRbldg_Hosp</v>
      </c>
      <c r="D6" s="5" t="s">
        <v>21</v>
      </c>
      <c r="E6" s="5" t="s">
        <v>33</v>
      </c>
      <c r="G6" s="5" t="s">
        <v>27</v>
      </c>
      <c r="L6" s="1" t="s">
        <v>77</v>
      </c>
      <c r="M6" s="5" t="s">
        <v>84</v>
      </c>
      <c r="N6" s="6" t="str">
        <f>B6</f>
        <v>NRbldg_Hosp-MG1</v>
      </c>
      <c r="O6" s="5">
        <v>2020</v>
      </c>
      <c r="Q6" s="15"/>
    </row>
    <row r="7" spans="1:17" ht="14.45" x14ac:dyDescent="0.3">
      <c r="B7" s="5" t="s">
        <v>36</v>
      </c>
      <c r="C7" s="5" t="str">
        <f t="shared" ref="C7:C12" si="0">VLOOKUP(RIGHT(B7,3),$B$50:$C$56,2,FALSE)&amp;" - "&amp;LEFT(B7,11)</f>
        <v>Window replacement: Triple glass with argon cavity (16mm) - NRbldg_Hosp</v>
      </c>
      <c r="D7" s="5" t="s">
        <v>21</v>
      </c>
      <c r="E7" s="5" t="s">
        <v>33</v>
      </c>
      <c r="G7" s="5" t="s">
        <v>27</v>
      </c>
      <c r="L7" s="1" t="s">
        <v>77</v>
      </c>
      <c r="M7" s="5" t="s">
        <v>84</v>
      </c>
      <c r="N7" s="6" t="str">
        <f t="shared" ref="N7:N11" si="1">B7</f>
        <v>NRbldg_Hosp-MG2</v>
      </c>
      <c r="O7" s="5">
        <v>2020</v>
      </c>
      <c r="Q7" s="15"/>
    </row>
    <row r="8" spans="1:17" ht="14.45" x14ac:dyDescent="0.3">
      <c r="B8" s="5" t="s">
        <v>37</v>
      </c>
      <c r="C8" s="5" t="str">
        <f t="shared" si="0"/>
        <v>Window replacement: Triple glass with argon cavity (18mm) - NRbldg_Hosp</v>
      </c>
      <c r="D8" s="5" t="s">
        <v>21</v>
      </c>
      <c r="E8" s="5" t="s">
        <v>33</v>
      </c>
      <c r="G8" s="5" t="s">
        <v>27</v>
      </c>
      <c r="L8" s="1" t="s">
        <v>77</v>
      </c>
      <c r="M8" s="5" t="s">
        <v>84</v>
      </c>
      <c r="N8" s="6" t="str">
        <f t="shared" si="1"/>
        <v>NRbldg_Hosp-MG3</v>
      </c>
      <c r="O8" s="5">
        <v>2020</v>
      </c>
      <c r="Q8" s="15"/>
    </row>
    <row r="9" spans="1:17" ht="14.45" x14ac:dyDescent="0.3">
      <c r="B9" s="5" t="s">
        <v>38</v>
      </c>
      <c r="C9" s="5" t="str">
        <f t="shared" si="0"/>
        <v>Thermal insulation layer (15 cm) over the last slab in contact with unconditioned space (attic) - NRbldg_Hosp</v>
      </c>
      <c r="D9" s="5" t="s">
        <v>21</v>
      </c>
      <c r="E9" s="5" t="s">
        <v>33</v>
      </c>
      <c r="G9" s="5" t="s">
        <v>27</v>
      </c>
      <c r="L9" s="1" t="s">
        <v>77</v>
      </c>
      <c r="M9" s="5" t="s">
        <v>86</v>
      </c>
      <c r="N9" s="6" t="str">
        <f t="shared" si="1"/>
        <v>NRbldg_Hosp-MR2</v>
      </c>
      <c r="O9" s="5">
        <v>2020</v>
      </c>
      <c r="Q9" s="15"/>
    </row>
    <row r="10" spans="1:17" ht="14.45" x14ac:dyDescent="0.3">
      <c r="B10" s="5" t="s">
        <v>39</v>
      </c>
      <c r="C10" s="5" t="str">
        <f t="shared" si="0"/>
        <v>Isolate below the last concrete slab (10cm) - NRbldg_Hosp</v>
      </c>
      <c r="D10" s="5" t="s">
        <v>21</v>
      </c>
      <c r="E10" s="5" t="s">
        <v>33</v>
      </c>
      <c r="G10" s="5" t="s">
        <v>27</v>
      </c>
      <c r="L10" s="1" t="s">
        <v>77</v>
      </c>
      <c r="M10" s="5" t="s">
        <v>86</v>
      </c>
      <c r="N10" s="6" t="str">
        <f t="shared" si="1"/>
        <v>NRbldg_Hosp-MR3</v>
      </c>
      <c r="O10" s="5">
        <v>2020</v>
      </c>
      <c r="Q10" s="15"/>
    </row>
    <row r="11" spans="1:17" ht="14.45" x14ac:dyDescent="0.3">
      <c r="B11" s="5" t="s">
        <v>40</v>
      </c>
      <c r="C11" s="5" t="str">
        <f t="shared" si="0"/>
        <v>External insulation (10 cm - EIFS System)  - NRbldg_Hosp</v>
      </c>
      <c r="D11" s="5" t="s">
        <v>21</v>
      </c>
      <c r="E11" s="5" t="s">
        <v>33</v>
      </c>
      <c r="G11" s="5" t="s">
        <v>27</v>
      </c>
      <c r="L11" s="1" t="s">
        <v>77</v>
      </c>
      <c r="M11" s="5" t="s">
        <v>88</v>
      </c>
      <c r="N11" s="6" t="str">
        <f t="shared" si="1"/>
        <v>NRbldg_Hosp-MW2</v>
      </c>
      <c r="O11" s="5">
        <v>2020</v>
      </c>
      <c r="Q11" s="15"/>
    </row>
    <row r="12" spans="1:17" ht="14.45" x14ac:dyDescent="0.3">
      <c r="A12" s="21"/>
      <c r="B12" s="5" t="s">
        <v>41</v>
      </c>
      <c r="C12" s="5" t="str">
        <f t="shared" si="0"/>
        <v>Internal insulation (5cm) - NRbldg_Hosp</v>
      </c>
      <c r="D12" s="5" t="s">
        <v>21</v>
      </c>
      <c r="E12" s="5" t="s">
        <v>33</v>
      </c>
      <c r="G12" s="5" t="s">
        <v>27</v>
      </c>
      <c r="L12" s="1" t="s">
        <v>77</v>
      </c>
      <c r="M12" s="5" t="s">
        <v>88</v>
      </c>
      <c r="N12" s="6" t="str">
        <f t="shared" ref="N12" si="2">B12</f>
        <v>NRbldg_Hosp-MW3</v>
      </c>
      <c r="O12" s="5">
        <v>2020</v>
      </c>
      <c r="Q12" s="15"/>
    </row>
    <row r="13" spans="1:17" ht="14.45" x14ac:dyDescent="0.3">
      <c r="B13" s="5" t="s">
        <v>42</v>
      </c>
      <c r="C13" s="5" t="str">
        <f>VLOOKUP(RIGHT(B13,3),$B$50:$C$56,2,FALSE)&amp;" - "&amp;LEFT(B13,13)</f>
        <v>Window replacement: Double glass with air cavity (16mm) - NRbldg_HoRest</v>
      </c>
      <c r="D13" s="5" t="s">
        <v>21</v>
      </c>
      <c r="E13" s="5" t="s">
        <v>33</v>
      </c>
      <c r="G13" s="5" t="s">
        <v>27</v>
      </c>
      <c r="L13" s="1" t="s">
        <v>78</v>
      </c>
      <c r="M13" s="5" t="s">
        <v>89</v>
      </c>
      <c r="N13" s="5" t="str">
        <f>B13</f>
        <v>NRbldg_HoRest-MG1</v>
      </c>
      <c r="O13" s="5">
        <v>2020</v>
      </c>
      <c r="Q13" s="15"/>
    </row>
    <row r="14" spans="1:17" ht="14.45" x14ac:dyDescent="0.3">
      <c r="B14" s="5" t="s">
        <v>43</v>
      </c>
      <c r="C14" s="5" t="str">
        <f t="shared" ref="C14:C19" si="3">VLOOKUP(RIGHT(B14,3),$B$50:$C$56,2,FALSE)&amp;" - "&amp;LEFT(B14,13)</f>
        <v>Window replacement: Triple glass with argon cavity (16mm) - NRbldg_HoRest</v>
      </c>
      <c r="D14" s="5" t="s">
        <v>21</v>
      </c>
      <c r="E14" s="5" t="s">
        <v>33</v>
      </c>
      <c r="G14" s="5" t="s">
        <v>27</v>
      </c>
      <c r="L14" s="1" t="s">
        <v>78</v>
      </c>
      <c r="M14" s="5" t="s">
        <v>89</v>
      </c>
      <c r="N14" s="5" t="str">
        <f t="shared" ref="N14:N18" si="4">B14</f>
        <v>NRbldg_HoRest-MG2</v>
      </c>
      <c r="O14" s="5">
        <v>2020</v>
      </c>
      <c r="Q14" s="15"/>
    </row>
    <row r="15" spans="1:17" ht="14.45" x14ac:dyDescent="0.3">
      <c r="B15" s="5" t="s">
        <v>44</v>
      </c>
      <c r="C15" s="5" t="str">
        <f t="shared" si="3"/>
        <v>Window replacement: Triple glass with argon cavity (18mm) - NRbldg_HoRest</v>
      </c>
      <c r="D15" s="5" t="s">
        <v>21</v>
      </c>
      <c r="E15" s="5" t="s">
        <v>33</v>
      </c>
      <c r="G15" s="5" t="s">
        <v>27</v>
      </c>
      <c r="L15" s="1" t="s">
        <v>78</v>
      </c>
      <c r="M15" s="5" t="s">
        <v>89</v>
      </c>
      <c r="N15" s="5" t="str">
        <f t="shared" si="4"/>
        <v>NRbldg_HoRest-MG3</v>
      </c>
      <c r="O15" s="5">
        <v>2020</v>
      </c>
      <c r="Q15" s="15"/>
    </row>
    <row r="16" spans="1:17" ht="14.45" x14ac:dyDescent="0.3">
      <c r="B16" s="5" t="s">
        <v>45</v>
      </c>
      <c r="C16" s="5" t="str">
        <f t="shared" si="3"/>
        <v>Thermal insulation layer (15 cm) over the last slab in contact with unconditioned space (attic) - NRbldg_HoRest</v>
      </c>
      <c r="D16" s="5" t="s">
        <v>21</v>
      </c>
      <c r="E16" s="5" t="s">
        <v>33</v>
      </c>
      <c r="G16" s="5" t="s">
        <v>27</v>
      </c>
      <c r="L16" s="1" t="s">
        <v>78</v>
      </c>
      <c r="M16" s="5" t="s">
        <v>90</v>
      </c>
      <c r="N16" s="5" t="str">
        <f t="shared" si="4"/>
        <v>NRbldg_HoRest-MR2</v>
      </c>
      <c r="O16" s="5">
        <v>2020</v>
      </c>
      <c r="Q16" s="15"/>
    </row>
    <row r="17" spans="1:17" ht="14.45" x14ac:dyDescent="0.3">
      <c r="B17" s="5" t="s">
        <v>46</v>
      </c>
      <c r="C17" s="5" t="str">
        <f t="shared" si="3"/>
        <v>Isolate below the last concrete slab (10cm) - NRbldg_HoRest</v>
      </c>
      <c r="D17" s="5" t="s">
        <v>21</v>
      </c>
      <c r="E17" s="5" t="s">
        <v>33</v>
      </c>
      <c r="G17" s="5" t="s">
        <v>27</v>
      </c>
      <c r="L17" s="1" t="s">
        <v>78</v>
      </c>
      <c r="M17" s="5" t="s">
        <v>90</v>
      </c>
      <c r="N17" s="5" t="str">
        <f t="shared" si="4"/>
        <v>NRbldg_HoRest-MR3</v>
      </c>
      <c r="O17" s="5">
        <v>2020</v>
      </c>
      <c r="Q17" s="15"/>
    </row>
    <row r="18" spans="1:17" ht="14.45" x14ac:dyDescent="0.3">
      <c r="B18" s="5" t="s">
        <v>47</v>
      </c>
      <c r="C18" s="5" t="str">
        <f t="shared" si="3"/>
        <v>External insulation (10 cm - EIFS System)  - NRbldg_HoRest</v>
      </c>
      <c r="D18" s="5" t="s">
        <v>21</v>
      </c>
      <c r="E18" s="5" t="s">
        <v>33</v>
      </c>
      <c r="G18" s="5" t="s">
        <v>27</v>
      </c>
      <c r="L18" s="1" t="s">
        <v>78</v>
      </c>
      <c r="M18" s="5" t="s">
        <v>91</v>
      </c>
      <c r="N18" s="5" t="str">
        <f t="shared" si="4"/>
        <v>NRbldg_HoRest-MW2</v>
      </c>
      <c r="O18" s="5">
        <v>2020</v>
      </c>
      <c r="Q18" s="15"/>
    </row>
    <row r="19" spans="1:17" ht="14.45" x14ac:dyDescent="0.3">
      <c r="A19" s="21"/>
      <c r="B19" s="5" t="s">
        <v>48</v>
      </c>
      <c r="C19" s="5" t="str">
        <f t="shared" si="3"/>
        <v>Internal insulation (5cm) - NRbldg_HoRest</v>
      </c>
      <c r="D19" s="5" t="s">
        <v>21</v>
      </c>
      <c r="E19" s="5" t="s">
        <v>33</v>
      </c>
      <c r="G19" s="5" t="s">
        <v>27</v>
      </c>
      <c r="L19" s="1" t="s">
        <v>78</v>
      </c>
      <c r="M19" s="5" t="s">
        <v>91</v>
      </c>
      <c r="N19" s="5" t="str">
        <f t="shared" ref="N19:N20" si="5">B19</f>
        <v>NRbldg_HoRest-MW3</v>
      </c>
      <c r="O19" s="5">
        <v>2020</v>
      </c>
      <c r="Q19" s="15"/>
    </row>
    <row r="20" spans="1:17" ht="14.45" x14ac:dyDescent="0.3">
      <c r="B20" s="5" t="s">
        <v>49</v>
      </c>
      <c r="C20" s="5" t="str">
        <f>VLOOKUP(RIGHT(B20,3),$B$50:$C$56,2,FALSE)&amp;" - "&amp;LEFT(B20,14)</f>
        <v>Window replacement: Double glass with air cavity (16mm) - NRbldg_SpoRecr</v>
      </c>
      <c r="D20" s="5" t="s">
        <v>21</v>
      </c>
      <c r="E20" s="5" t="s">
        <v>33</v>
      </c>
      <c r="G20" s="5" t="s">
        <v>27</v>
      </c>
      <c r="L20" s="1" t="s">
        <v>79</v>
      </c>
      <c r="M20" s="5" t="s">
        <v>92</v>
      </c>
      <c r="N20" s="5" t="str">
        <f t="shared" si="5"/>
        <v>NRbldg_SpoRecr-MG1</v>
      </c>
      <c r="O20" s="5">
        <v>2020</v>
      </c>
      <c r="Q20" s="15"/>
    </row>
    <row r="21" spans="1:17" ht="14.45" x14ac:dyDescent="0.3">
      <c r="B21" s="5" t="s">
        <v>50</v>
      </c>
      <c r="C21" s="5" t="str">
        <f t="shared" ref="C21:C26" si="6">VLOOKUP(RIGHT(B21,3),$B$50:$C$56,2,FALSE)&amp;" - "&amp;LEFT(B21,14)</f>
        <v>Window replacement: Triple glass with argon cavity (16mm) - NRbldg_SpoRecr</v>
      </c>
      <c r="D21" s="5" t="s">
        <v>21</v>
      </c>
      <c r="E21" s="5" t="s">
        <v>33</v>
      </c>
      <c r="G21" s="5" t="s">
        <v>27</v>
      </c>
      <c r="L21" s="1" t="s">
        <v>79</v>
      </c>
      <c r="M21" s="5" t="s">
        <v>92</v>
      </c>
      <c r="N21" s="5" t="str">
        <f t="shared" ref="N21:N24" si="7">B21</f>
        <v>NRbldg_SpoRecr-MG2</v>
      </c>
      <c r="O21" s="5">
        <v>2020</v>
      </c>
      <c r="Q21" s="15"/>
    </row>
    <row r="22" spans="1:17" ht="14.45" x14ac:dyDescent="0.3">
      <c r="B22" s="5" t="s">
        <v>51</v>
      </c>
      <c r="C22" s="5" t="str">
        <f t="shared" si="6"/>
        <v>Window replacement: Triple glass with argon cavity (18mm) - NRbldg_SpoRecr</v>
      </c>
      <c r="D22" s="5" t="s">
        <v>21</v>
      </c>
      <c r="E22" s="5" t="s">
        <v>33</v>
      </c>
      <c r="G22" s="5" t="s">
        <v>27</v>
      </c>
      <c r="L22" s="1" t="s">
        <v>79</v>
      </c>
      <c r="M22" s="5" t="s">
        <v>92</v>
      </c>
      <c r="N22" s="5" t="str">
        <f t="shared" si="7"/>
        <v>NRbldg_SpoRecr-MG3</v>
      </c>
      <c r="O22" s="5">
        <v>2020</v>
      </c>
      <c r="Q22" s="15"/>
    </row>
    <row r="23" spans="1:17" ht="14.45" x14ac:dyDescent="0.3">
      <c r="B23" s="5" t="s">
        <v>52</v>
      </c>
      <c r="C23" s="5" t="str">
        <f t="shared" si="6"/>
        <v>Thermal insulation layer (15 cm) over the last slab in contact with unconditioned space (attic) - NRbldg_SpoRecr</v>
      </c>
      <c r="D23" s="5" t="s">
        <v>21</v>
      </c>
      <c r="E23" s="5" t="s">
        <v>33</v>
      </c>
      <c r="G23" s="5" t="s">
        <v>27</v>
      </c>
      <c r="L23" s="1" t="s">
        <v>79</v>
      </c>
      <c r="M23" s="5" t="s">
        <v>93</v>
      </c>
      <c r="N23" s="5" t="str">
        <f t="shared" si="7"/>
        <v>NRbldg_SpoRecr-MR2</v>
      </c>
      <c r="O23" s="5">
        <v>2020</v>
      </c>
      <c r="Q23" s="15"/>
    </row>
    <row r="24" spans="1:17" ht="14.45" x14ac:dyDescent="0.3">
      <c r="B24" s="5" t="s">
        <v>53</v>
      </c>
      <c r="C24" s="5" t="str">
        <f t="shared" si="6"/>
        <v>Isolate below the last concrete slab (10cm) - NRbldg_SpoRecr</v>
      </c>
      <c r="D24" s="5" t="s">
        <v>21</v>
      </c>
      <c r="E24" s="5" t="s">
        <v>33</v>
      </c>
      <c r="G24" s="5" t="s">
        <v>27</v>
      </c>
      <c r="L24" s="1" t="s">
        <v>79</v>
      </c>
      <c r="M24" s="5" t="s">
        <v>93</v>
      </c>
      <c r="N24" s="5" t="str">
        <f t="shared" si="7"/>
        <v>NRbldg_SpoRecr-MR3</v>
      </c>
      <c r="O24" s="5">
        <v>2020</v>
      </c>
      <c r="Q24" s="15"/>
    </row>
    <row r="25" spans="1:17" ht="14.45" x14ac:dyDescent="0.3">
      <c r="B25" s="5" t="s">
        <v>54</v>
      </c>
      <c r="C25" s="5" t="str">
        <f t="shared" si="6"/>
        <v>External insulation (10 cm - EIFS System)  - NRbldg_SpoRecr</v>
      </c>
      <c r="D25" s="5" t="s">
        <v>21</v>
      </c>
      <c r="E25" s="5" t="s">
        <v>33</v>
      </c>
      <c r="G25" s="5" t="s">
        <v>27</v>
      </c>
      <c r="L25" s="1" t="s">
        <v>79</v>
      </c>
      <c r="M25" s="5" t="s">
        <v>94</v>
      </c>
      <c r="N25" s="5" t="str">
        <f t="shared" ref="N25:N47" si="8">B25</f>
        <v>NRbldg_SpoRecr-MW2</v>
      </c>
      <c r="O25" s="5">
        <v>2020</v>
      </c>
      <c r="Q25" s="15"/>
    </row>
    <row r="26" spans="1:17" ht="14.45" x14ac:dyDescent="0.3">
      <c r="A26" s="21"/>
      <c r="B26" s="5" t="s">
        <v>55</v>
      </c>
      <c r="C26" s="5" t="str">
        <f t="shared" si="6"/>
        <v>Internal insulation (5cm) - NRbldg_SpoRecr</v>
      </c>
      <c r="D26" s="5" t="s">
        <v>21</v>
      </c>
      <c r="E26" s="5" t="s">
        <v>33</v>
      </c>
      <c r="G26" s="5" t="s">
        <v>27</v>
      </c>
      <c r="L26" s="1" t="s">
        <v>79</v>
      </c>
      <c r="M26" s="5" t="s">
        <v>94</v>
      </c>
      <c r="N26" s="5" t="str">
        <f t="shared" si="8"/>
        <v>NRbldg_SpoRecr-MW3</v>
      </c>
      <c r="O26" s="5">
        <v>2020</v>
      </c>
      <c r="Q26" s="15"/>
    </row>
    <row r="27" spans="1:17" ht="14.45" x14ac:dyDescent="0.3">
      <c r="B27" s="5" t="s">
        <v>56</v>
      </c>
      <c r="C27" s="5" t="str">
        <f>VLOOKUP(RIGHT(B27,3),$B$50:$C$56,2,FALSE)&amp;" - "&amp;LEFT(B27,12)</f>
        <v>Window replacement: Double glass with air cavity (16mm) - NRbldg_ShopL</v>
      </c>
      <c r="D27" s="5" t="s">
        <v>21</v>
      </c>
      <c r="E27" s="5" t="s">
        <v>33</v>
      </c>
      <c r="G27" s="5" t="s">
        <v>27</v>
      </c>
      <c r="L27" s="1" t="s">
        <v>80</v>
      </c>
      <c r="M27" s="5" t="s">
        <v>95</v>
      </c>
      <c r="N27" s="5" t="str">
        <f t="shared" si="8"/>
        <v>NRbldg_ShopL-MG1</v>
      </c>
      <c r="O27" s="5">
        <v>2020</v>
      </c>
      <c r="Q27" s="15"/>
    </row>
    <row r="28" spans="1:17" ht="14.45" x14ac:dyDescent="0.3">
      <c r="B28" s="5" t="s">
        <v>57</v>
      </c>
      <c r="C28" s="5" t="str">
        <f t="shared" ref="C28:C33" si="9">VLOOKUP(RIGHT(B28,3),$B$50:$C$56,2,FALSE)&amp;" - "&amp;LEFT(B28,12)</f>
        <v>Window replacement: Triple glass with argon cavity (16mm) - NRbldg_ShopL</v>
      </c>
      <c r="D28" s="5" t="s">
        <v>21</v>
      </c>
      <c r="E28" s="5" t="s">
        <v>33</v>
      </c>
      <c r="G28" s="5" t="s">
        <v>27</v>
      </c>
      <c r="L28" s="1" t="s">
        <v>80</v>
      </c>
      <c r="M28" s="5" t="s">
        <v>95</v>
      </c>
      <c r="N28" s="5" t="str">
        <f t="shared" si="8"/>
        <v>NRbldg_ShopL-MG2</v>
      </c>
      <c r="O28" s="5">
        <v>2020</v>
      </c>
      <c r="Q28" s="15"/>
    </row>
    <row r="29" spans="1:17" ht="14.45" x14ac:dyDescent="0.3">
      <c r="B29" s="5" t="s">
        <v>58</v>
      </c>
      <c r="C29" s="5" t="str">
        <f t="shared" si="9"/>
        <v>Window replacement: Triple glass with argon cavity (18mm) - NRbldg_ShopL</v>
      </c>
      <c r="D29" s="5" t="s">
        <v>21</v>
      </c>
      <c r="E29" s="5" t="s">
        <v>33</v>
      </c>
      <c r="G29" s="5" t="s">
        <v>27</v>
      </c>
      <c r="L29" s="1" t="s">
        <v>80</v>
      </c>
      <c r="M29" s="5" t="s">
        <v>95</v>
      </c>
      <c r="N29" s="5" t="str">
        <f t="shared" si="8"/>
        <v>NRbldg_ShopL-MG3</v>
      </c>
      <c r="O29" s="5">
        <v>2020</v>
      </c>
      <c r="Q29" s="15"/>
    </row>
    <row r="30" spans="1:17" ht="14.45" x14ac:dyDescent="0.3">
      <c r="B30" s="5" t="s">
        <v>59</v>
      </c>
      <c r="C30" s="5" t="str">
        <f t="shared" si="9"/>
        <v>Thermal insulation layer (15 cm) over the last slab in contact with unconditioned space (attic) - NRbldg_ShopL</v>
      </c>
      <c r="D30" s="5" t="s">
        <v>21</v>
      </c>
      <c r="E30" s="5" t="s">
        <v>33</v>
      </c>
      <c r="G30" s="5" t="s">
        <v>27</v>
      </c>
      <c r="L30" s="1" t="s">
        <v>80</v>
      </c>
      <c r="M30" s="5" t="s">
        <v>96</v>
      </c>
      <c r="N30" s="5" t="str">
        <f t="shared" si="8"/>
        <v>NRbldg_ShopL-MR2</v>
      </c>
      <c r="O30" s="5">
        <v>2020</v>
      </c>
      <c r="Q30" s="15"/>
    </row>
    <row r="31" spans="1:17" ht="14.45" x14ac:dyDescent="0.3">
      <c r="B31" s="5" t="s">
        <v>60</v>
      </c>
      <c r="C31" s="5" t="str">
        <f t="shared" si="9"/>
        <v>Isolate below the last concrete slab (10cm) - NRbldg_ShopL</v>
      </c>
      <c r="D31" s="5" t="s">
        <v>21</v>
      </c>
      <c r="E31" s="5" t="s">
        <v>33</v>
      </c>
      <c r="G31" s="5" t="s">
        <v>27</v>
      </c>
      <c r="L31" s="1" t="s">
        <v>80</v>
      </c>
      <c r="M31" s="5" t="s">
        <v>96</v>
      </c>
      <c r="N31" s="5" t="str">
        <f t="shared" si="8"/>
        <v>NRbldg_ShopL-MR3</v>
      </c>
      <c r="O31" s="5">
        <v>2020</v>
      </c>
      <c r="Q31" s="15"/>
    </row>
    <row r="32" spans="1:17" ht="14.45" x14ac:dyDescent="0.3">
      <c r="B32" s="5" t="s">
        <v>61</v>
      </c>
      <c r="C32" s="5" t="str">
        <f t="shared" si="9"/>
        <v>External insulation (10 cm - EIFS System)  - NRbldg_ShopL</v>
      </c>
      <c r="D32" s="5" t="s">
        <v>21</v>
      </c>
      <c r="E32" s="5" t="s">
        <v>33</v>
      </c>
      <c r="G32" s="5" t="s">
        <v>27</v>
      </c>
      <c r="L32" s="1" t="s">
        <v>80</v>
      </c>
      <c r="M32" s="5" t="s">
        <v>97</v>
      </c>
      <c r="N32" s="5" t="str">
        <f t="shared" si="8"/>
        <v>NRbldg_ShopL-MW2</v>
      </c>
      <c r="O32" s="5">
        <v>2020</v>
      </c>
      <c r="Q32" s="15"/>
    </row>
    <row r="33" spans="1:17" ht="14.45" x14ac:dyDescent="0.3">
      <c r="A33" s="21"/>
      <c r="B33" s="5" t="s">
        <v>62</v>
      </c>
      <c r="C33" s="5" t="str">
        <f t="shared" si="9"/>
        <v>Internal insulation (5cm) - NRbldg_ShopL</v>
      </c>
      <c r="D33" s="5" t="s">
        <v>21</v>
      </c>
      <c r="E33" s="5" t="s">
        <v>33</v>
      </c>
      <c r="G33" s="5" t="s">
        <v>27</v>
      </c>
      <c r="L33" s="1" t="s">
        <v>80</v>
      </c>
      <c r="M33" s="5" t="s">
        <v>97</v>
      </c>
      <c r="N33" s="5" t="str">
        <f t="shared" si="8"/>
        <v>NRbldg_ShopL-MW3</v>
      </c>
      <c r="O33" s="5">
        <v>2020</v>
      </c>
      <c r="Q33" s="15"/>
    </row>
    <row r="34" spans="1:17" ht="14.45" x14ac:dyDescent="0.3">
      <c r="B34" s="5" t="s">
        <v>63</v>
      </c>
      <c r="C34" s="5" t="str">
        <f>VLOOKUP(RIGHT(B34,3),$B$50:$C$56,2,FALSE)&amp;" - "&amp;LEFT(B34,12)</f>
        <v>Window replacement: Double glass with air cavity (16mm) - NRbldg_ShopS</v>
      </c>
      <c r="D34" s="5" t="s">
        <v>21</v>
      </c>
      <c r="E34" s="5" t="s">
        <v>33</v>
      </c>
      <c r="G34" s="5" t="s">
        <v>27</v>
      </c>
      <c r="L34" s="1" t="s">
        <v>81</v>
      </c>
      <c r="M34" s="5" t="s">
        <v>98</v>
      </c>
      <c r="N34" s="5" t="str">
        <f t="shared" si="8"/>
        <v>NRbldg_ShopS-MG1</v>
      </c>
      <c r="O34" s="5">
        <v>2020</v>
      </c>
      <c r="Q34" s="15"/>
    </row>
    <row r="35" spans="1:17" ht="14.45" x14ac:dyDescent="0.3">
      <c r="B35" s="5" t="s">
        <v>64</v>
      </c>
      <c r="C35" s="5" t="str">
        <f t="shared" ref="C35:C40" si="10">VLOOKUP(RIGHT(B35,3),$B$50:$C$56,2,FALSE)&amp;" - "&amp;LEFT(B35,12)</f>
        <v>Window replacement: Triple glass with argon cavity (16mm) - NRbldg_ShopS</v>
      </c>
      <c r="D35" s="5" t="s">
        <v>21</v>
      </c>
      <c r="E35" s="5" t="s">
        <v>33</v>
      </c>
      <c r="G35" s="5" t="s">
        <v>27</v>
      </c>
      <c r="L35" s="1" t="s">
        <v>81</v>
      </c>
      <c r="M35" s="5" t="s">
        <v>98</v>
      </c>
      <c r="N35" s="5" t="str">
        <f t="shared" si="8"/>
        <v>NRbldg_ShopS-MG2</v>
      </c>
      <c r="O35" s="5">
        <v>2020</v>
      </c>
      <c r="Q35" s="15"/>
    </row>
    <row r="36" spans="1:17" ht="14.45" x14ac:dyDescent="0.3">
      <c r="B36" s="5" t="s">
        <v>65</v>
      </c>
      <c r="C36" s="5" t="str">
        <f t="shared" si="10"/>
        <v>Window replacement: Triple glass with argon cavity (18mm) - NRbldg_ShopS</v>
      </c>
      <c r="D36" s="5" t="s">
        <v>21</v>
      </c>
      <c r="E36" s="5" t="s">
        <v>33</v>
      </c>
      <c r="G36" s="5" t="s">
        <v>27</v>
      </c>
      <c r="L36" s="1" t="s">
        <v>81</v>
      </c>
      <c r="M36" s="5" t="s">
        <v>98</v>
      </c>
      <c r="N36" s="5" t="str">
        <f t="shared" si="8"/>
        <v>NRbldg_ShopS-MG3</v>
      </c>
      <c r="O36" s="5">
        <v>2020</v>
      </c>
      <c r="Q36" s="15"/>
    </row>
    <row r="37" spans="1:17" ht="14.45" x14ac:dyDescent="0.3">
      <c r="B37" s="5" t="s">
        <v>66</v>
      </c>
      <c r="C37" s="5" t="str">
        <f t="shared" si="10"/>
        <v>Thermal insulation layer (15 cm) over the last slab in contact with unconditioned space (attic) - NRbldg_ShopS</v>
      </c>
      <c r="D37" s="5" t="s">
        <v>21</v>
      </c>
      <c r="E37" s="5" t="s">
        <v>33</v>
      </c>
      <c r="G37" s="5" t="s">
        <v>27</v>
      </c>
      <c r="L37" s="1" t="s">
        <v>81</v>
      </c>
      <c r="M37" s="5" t="s">
        <v>99</v>
      </c>
      <c r="N37" s="5" t="str">
        <f t="shared" si="8"/>
        <v>NRbldg_ShopS-MR2</v>
      </c>
      <c r="O37" s="5">
        <v>2020</v>
      </c>
      <c r="Q37" s="15"/>
    </row>
    <row r="38" spans="1:17" ht="14.45" x14ac:dyDescent="0.3">
      <c r="B38" s="5" t="s">
        <v>67</v>
      </c>
      <c r="C38" s="5" t="str">
        <f t="shared" si="10"/>
        <v>Isolate below the last concrete slab (10cm) - NRbldg_ShopS</v>
      </c>
      <c r="D38" s="5" t="s">
        <v>21</v>
      </c>
      <c r="E38" s="5" t="s">
        <v>33</v>
      </c>
      <c r="G38" s="5" t="s">
        <v>27</v>
      </c>
      <c r="L38" s="1" t="s">
        <v>81</v>
      </c>
      <c r="M38" s="5" t="s">
        <v>99</v>
      </c>
      <c r="N38" s="5" t="str">
        <f t="shared" si="8"/>
        <v>NRbldg_ShopS-MR3</v>
      </c>
      <c r="O38" s="5">
        <v>2020</v>
      </c>
      <c r="Q38" s="15"/>
    </row>
    <row r="39" spans="1:17" ht="14.45" x14ac:dyDescent="0.3">
      <c r="B39" s="5" t="s">
        <v>68</v>
      </c>
      <c r="C39" s="5" t="str">
        <f t="shared" si="10"/>
        <v>External insulation (10 cm - EIFS System)  - NRbldg_ShopS</v>
      </c>
      <c r="D39" s="5" t="s">
        <v>21</v>
      </c>
      <c r="E39" s="5" t="s">
        <v>33</v>
      </c>
      <c r="G39" s="5" t="s">
        <v>27</v>
      </c>
      <c r="L39" s="1" t="s">
        <v>81</v>
      </c>
      <c r="M39" s="5" t="s">
        <v>100</v>
      </c>
      <c r="N39" s="5" t="str">
        <f t="shared" si="8"/>
        <v>NRbldg_ShopS-MW2</v>
      </c>
      <c r="O39" s="5">
        <v>2020</v>
      </c>
      <c r="Q39" s="15"/>
    </row>
    <row r="40" spans="1:17" ht="14.45" x14ac:dyDescent="0.3">
      <c r="A40" s="21"/>
      <c r="B40" s="5" t="s">
        <v>69</v>
      </c>
      <c r="C40" s="5" t="str">
        <f t="shared" si="10"/>
        <v>Internal insulation (5cm) - NRbldg_ShopS</v>
      </c>
      <c r="D40" s="5" t="s">
        <v>21</v>
      </c>
      <c r="E40" s="5" t="s">
        <v>33</v>
      </c>
      <c r="G40" s="5" t="s">
        <v>27</v>
      </c>
      <c r="L40" s="1" t="s">
        <v>81</v>
      </c>
      <c r="M40" s="5" t="s">
        <v>100</v>
      </c>
      <c r="N40" s="5" t="str">
        <f t="shared" si="8"/>
        <v>NRbldg_ShopS-MW3</v>
      </c>
      <c r="O40" s="5">
        <v>2020</v>
      </c>
      <c r="Q40" s="15"/>
    </row>
    <row r="41" spans="1:17" ht="14.45" x14ac:dyDescent="0.3">
      <c r="B41" s="5" t="s">
        <v>70</v>
      </c>
      <c r="C41" s="5" t="str">
        <f>VLOOKUP(RIGHT(B41,3),$B$50:$C$56,2,FALSE)&amp;" - "&amp;LEFT(B41,12)</f>
        <v>Window replacement: Double glass with air cavity (16mm) - NRbldg_Offic</v>
      </c>
      <c r="D41" s="5" t="s">
        <v>21</v>
      </c>
      <c r="E41" s="5" t="s">
        <v>33</v>
      </c>
      <c r="G41" s="5" t="s">
        <v>27</v>
      </c>
      <c r="L41" s="1" t="s">
        <v>82</v>
      </c>
      <c r="M41" s="5" t="s">
        <v>85</v>
      </c>
      <c r="N41" s="5" t="str">
        <f t="shared" si="8"/>
        <v>NRbldg_Offic-MG1</v>
      </c>
      <c r="O41" s="5">
        <v>2020</v>
      </c>
      <c r="Q41" s="15"/>
    </row>
    <row r="42" spans="1:17" ht="14.45" x14ac:dyDescent="0.3">
      <c r="B42" s="5" t="s">
        <v>71</v>
      </c>
      <c r="C42" s="5" t="str">
        <f t="shared" ref="C42:C47" si="11">VLOOKUP(RIGHT(B42,3),$B$50:$C$56,2,FALSE)&amp;" - "&amp;LEFT(B42,12)</f>
        <v>Window replacement: Triple glass with argon cavity (16mm) - NRbldg_Offic</v>
      </c>
      <c r="D42" s="5" t="s">
        <v>21</v>
      </c>
      <c r="E42" s="5" t="s">
        <v>33</v>
      </c>
      <c r="G42" s="5" t="s">
        <v>27</v>
      </c>
      <c r="L42" s="1" t="s">
        <v>82</v>
      </c>
      <c r="M42" s="5" t="s">
        <v>85</v>
      </c>
      <c r="N42" s="5" t="str">
        <f t="shared" si="8"/>
        <v>NRbldg_Offic-MG2</v>
      </c>
      <c r="O42" s="5">
        <v>2020</v>
      </c>
      <c r="Q42" s="15"/>
    </row>
    <row r="43" spans="1:17" ht="14.45" x14ac:dyDescent="0.3">
      <c r="B43" s="5" t="s">
        <v>72</v>
      </c>
      <c r="C43" s="5" t="str">
        <f t="shared" si="11"/>
        <v>Window replacement: Triple glass with argon cavity (18mm) - NRbldg_Offic</v>
      </c>
      <c r="D43" s="5" t="s">
        <v>21</v>
      </c>
      <c r="E43" s="5" t="s">
        <v>33</v>
      </c>
      <c r="G43" s="5" t="s">
        <v>27</v>
      </c>
      <c r="L43" s="1" t="s">
        <v>82</v>
      </c>
      <c r="M43" s="5" t="s">
        <v>85</v>
      </c>
      <c r="N43" s="5" t="str">
        <f t="shared" si="8"/>
        <v>NRbldg_Offic-MG3</v>
      </c>
      <c r="O43" s="5">
        <v>2020</v>
      </c>
      <c r="Q43" s="15"/>
    </row>
    <row r="44" spans="1:17" ht="14.45" x14ac:dyDescent="0.3">
      <c r="B44" s="5" t="s">
        <v>73</v>
      </c>
      <c r="C44" s="5" t="str">
        <f t="shared" si="11"/>
        <v>Thermal insulation layer (15 cm) over the last slab in contact with unconditioned space (attic) - NRbldg_Offic</v>
      </c>
      <c r="D44" s="5" t="s">
        <v>21</v>
      </c>
      <c r="E44" s="5" t="s">
        <v>33</v>
      </c>
      <c r="G44" s="5" t="s">
        <v>27</v>
      </c>
      <c r="L44" s="1" t="s">
        <v>82</v>
      </c>
      <c r="M44" s="5" t="s">
        <v>87</v>
      </c>
      <c r="N44" s="5" t="str">
        <f t="shared" si="8"/>
        <v>NRbldg_Offic-MR2</v>
      </c>
      <c r="O44" s="5">
        <v>2020</v>
      </c>
      <c r="Q44" s="15"/>
    </row>
    <row r="45" spans="1:17" ht="14.45" x14ac:dyDescent="0.3">
      <c r="B45" s="5" t="s">
        <v>74</v>
      </c>
      <c r="C45" s="5" t="str">
        <f t="shared" si="11"/>
        <v>Isolate below the last concrete slab (10cm) - NRbldg_Offic</v>
      </c>
      <c r="D45" s="5" t="s">
        <v>21</v>
      </c>
      <c r="E45" s="5" t="s">
        <v>33</v>
      </c>
      <c r="G45" s="5" t="s">
        <v>27</v>
      </c>
      <c r="L45" s="1" t="s">
        <v>82</v>
      </c>
      <c r="M45" s="5" t="s">
        <v>87</v>
      </c>
      <c r="N45" s="5" t="str">
        <f t="shared" si="8"/>
        <v>NRbldg_Offic-MR3</v>
      </c>
      <c r="O45" s="5">
        <v>2020</v>
      </c>
      <c r="Q45" s="15"/>
    </row>
    <row r="46" spans="1:17" ht="14.45" x14ac:dyDescent="0.3">
      <c r="B46" s="5" t="s">
        <v>75</v>
      </c>
      <c r="C46" s="5" t="str">
        <f t="shared" si="11"/>
        <v>External insulation (10 cm - EIFS System)  - NRbldg_Offic</v>
      </c>
      <c r="D46" s="5" t="s">
        <v>21</v>
      </c>
      <c r="E46" s="5" t="s">
        <v>33</v>
      </c>
      <c r="G46" s="5" t="s">
        <v>27</v>
      </c>
      <c r="L46" s="1" t="s">
        <v>82</v>
      </c>
      <c r="M46" s="5" t="s">
        <v>101</v>
      </c>
      <c r="N46" s="5" t="str">
        <f t="shared" si="8"/>
        <v>NRbldg_Offic-MW2</v>
      </c>
      <c r="O46" s="5">
        <v>2020</v>
      </c>
      <c r="Q46" s="15"/>
    </row>
    <row r="47" spans="1:17" ht="14.45" x14ac:dyDescent="0.3">
      <c r="B47" s="5" t="s">
        <v>76</v>
      </c>
      <c r="C47" s="5" t="str">
        <f t="shared" si="11"/>
        <v>Internal insulation (5cm) - NRbldg_Offic</v>
      </c>
      <c r="D47" s="5" t="s">
        <v>21</v>
      </c>
      <c r="E47" s="5" t="s">
        <v>33</v>
      </c>
      <c r="G47" s="5" t="s">
        <v>27</v>
      </c>
      <c r="L47" s="1" t="s">
        <v>82</v>
      </c>
      <c r="M47" s="5" t="s">
        <v>101</v>
      </c>
      <c r="N47" s="5" t="str">
        <f t="shared" si="8"/>
        <v>NRbldg_Offic-MW3</v>
      </c>
      <c r="O47" s="5">
        <v>2020</v>
      </c>
      <c r="Q47" s="15"/>
    </row>
    <row r="50" spans="2:3" x14ac:dyDescent="0.25">
      <c r="B50" s="15" t="s">
        <v>4</v>
      </c>
      <c r="C50" s="15" t="s">
        <v>30</v>
      </c>
    </row>
    <row r="51" spans="2:3" x14ac:dyDescent="0.25">
      <c r="B51" s="15" t="s">
        <v>5</v>
      </c>
      <c r="C51" s="15" t="s">
        <v>28</v>
      </c>
    </row>
    <row r="52" spans="2:3" x14ac:dyDescent="0.25">
      <c r="B52" s="15" t="s">
        <v>6</v>
      </c>
      <c r="C52" s="15" t="s">
        <v>29</v>
      </c>
    </row>
    <row r="53" spans="2:3" x14ac:dyDescent="0.25">
      <c r="B53" s="15" t="s">
        <v>0</v>
      </c>
      <c r="C53" s="15" t="s">
        <v>31</v>
      </c>
    </row>
    <row r="54" spans="2:3" x14ac:dyDescent="0.25">
      <c r="B54" s="15" t="s">
        <v>1</v>
      </c>
      <c r="C54" s="15" t="s">
        <v>7</v>
      </c>
    </row>
    <row r="55" spans="2:3" x14ac:dyDescent="0.25">
      <c r="B55" s="15" t="s">
        <v>2</v>
      </c>
      <c r="C55" s="15" t="s">
        <v>8</v>
      </c>
    </row>
    <row r="56" spans="2:3" x14ac:dyDescent="0.25">
      <c r="B56" s="15" t="s">
        <v>3</v>
      </c>
      <c r="C56" s="15" t="s">
        <v>9</v>
      </c>
    </row>
    <row r="82" spans="1:11" x14ac:dyDescent="0.25">
      <c r="H82" s="9"/>
      <c r="I82" s="9"/>
      <c r="J82" s="9"/>
      <c r="K82" s="9"/>
    </row>
    <row r="91" spans="1:11" x14ac:dyDescent="0.25">
      <c r="A91"/>
    </row>
    <row r="92" spans="1:11" x14ac:dyDescent="0.25">
      <c r="A92"/>
    </row>
    <row r="93" spans="1:11" x14ac:dyDescent="0.25">
      <c r="A93"/>
    </row>
    <row r="94" spans="1:11" x14ac:dyDescent="0.25">
      <c r="A94"/>
    </row>
    <row r="95" spans="1:11" x14ac:dyDescent="0.25">
      <c r="A95"/>
    </row>
    <row r="96" spans="1:1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1" x14ac:dyDescent="0.25">
      <c r="A113"/>
    </row>
    <row r="114" spans="1:11" x14ac:dyDescent="0.25">
      <c r="A114"/>
    </row>
    <row r="115" spans="1:11" x14ac:dyDescent="0.25">
      <c r="A115"/>
    </row>
    <row r="116" spans="1:11" x14ac:dyDescent="0.25">
      <c r="A116"/>
    </row>
    <row r="117" spans="1:11" x14ac:dyDescent="0.25">
      <c r="A117"/>
    </row>
    <row r="118" spans="1:11" x14ac:dyDescent="0.25">
      <c r="A118"/>
    </row>
    <row r="119" spans="1:11" x14ac:dyDescent="0.25">
      <c r="A119"/>
    </row>
    <row r="120" spans="1:11" x14ac:dyDescent="0.25">
      <c r="A120"/>
    </row>
    <row r="121" spans="1:11" x14ac:dyDescent="0.25">
      <c r="A121"/>
    </row>
    <row r="122" spans="1:11" x14ac:dyDescent="0.25">
      <c r="A122"/>
    </row>
    <row r="123" spans="1:11" x14ac:dyDescent="0.25">
      <c r="A123"/>
    </row>
    <row r="124" spans="1:11" x14ac:dyDescent="0.25">
      <c r="A124"/>
      <c r="H124" s="9"/>
      <c r="I124" s="9"/>
      <c r="J124" s="9"/>
      <c r="K124" s="9"/>
    </row>
    <row r="125" spans="1:11" x14ac:dyDescent="0.25">
      <c r="A125"/>
    </row>
    <row r="126" spans="1:11" x14ac:dyDescent="0.25">
      <c r="A126"/>
    </row>
    <row r="127" spans="1:11" x14ac:dyDescent="0.25">
      <c r="A127"/>
    </row>
    <row r="128" spans="1:1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1" x14ac:dyDescent="0.25">
      <c r="A161"/>
    </row>
    <row r="162" spans="1:11" x14ac:dyDescent="0.25">
      <c r="A162"/>
    </row>
    <row r="163" spans="1:11" x14ac:dyDescent="0.25">
      <c r="A163"/>
    </row>
    <row r="164" spans="1:11" x14ac:dyDescent="0.25">
      <c r="A164"/>
    </row>
    <row r="165" spans="1:11" x14ac:dyDescent="0.25">
      <c r="A165"/>
    </row>
    <row r="166" spans="1:11" x14ac:dyDescent="0.25">
      <c r="A166"/>
    </row>
    <row r="167" spans="1:11" x14ac:dyDescent="0.25">
      <c r="B167"/>
      <c r="C167"/>
      <c r="D167"/>
    </row>
    <row r="168" spans="1:11" x14ac:dyDescent="0.25">
      <c r="B168"/>
      <c r="C168"/>
      <c r="D168"/>
    </row>
    <row r="169" spans="1:11" x14ac:dyDescent="0.25">
      <c r="D169"/>
      <c r="H169" s="8"/>
      <c r="I169" s="8"/>
      <c r="J169" s="8"/>
      <c r="K169" s="8"/>
    </row>
    <row r="170" spans="1:11" x14ac:dyDescent="0.25">
      <c r="D170"/>
    </row>
    <row r="171" spans="1:11" x14ac:dyDescent="0.25">
      <c r="D171"/>
    </row>
    <row r="172" spans="1:11" x14ac:dyDescent="0.25">
      <c r="D172"/>
    </row>
    <row r="173" spans="1:11" x14ac:dyDescent="0.25">
      <c r="D173"/>
    </row>
    <row r="174" spans="1:11" x14ac:dyDescent="0.25">
      <c r="D174"/>
    </row>
    <row r="175" spans="1:11" x14ac:dyDescent="0.25">
      <c r="D175"/>
    </row>
    <row r="176" spans="1:11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D231"/>
    </row>
    <row r="232" spans="2:4" x14ac:dyDescent="0.25">
      <c r="D232"/>
    </row>
    <row r="233" spans="2:4" x14ac:dyDescent="0.25">
      <c r="D233"/>
    </row>
    <row r="234" spans="2:4" x14ac:dyDescent="0.25">
      <c r="D234"/>
    </row>
    <row r="235" spans="2:4" x14ac:dyDescent="0.25">
      <c r="D235"/>
    </row>
    <row r="236" spans="2:4" x14ac:dyDescent="0.25">
      <c r="D236"/>
    </row>
    <row r="237" spans="2:4" x14ac:dyDescent="0.25">
      <c r="D2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="70" zoomScaleNormal="70" workbookViewId="0">
      <selection activeCell="O14" sqref="O14"/>
    </sheetView>
  </sheetViews>
  <sheetFormatPr defaultColWidth="13.5703125" defaultRowHeight="15" x14ac:dyDescent="0.25"/>
  <cols>
    <col min="1" max="1" width="4.85546875" style="2" bestFit="1" customWidth="1"/>
    <col min="2" max="2" width="2" style="2" bestFit="1" customWidth="1"/>
    <col min="3" max="3" width="25.42578125" style="2" customWidth="1"/>
    <col min="4" max="4" width="20.28515625" style="2" bestFit="1" customWidth="1"/>
    <col min="5" max="5" width="7.42578125" style="2" bestFit="1" customWidth="1"/>
    <col min="6" max="6" width="4.7109375" style="2" customWidth="1"/>
    <col min="7" max="10" width="2.28515625" style="2" bestFit="1" customWidth="1"/>
    <col min="11" max="11" width="5" style="2" bestFit="1" customWidth="1"/>
    <col min="12" max="12" width="4" style="2" bestFit="1" customWidth="1"/>
    <col min="13" max="13" width="5" style="2" bestFit="1" customWidth="1"/>
    <col min="14" max="17" width="4" style="2" bestFit="1" customWidth="1"/>
    <col min="18" max="18" width="5" style="2" bestFit="1" customWidth="1"/>
    <col min="19" max="19" width="4.42578125" style="2" bestFit="1" customWidth="1"/>
    <col min="20" max="16384" width="13.5703125" style="2"/>
  </cols>
  <sheetData>
    <row r="1" spans="1:18" ht="21" x14ac:dyDescent="0.25">
      <c r="D1" s="4"/>
      <c r="G1" s="3"/>
      <c r="H1" s="3"/>
      <c r="I1" s="3"/>
      <c r="J1" s="3"/>
    </row>
    <row r="2" spans="1:18" x14ac:dyDescent="0.25">
      <c r="A2" s="8"/>
      <c r="B2" s="8"/>
      <c r="C2" s="8"/>
      <c r="D2" s="8"/>
      <c r="E2" s="11"/>
      <c r="F2" s="11"/>
      <c r="G2" s="8"/>
      <c r="H2" s="8"/>
      <c r="I2" s="8"/>
      <c r="J2" s="8"/>
      <c r="K2" s="14"/>
      <c r="L2" s="14"/>
      <c r="M2" s="14"/>
      <c r="N2" s="14"/>
      <c r="O2" s="14"/>
      <c r="P2" s="14"/>
      <c r="Q2" s="14"/>
      <c r="R2" s="14"/>
    </row>
    <row r="3" spans="1:18" x14ac:dyDescent="0.2">
      <c r="B3" s="8"/>
      <c r="C3" s="8"/>
      <c r="D3" s="17" t="s">
        <v>24</v>
      </c>
      <c r="E3" s="11"/>
      <c r="F3" s="14"/>
      <c r="G3" s="8"/>
      <c r="H3" s="8"/>
      <c r="I3" s="8"/>
      <c r="J3" s="8"/>
      <c r="K3" s="14"/>
      <c r="L3" s="14"/>
      <c r="M3" s="14"/>
      <c r="N3" s="14"/>
      <c r="O3" s="14"/>
      <c r="P3" s="14"/>
      <c r="Q3" s="14"/>
      <c r="R3" s="14"/>
    </row>
    <row r="4" spans="1:18" ht="15.75" thickBot="1" x14ac:dyDescent="0.3">
      <c r="B4" s="8"/>
      <c r="C4" s="18" t="s">
        <v>12</v>
      </c>
      <c r="D4" s="18" t="s">
        <v>22</v>
      </c>
      <c r="E4" s="19">
        <v>2020</v>
      </c>
      <c r="F4" s="19">
        <v>0</v>
      </c>
      <c r="G4" s="8"/>
      <c r="H4" s="8"/>
      <c r="I4" s="8"/>
      <c r="J4" s="8"/>
      <c r="K4" s="14"/>
      <c r="L4" s="14"/>
      <c r="M4" s="14"/>
      <c r="N4" s="14"/>
      <c r="O4" s="14"/>
      <c r="P4" s="14"/>
      <c r="Q4" s="14"/>
      <c r="R4" s="14"/>
    </row>
    <row r="5" spans="1:18" x14ac:dyDescent="0.25">
      <c r="C5" s="5" t="s">
        <v>25</v>
      </c>
      <c r="D5" s="8" t="s">
        <v>84</v>
      </c>
      <c r="E5" s="11">
        <v>0</v>
      </c>
      <c r="F5" s="11">
        <v>5</v>
      </c>
      <c r="G5" s="8"/>
      <c r="H5" s="8"/>
      <c r="I5" s="8"/>
      <c r="J5" s="8"/>
      <c r="K5" s="14"/>
      <c r="L5" s="14"/>
      <c r="M5" s="14"/>
      <c r="N5" s="14"/>
      <c r="O5" s="14"/>
      <c r="P5" s="14"/>
      <c r="Q5" s="14"/>
      <c r="R5" s="14"/>
    </row>
    <row r="6" spans="1:18" x14ac:dyDescent="0.25">
      <c r="C6" s="5" t="s">
        <v>25</v>
      </c>
      <c r="D6" s="8" t="s">
        <v>86</v>
      </c>
      <c r="E6" s="11">
        <v>0</v>
      </c>
      <c r="F6" s="11">
        <v>5</v>
      </c>
      <c r="G6" s="13"/>
      <c r="H6" s="13"/>
      <c r="I6" s="13"/>
      <c r="J6" s="13"/>
      <c r="K6" s="14"/>
      <c r="L6" s="14"/>
      <c r="M6" s="14"/>
      <c r="N6" s="14"/>
      <c r="O6" s="14"/>
      <c r="P6" s="14"/>
      <c r="Q6" s="14"/>
      <c r="R6" s="14"/>
    </row>
    <row r="7" spans="1:18" x14ac:dyDescent="0.25">
      <c r="C7" s="5" t="s">
        <v>25</v>
      </c>
      <c r="D7" s="8" t="s">
        <v>88</v>
      </c>
      <c r="E7" s="11">
        <v>0</v>
      </c>
      <c r="F7" s="11">
        <v>5</v>
      </c>
      <c r="G7" s="8"/>
      <c r="H7" s="8"/>
      <c r="I7" s="8"/>
      <c r="J7" s="8"/>
      <c r="K7" s="14"/>
      <c r="L7" s="14"/>
      <c r="M7" s="14"/>
      <c r="N7" s="14"/>
      <c r="O7" s="14"/>
      <c r="P7" s="14"/>
      <c r="Q7" s="14"/>
      <c r="R7" s="14"/>
    </row>
    <row r="8" spans="1:18" x14ac:dyDescent="0.25">
      <c r="C8" s="5" t="s">
        <v>25</v>
      </c>
      <c r="D8" s="8" t="s">
        <v>89</v>
      </c>
      <c r="E8" s="11">
        <v>0</v>
      </c>
      <c r="F8" s="11">
        <v>5</v>
      </c>
      <c r="G8" s="8"/>
      <c r="H8" s="8"/>
      <c r="I8" s="8"/>
      <c r="J8" s="8"/>
      <c r="K8" s="14"/>
      <c r="L8" s="14"/>
      <c r="M8" s="14"/>
      <c r="N8" s="14"/>
      <c r="O8" s="14"/>
      <c r="P8" s="14"/>
      <c r="Q8" s="14"/>
      <c r="R8" s="14"/>
    </row>
    <row r="9" spans="1:18" x14ac:dyDescent="0.25">
      <c r="C9" s="5" t="s">
        <v>25</v>
      </c>
      <c r="D9" s="8" t="s">
        <v>90</v>
      </c>
      <c r="E9" s="11">
        <v>0</v>
      </c>
      <c r="F9" s="11">
        <v>5</v>
      </c>
      <c r="G9" s="8"/>
      <c r="H9" s="8"/>
      <c r="I9" s="8"/>
      <c r="J9" s="8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C10" s="5" t="s">
        <v>25</v>
      </c>
      <c r="D10" s="8" t="s">
        <v>91</v>
      </c>
      <c r="E10" s="11">
        <v>0</v>
      </c>
      <c r="F10" s="11">
        <v>5</v>
      </c>
      <c r="G10" s="8"/>
      <c r="H10" s="8"/>
      <c r="I10" s="8"/>
      <c r="J10" s="8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C11" s="5" t="s">
        <v>25</v>
      </c>
      <c r="D11" s="8" t="s">
        <v>91</v>
      </c>
      <c r="E11" s="11">
        <v>0</v>
      </c>
      <c r="F11" s="11">
        <v>5</v>
      </c>
      <c r="G11" s="8"/>
      <c r="H11" s="8"/>
      <c r="I11" s="8"/>
      <c r="J11" s="8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C12" s="5" t="s">
        <v>25</v>
      </c>
      <c r="D12" s="8" t="s">
        <v>92</v>
      </c>
      <c r="E12" s="11">
        <v>0</v>
      </c>
      <c r="F12" s="11">
        <v>5</v>
      </c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C13" s="5" t="s">
        <v>25</v>
      </c>
      <c r="D13" s="8" t="s">
        <v>93</v>
      </c>
      <c r="E13" s="11">
        <v>0</v>
      </c>
      <c r="F13" s="11">
        <v>5</v>
      </c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C14" s="5" t="s">
        <v>25</v>
      </c>
      <c r="D14" s="8" t="s">
        <v>94</v>
      </c>
      <c r="E14" s="11">
        <v>0</v>
      </c>
      <c r="F14" s="11">
        <v>5</v>
      </c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C15" s="5" t="s">
        <v>25</v>
      </c>
      <c r="D15" s="8" t="s">
        <v>95</v>
      </c>
      <c r="E15" s="11">
        <v>0</v>
      </c>
      <c r="F15" s="11">
        <v>5</v>
      </c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C16" s="5" t="s">
        <v>25</v>
      </c>
      <c r="D16" s="8" t="s">
        <v>96</v>
      </c>
      <c r="E16" s="11">
        <v>0</v>
      </c>
      <c r="F16" s="11">
        <v>5</v>
      </c>
      <c r="K16" s="14"/>
      <c r="L16" s="14"/>
      <c r="M16" s="14"/>
      <c r="N16" s="14"/>
      <c r="O16" s="14"/>
      <c r="P16" s="14"/>
      <c r="Q16" s="14"/>
      <c r="R16" s="14"/>
    </row>
    <row r="17" spans="3:18" x14ac:dyDescent="0.25">
      <c r="C17" s="5" t="s">
        <v>25</v>
      </c>
      <c r="D17" s="8" t="s">
        <v>97</v>
      </c>
      <c r="E17" s="11">
        <v>0</v>
      </c>
      <c r="F17" s="11">
        <v>5</v>
      </c>
      <c r="K17" s="14"/>
      <c r="L17" s="14"/>
      <c r="M17" s="14"/>
      <c r="N17" s="14"/>
      <c r="O17" s="14"/>
      <c r="P17" s="14"/>
      <c r="Q17" s="14"/>
      <c r="R17" s="14"/>
    </row>
    <row r="18" spans="3:18" x14ac:dyDescent="0.25">
      <c r="C18" s="5" t="s">
        <v>25</v>
      </c>
      <c r="D18" s="8" t="s">
        <v>98</v>
      </c>
      <c r="E18" s="11">
        <v>0</v>
      </c>
      <c r="F18" s="11">
        <v>5</v>
      </c>
      <c r="K18" s="14"/>
      <c r="L18" s="14"/>
      <c r="M18" s="14"/>
      <c r="N18" s="14"/>
      <c r="O18" s="14"/>
      <c r="P18" s="14"/>
      <c r="Q18" s="14"/>
      <c r="R18" s="14"/>
    </row>
    <row r="19" spans="3:18" x14ac:dyDescent="0.25">
      <c r="C19" s="5" t="s">
        <v>25</v>
      </c>
      <c r="D19" s="8" t="s">
        <v>99</v>
      </c>
      <c r="E19" s="11">
        <v>0</v>
      </c>
      <c r="F19" s="11">
        <v>5</v>
      </c>
      <c r="K19" s="14"/>
      <c r="L19" s="14"/>
      <c r="M19" s="14"/>
      <c r="N19" s="14"/>
      <c r="O19" s="14"/>
      <c r="P19" s="14"/>
      <c r="Q19" s="14"/>
      <c r="R19" s="14"/>
    </row>
    <row r="20" spans="3:18" x14ac:dyDescent="0.25">
      <c r="C20" s="5" t="s">
        <v>25</v>
      </c>
      <c r="D20" s="8" t="s">
        <v>100</v>
      </c>
      <c r="E20" s="11">
        <v>0</v>
      </c>
      <c r="F20" s="11">
        <v>5</v>
      </c>
      <c r="K20" s="14"/>
      <c r="L20" s="14"/>
      <c r="M20" s="14"/>
      <c r="N20" s="14"/>
      <c r="O20" s="14"/>
      <c r="P20" s="14"/>
      <c r="Q20" s="14"/>
      <c r="R20" s="14"/>
    </row>
    <row r="21" spans="3:18" x14ac:dyDescent="0.25">
      <c r="C21" s="5" t="s">
        <v>25</v>
      </c>
      <c r="D21" s="8" t="s">
        <v>85</v>
      </c>
      <c r="E21" s="11">
        <v>0</v>
      </c>
      <c r="F21" s="11">
        <v>5</v>
      </c>
      <c r="K21" s="11"/>
      <c r="L21" s="11"/>
      <c r="M21" s="11"/>
      <c r="N21" s="11"/>
      <c r="O21" s="11"/>
      <c r="P21" s="11"/>
      <c r="Q21" s="11"/>
      <c r="R21" s="11"/>
    </row>
    <row r="22" spans="3:18" x14ac:dyDescent="0.25">
      <c r="C22" s="5" t="s">
        <v>25</v>
      </c>
      <c r="D22" s="8" t="s">
        <v>87</v>
      </c>
      <c r="E22" s="11">
        <v>0</v>
      </c>
      <c r="F22" s="11">
        <v>5</v>
      </c>
      <c r="K22" s="11"/>
      <c r="L22" s="11"/>
      <c r="M22" s="11"/>
      <c r="N22" s="11"/>
      <c r="O22" s="11"/>
      <c r="P22" s="11"/>
      <c r="Q22" s="11"/>
      <c r="R22" s="11"/>
    </row>
    <row r="23" spans="3:18" x14ac:dyDescent="0.25">
      <c r="C23" s="5" t="s">
        <v>25</v>
      </c>
      <c r="D23" s="8" t="s">
        <v>101</v>
      </c>
      <c r="E23" s="11">
        <v>0</v>
      </c>
      <c r="F23" s="11">
        <v>5</v>
      </c>
      <c r="K23" s="11"/>
      <c r="L23" s="11"/>
      <c r="M23" s="11"/>
      <c r="N23" s="11"/>
      <c r="O23" s="11"/>
      <c r="P23" s="11"/>
      <c r="Q23" s="11"/>
      <c r="R23" s="11"/>
    </row>
    <row r="24" spans="3:18" x14ac:dyDescent="0.25">
      <c r="C24" s="5"/>
      <c r="D24" s="8"/>
      <c r="E24" s="11"/>
      <c r="F24" s="11"/>
      <c r="K24" s="11"/>
      <c r="L24" s="11"/>
      <c r="M24" s="11"/>
      <c r="N24" s="11"/>
      <c r="O24" s="11"/>
      <c r="P24" s="11"/>
      <c r="Q24" s="11"/>
      <c r="R24" s="11"/>
    </row>
    <row r="25" spans="3:18" x14ac:dyDescent="0.25">
      <c r="C25" s="5"/>
      <c r="D25" s="8"/>
      <c r="E25" s="11"/>
      <c r="F25" s="11"/>
      <c r="K25" s="14"/>
      <c r="L25" s="14"/>
      <c r="M25" s="14"/>
      <c r="N25" s="14"/>
      <c r="O25" s="14"/>
      <c r="P25" s="14"/>
      <c r="Q25" s="14"/>
      <c r="R25" s="14"/>
    </row>
    <row r="26" spans="3:18" x14ac:dyDescent="0.25">
      <c r="C26" s="5"/>
      <c r="D26" s="8"/>
      <c r="E26" s="11"/>
      <c r="F26" s="11"/>
      <c r="K26" s="14"/>
      <c r="L26" s="14"/>
      <c r="M26" s="14"/>
      <c r="N26" s="14"/>
      <c r="O26" s="14"/>
      <c r="P26" s="14"/>
      <c r="Q26" s="14"/>
      <c r="R26" s="14"/>
    </row>
    <row r="27" spans="3:18" x14ac:dyDescent="0.25">
      <c r="C27" s="5"/>
      <c r="D27" s="8"/>
      <c r="E27" s="11"/>
      <c r="F27" s="11"/>
      <c r="K27" s="14"/>
      <c r="L27" s="14"/>
      <c r="M27" s="14"/>
      <c r="N27" s="14"/>
      <c r="O27" s="14"/>
      <c r="P27" s="14"/>
      <c r="Q27" s="14"/>
      <c r="R27" s="14"/>
    </row>
    <row r="28" spans="3:18" x14ac:dyDescent="0.25">
      <c r="C28" s="5"/>
      <c r="D28" s="8"/>
      <c r="E28" s="11"/>
      <c r="F28" s="11"/>
      <c r="K28" s="14"/>
      <c r="L28" s="14"/>
      <c r="M28" s="14"/>
      <c r="N28" s="14"/>
      <c r="O28" s="14"/>
      <c r="P28" s="14"/>
      <c r="Q28" s="14"/>
      <c r="R28" s="14"/>
    </row>
    <row r="29" spans="3:18" x14ac:dyDescent="0.25">
      <c r="C29" s="5"/>
      <c r="D29" s="8"/>
      <c r="E29" s="11"/>
      <c r="F29" s="11"/>
      <c r="K29" s="14"/>
      <c r="L29" s="14"/>
      <c r="M29" s="14"/>
      <c r="N29" s="14"/>
      <c r="O29" s="14"/>
      <c r="P29" s="14"/>
      <c r="Q29" s="14"/>
      <c r="R29" s="14"/>
    </row>
    <row r="30" spans="3:18" x14ac:dyDescent="0.25">
      <c r="C30" s="5"/>
      <c r="D30" s="8"/>
      <c r="E30" s="11"/>
      <c r="F30" s="11"/>
      <c r="K30" s="14"/>
      <c r="L30" s="14"/>
      <c r="M30" s="14"/>
      <c r="N30" s="14"/>
      <c r="O30" s="14"/>
      <c r="P30" s="14"/>
      <c r="Q30" s="14"/>
      <c r="R30" s="14"/>
    </row>
    <row r="31" spans="3:18" x14ac:dyDescent="0.25">
      <c r="C31" s="5"/>
      <c r="D31" s="8"/>
      <c r="E31" s="11"/>
      <c r="F31" s="11"/>
      <c r="K31" s="14"/>
      <c r="L31" s="14"/>
      <c r="M31" s="14"/>
      <c r="N31" s="14"/>
      <c r="O31" s="14"/>
      <c r="P31" s="14"/>
      <c r="Q31" s="14"/>
      <c r="R31" s="14"/>
    </row>
    <row r="32" spans="3:18" x14ac:dyDescent="0.25">
      <c r="C32" s="5"/>
      <c r="D32" s="8"/>
      <c r="E32" s="11"/>
      <c r="F32" s="11"/>
      <c r="K32" s="14"/>
      <c r="L32" s="14"/>
      <c r="M32" s="14"/>
      <c r="N32" s="14"/>
      <c r="O32" s="14"/>
      <c r="P32" s="14"/>
      <c r="Q32" s="14"/>
      <c r="R32" s="14"/>
    </row>
    <row r="33" spans="3:18" x14ac:dyDescent="0.25">
      <c r="C33" s="5"/>
      <c r="D33" s="8"/>
      <c r="E33" s="11"/>
      <c r="F33" s="11"/>
      <c r="K33" s="14"/>
      <c r="L33" s="14"/>
      <c r="M33" s="14"/>
      <c r="N33" s="14"/>
      <c r="O33" s="14"/>
      <c r="P33" s="14"/>
      <c r="Q33" s="14"/>
      <c r="R33" s="14"/>
    </row>
    <row r="34" spans="3:18" x14ac:dyDescent="0.25">
      <c r="C34" s="5"/>
      <c r="D34" s="8"/>
      <c r="E34" s="11"/>
      <c r="F34" s="11"/>
    </row>
    <row r="35" spans="3:18" x14ac:dyDescent="0.25">
      <c r="C35" s="5"/>
      <c r="D35" s="8"/>
      <c r="E35" s="11"/>
      <c r="F35" s="11"/>
    </row>
    <row r="36" spans="3:18" x14ac:dyDescent="0.25">
      <c r="C36" s="5"/>
      <c r="D36" s="8"/>
      <c r="E36" s="11"/>
      <c r="F36" s="11"/>
    </row>
    <row r="37" spans="3:18" x14ac:dyDescent="0.25">
      <c r="C37" s="5"/>
      <c r="D37" s="8"/>
      <c r="E37" s="11"/>
      <c r="F37" s="11"/>
    </row>
    <row r="38" spans="3:18" x14ac:dyDescent="0.25">
      <c r="C38" s="5"/>
      <c r="D38" s="8"/>
      <c r="E38" s="11"/>
      <c r="F38" s="11"/>
    </row>
    <row r="39" spans="3:18" x14ac:dyDescent="0.25">
      <c r="C39" s="5"/>
      <c r="D39" s="8"/>
      <c r="E39" s="11"/>
      <c r="F39" s="11"/>
    </row>
    <row r="40" spans="3:18" x14ac:dyDescent="0.25">
      <c r="C40" s="5"/>
      <c r="D40" s="8"/>
      <c r="E40" s="11"/>
      <c r="F40" s="11"/>
    </row>
    <row r="41" spans="3:18" x14ac:dyDescent="0.25">
      <c r="C41" s="5"/>
      <c r="D41" s="8"/>
      <c r="E41" s="11"/>
      <c r="F41" s="11"/>
    </row>
    <row r="42" spans="3:18" x14ac:dyDescent="0.25">
      <c r="C42" s="5"/>
      <c r="D42" s="8"/>
      <c r="E42" s="11"/>
      <c r="F42" s="11"/>
    </row>
    <row r="43" spans="3:18" x14ac:dyDescent="0.25">
      <c r="C43" s="5"/>
      <c r="D43" s="8"/>
      <c r="E43" s="11"/>
      <c r="F43" s="11"/>
    </row>
    <row r="44" spans="3:18" x14ac:dyDescent="0.25">
      <c r="C44" s="5"/>
      <c r="D44" s="8"/>
      <c r="E44" s="11"/>
      <c r="F44" s="11"/>
    </row>
    <row r="45" spans="3:18" x14ac:dyDescent="0.25">
      <c r="C45" s="5"/>
      <c r="D45" s="8"/>
      <c r="E45" s="11"/>
      <c r="F45" s="11"/>
    </row>
    <row r="46" spans="3:18" x14ac:dyDescent="0.25">
      <c r="C46" s="5"/>
      <c r="D46" s="8"/>
      <c r="E46" s="11"/>
      <c r="F46" s="11"/>
    </row>
    <row r="47" spans="3:18" x14ac:dyDescent="0.25">
      <c r="C47" s="5"/>
      <c r="D47" s="8"/>
      <c r="E47" s="11"/>
      <c r="F47" s="11"/>
    </row>
    <row r="48" spans="3:18" x14ac:dyDescent="0.25">
      <c r="C48" s="5"/>
      <c r="D48" s="8"/>
      <c r="E48" s="11"/>
      <c r="F48" s="11"/>
    </row>
    <row r="49" spans="3:6" x14ac:dyDescent="0.25">
      <c r="C49" s="5"/>
      <c r="D49" s="8"/>
      <c r="E49" s="11"/>
      <c r="F49" s="11"/>
    </row>
    <row r="50" spans="3:6" x14ac:dyDescent="0.25">
      <c r="C50" s="5"/>
      <c r="D50" s="8"/>
      <c r="E50" s="11"/>
      <c r="F50" s="11"/>
    </row>
    <row r="51" spans="3:6" x14ac:dyDescent="0.25">
      <c r="C51" s="5"/>
      <c r="D51" s="8"/>
      <c r="E51" s="11"/>
      <c r="F51" s="11"/>
    </row>
    <row r="52" spans="3:6" x14ac:dyDescent="0.25">
      <c r="C52" s="5"/>
      <c r="D52" s="8"/>
      <c r="E52" s="11"/>
      <c r="F52" s="11"/>
    </row>
    <row r="53" spans="3:6" x14ac:dyDescent="0.25">
      <c r="C53" s="5"/>
      <c r="D53" s="8"/>
      <c r="E53" s="11"/>
      <c r="F53" s="11"/>
    </row>
    <row r="54" spans="3:6" x14ac:dyDescent="0.25">
      <c r="C54" s="5"/>
      <c r="D54" s="8"/>
      <c r="E54" s="11"/>
      <c r="F54" s="11"/>
    </row>
    <row r="55" spans="3:6" x14ac:dyDescent="0.25">
      <c r="C55" s="5"/>
      <c r="D55" s="8"/>
      <c r="E55" s="11"/>
      <c r="F55" s="11"/>
    </row>
    <row r="56" spans="3:6" x14ac:dyDescent="0.25">
      <c r="C56" s="5"/>
      <c r="D56" s="8"/>
      <c r="E56" s="11"/>
      <c r="F56" s="11"/>
    </row>
    <row r="57" spans="3:6" x14ac:dyDescent="0.25">
      <c r="C57" s="5"/>
      <c r="D57" s="8"/>
      <c r="E57" s="11"/>
      <c r="F57" s="11"/>
    </row>
    <row r="58" spans="3:6" x14ac:dyDescent="0.25">
      <c r="C58" s="5"/>
      <c r="D58" s="8"/>
      <c r="E58" s="11"/>
      <c r="F5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COM_RetFitTechs</vt:lpstr>
      <vt:lpstr>COM_DwellingStock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ese-veda01</cp:lastModifiedBy>
  <dcterms:created xsi:type="dcterms:W3CDTF">2014-12-22T10:04:48Z</dcterms:created>
  <dcterms:modified xsi:type="dcterms:W3CDTF">2019-11-02T14:05:07Z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202644467353820</vt:r8>
  </property>
</Properties>
</file>