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9440" windowHeight="8250"/>
  </bookViews>
  <sheets>
    <sheet name="INS" sheetId="2" r:id="rId1"/>
    <sheet name="LCEO techs" sheetId="6" r:id="rId2"/>
    <sheet name="Scenario names" sheetId="7" r:id="rId3"/>
    <sheet name="Hydro_Summary" sheetId="26" r:id="rId4"/>
    <sheet name="Biomass" sheetId="25" r:id="rId5"/>
    <sheet name="CCUS_Summary" sheetId="24" r:id="rId6"/>
    <sheet name="Biofuels_SET Plan" sheetId="22" r:id="rId7"/>
    <sheet name="Ocean_Summary" sheetId="27" r:id="rId8"/>
    <sheet name="Ocean SET" sheetId="16" r:id="rId9"/>
    <sheet name="WindOnshore Summary" sheetId="13" r:id="rId10"/>
    <sheet name="WindOffshore Summary" sheetId="14" r:id="rId11"/>
    <sheet name="Geothermal Summary" sheetId="11" r:id="rId12"/>
    <sheet name="GeothermalSET_PLAN" sheetId="19" r:id="rId13"/>
    <sheet name="STE_Summary" sheetId="18" r:id="rId14"/>
    <sheet name="STE SET" sheetId="21" r:id="rId15"/>
    <sheet name="PV_Summary_Fin" sheetId="12" r:id="rId16"/>
    <sheet name="PV SET" sheetId="20" r:id="rId17"/>
    <sheet name="Sheet8" sheetId="8" r:id="rId18"/>
    <sheet name="Sheet9" sheetId="9" r:id="rId19"/>
  </sheets>
  <externalReferences>
    <externalReference r:id="rId20"/>
  </externalReferences>
  <definedNames>
    <definedName name="_xlnm._FilterDatabase" localSheetId="1" hidden="1">'LCEO techs'!$B$2:$N$430</definedName>
    <definedName name="XLSIMSIM" hidden="1">{"Sim",1,"normal","'Costs'!$Q$8","1","2","100","0"}</definedName>
  </definedNames>
  <calcPr calcId="145621"/>
</workbook>
</file>

<file path=xl/calcChain.xml><?xml version="1.0" encoding="utf-8"?>
<calcChain xmlns="http://schemas.openxmlformats.org/spreadsheetml/2006/main">
  <c r="G78" i="2" l="1"/>
  <c r="H78" i="2"/>
  <c r="I78" i="2"/>
  <c r="J78" i="2"/>
  <c r="K78" i="2"/>
  <c r="L78" i="2"/>
  <c r="M78" i="2"/>
  <c r="G79" i="2"/>
  <c r="G82" i="2" s="1"/>
  <c r="H79" i="2"/>
  <c r="I79" i="2"/>
  <c r="I82" i="2" s="1"/>
  <c r="J79" i="2"/>
  <c r="K79" i="2"/>
  <c r="K82" i="2" s="1"/>
  <c r="L79" i="2"/>
  <c r="L82" i="2" s="1"/>
  <c r="M79" i="2"/>
  <c r="M82" i="2" s="1"/>
  <c r="G80" i="2"/>
  <c r="H80" i="2"/>
  <c r="H81" i="2" s="1"/>
  <c r="I80" i="2"/>
  <c r="I81" i="2" s="1"/>
  <c r="J80" i="2"/>
  <c r="J81" i="2" s="1"/>
  <c r="K80" i="2"/>
  <c r="L80" i="2"/>
  <c r="L81" i="2" s="1"/>
  <c r="M80" i="2"/>
  <c r="M81" i="2" s="1"/>
  <c r="G81" i="2"/>
  <c r="K81" i="2"/>
  <c r="H82" i="2"/>
  <c r="J82" i="2"/>
  <c r="G83" i="2"/>
  <c r="H83" i="2"/>
  <c r="I83" i="2"/>
  <c r="J83" i="2"/>
  <c r="K83" i="2"/>
  <c r="L83" i="2"/>
  <c r="M83" i="2"/>
  <c r="G84" i="2"/>
  <c r="H84" i="2"/>
  <c r="H87" i="2" s="1"/>
  <c r="I84" i="2"/>
  <c r="I87" i="2" s="1"/>
  <c r="J84" i="2"/>
  <c r="J87" i="2" s="1"/>
  <c r="K84" i="2"/>
  <c r="L84" i="2"/>
  <c r="M84" i="2"/>
  <c r="G85" i="2"/>
  <c r="G86" i="2" s="1"/>
  <c r="H85" i="2"/>
  <c r="I85" i="2"/>
  <c r="I86" i="2" s="1"/>
  <c r="J85" i="2"/>
  <c r="J86" i="2" s="1"/>
  <c r="K85" i="2"/>
  <c r="K86" i="2" s="1"/>
  <c r="L85" i="2"/>
  <c r="M85" i="2"/>
  <c r="M86" i="2" s="1"/>
  <c r="H86" i="2"/>
  <c r="L86" i="2"/>
  <c r="G87" i="2"/>
  <c r="K87" i="2"/>
  <c r="L87" i="2"/>
  <c r="M87" i="2"/>
  <c r="G88" i="2"/>
  <c r="H88" i="2"/>
  <c r="I88" i="2"/>
  <c r="J88" i="2"/>
  <c r="K88" i="2"/>
  <c r="L88" i="2"/>
  <c r="M88" i="2"/>
  <c r="G89" i="2"/>
  <c r="H89" i="2"/>
  <c r="I89" i="2"/>
  <c r="J89" i="2"/>
  <c r="K89" i="2"/>
  <c r="L89" i="2"/>
  <c r="M89" i="2"/>
  <c r="G90" i="2"/>
  <c r="H90" i="2"/>
  <c r="I90" i="2"/>
  <c r="J90" i="2"/>
  <c r="K90" i="2"/>
  <c r="L90" i="2"/>
  <c r="M90" i="2"/>
  <c r="G91" i="2"/>
  <c r="H91" i="2"/>
  <c r="I91" i="2"/>
  <c r="J91" i="2"/>
  <c r="K91" i="2"/>
  <c r="L91" i="2"/>
  <c r="M91" i="2"/>
  <c r="G92" i="2"/>
  <c r="H92" i="2"/>
  <c r="I92" i="2"/>
  <c r="J92" i="2"/>
  <c r="K92" i="2"/>
  <c r="L92" i="2"/>
  <c r="M92" i="2"/>
  <c r="G93" i="2"/>
  <c r="H93" i="2"/>
  <c r="I93" i="2"/>
  <c r="J93" i="2"/>
  <c r="K93" i="2"/>
  <c r="L93" i="2"/>
  <c r="M93" i="2"/>
  <c r="G94" i="2"/>
  <c r="H94" i="2"/>
  <c r="I94" i="2"/>
  <c r="J94" i="2"/>
  <c r="K94" i="2"/>
  <c r="L94" i="2"/>
  <c r="M94" i="2"/>
  <c r="G95" i="2"/>
  <c r="H95" i="2"/>
  <c r="I95" i="2"/>
  <c r="J95" i="2"/>
  <c r="K95" i="2"/>
  <c r="L95" i="2"/>
  <c r="M95" i="2"/>
  <c r="G96" i="2"/>
  <c r="H96" i="2"/>
  <c r="I96" i="2"/>
  <c r="J96" i="2"/>
  <c r="K96" i="2"/>
  <c r="L96" i="2"/>
  <c r="M96" i="2"/>
  <c r="G97" i="2"/>
  <c r="H97" i="2"/>
  <c r="I97" i="2"/>
  <c r="J97" i="2"/>
  <c r="K97" i="2"/>
  <c r="L97" i="2"/>
  <c r="M97" i="2"/>
  <c r="G98" i="2"/>
  <c r="H98" i="2"/>
  <c r="I98" i="2"/>
  <c r="J98" i="2"/>
  <c r="K98" i="2"/>
  <c r="L98" i="2"/>
  <c r="M98" i="2"/>
  <c r="G99" i="2"/>
  <c r="H99" i="2"/>
  <c r="I99" i="2"/>
  <c r="J99" i="2"/>
  <c r="K99" i="2"/>
  <c r="L99" i="2"/>
  <c r="M99" i="2"/>
  <c r="G100" i="2"/>
  <c r="H100" i="2"/>
  <c r="I100" i="2"/>
  <c r="J100" i="2"/>
  <c r="K100" i="2"/>
  <c r="L100" i="2"/>
  <c r="M100" i="2"/>
  <c r="G101" i="2"/>
  <c r="H101" i="2"/>
  <c r="I101" i="2"/>
  <c r="J101" i="2"/>
  <c r="K101" i="2"/>
  <c r="L101" i="2"/>
  <c r="M101" i="2"/>
  <c r="F96" i="2"/>
  <c r="F97" i="2"/>
  <c r="F98" i="2"/>
  <c r="F99" i="2"/>
  <c r="F100" i="2"/>
  <c r="F101" i="2"/>
  <c r="F95" i="2"/>
  <c r="F89" i="2"/>
  <c r="F90" i="2"/>
  <c r="F91" i="2"/>
  <c r="F92" i="2"/>
  <c r="F93" i="2"/>
  <c r="F94" i="2"/>
  <c r="F88" i="2"/>
  <c r="F84" i="2"/>
  <c r="F85" i="2"/>
  <c r="F83" i="2"/>
  <c r="F79" i="2"/>
  <c r="F80" i="2"/>
  <c r="F78" i="2"/>
  <c r="H60" i="2"/>
  <c r="I60" i="2"/>
  <c r="I75" i="2" s="1"/>
  <c r="I77" i="2" s="1"/>
  <c r="J60" i="2"/>
  <c r="K60" i="2"/>
  <c r="K75" i="2" s="1"/>
  <c r="K77" i="2" s="1"/>
  <c r="L60" i="2"/>
  <c r="M60" i="2"/>
  <c r="H61" i="2"/>
  <c r="I61" i="2"/>
  <c r="I74" i="2" s="1"/>
  <c r="I76" i="2" s="1"/>
  <c r="J61" i="2"/>
  <c r="J74" i="2" s="1"/>
  <c r="J76" i="2" s="1"/>
  <c r="K61" i="2"/>
  <c r="K74" i="2" s="1"/>
  <c r="K76" i="2" s="1"/>
  <c r="L61" i="2"/>
  <c r="M61" i="2"/>
  <c r="M74" i="2" s="1"/>
  <c r="M76" i="2" s="1"/>
  <c r="H62" i="2"/>
  <c r="I62" i="2"/>
  <c r="J62" i="2"/>
  <c r="K62" i="2"/>
  <c r="K72" i="2" s="1"/>
  <c r="L62" i="2"/>
  <c r="L72" i="2" s="1"/>
  <c r="M62" i="2"/>
  <c r="M72" i="2" s="1"/>
  <c r="H63" i="2"/>
  <c r="I63" i="2"/>
  <c r="I69" i="2" s="1"/>
  <c r="J63" i="2"/>
  <c r="K63" i="2"/>
  <c r="L63" i="2"/>
  <c r="M63" i="2"/>
  <c r="M69" i="2" s="1"/>
  <c r="H64" i="2"/>
  <c r="I64" i="2"/>
  <c r="J64" i="2"/>
  <c r="K64" i="2"/>
  <c r="L64" i="2"/>
  <c r="M64" i="2"/>
  <c r="I59" i="2"/>
  <c r="J59" i="2"/>
  <c r="K59" i="2"/>
  <c r="K65" i="2" s="1"/>
  <c r="K66" i="2" s="1"/>
  <c r="K67" i="2" s="1"/>
  <c r="L59" i="2"/>
  <c r="L65" i="2" s="1"/>
  <c r="L66" i="2" s="1"/>
  <c r="L67" i="2" s="1"/>
  <c r="M59" i="2"/>
  <c r="H59" i="2"/>
  <c r="H65" i="2" s="1"/>
  <c r="H66" i="2" s="1"/>
  <c r="H67" i="2" s="1"/>
  <c r="I40" i="2"/>
  <c r="J40" i="2"/>
  <c r="K40" i="2"/>
  <c r="L40" i="2"/>
  <c r="L46" i="2" s="1"/>
  <c r="L47" i="2" s="1"/>
  <c r="L48" i="2" s="1"/>
  <c r="M40" i="2"/>
  <c r="M46" i="2" s="1"/>
  <c r="M47" i="2" s="1"/>
  <c r="M48" i="2" s="1"/>
  <c r="I41" i="2"/>
  <c r="I56" i="2" s="1"/>
  <c r="I58" i="2" s="1"/>
  <c r="J41" i="2"/>
  <c r="K41" i="2"/>
  <c r="L41" i="2"/>
  <c r="M41" i="2"/>
  <c r="I42" i="2"/>
  <c r="J42" i="2"/>
  <c r="J55" i="2" s="1"/>
  <c r="J57" i="2" s="1"/>
  <c r="K42" i="2"/>
  <c r="K55" i="2" s="1"/>
  <c r="K57" i="2" s="1"/>
  <c r="L42" i="2"/>
  <c r="L55" i="2" s="1"/>
  <c r="L57" i="2" s="1"/>
  <c r="M42" i="2"/>
  <c r="I43" i="2"/>
  <c r="J43" i="2"/>
  <c r="K43" i="2"/>
  <c r="L43" i="2"/>
  <c r="M43" i="2"/>
  <c r="M53" i="2" s="1"/>
  <c r="M54" i="2" s="1"/>
  <c r="I44" i="2"/>
  <c r="I50" i="2" s="1"/>
  <c r="J44" i="2"/>
  <c r="J50" i="2" s="1"/>
  <c r="K44" i="2"/>
  <c r="L44" i="2"/>
  <c r="M44" i="2"/>
  <c r="I45" i="2"/>
  <c r="J45" i="2"/>
  <c r="K45" i="2"/>
  <c r="L45" i="2"/>
  <c r="M45" i="2"/>
  <c r="H41" i="2"/>
  <c r="H42" i="2"/>
  <c r="H55" i="2" s="1"/>
  <c r="H57" i="2" s="1"/>
  <c r="H43" i="2"/>
  <c r="H44" i="2"/>
  <c r="H50" i="2" s="1"/>
  <c r="H51" i="2" s="1"/>
  <c r="H45" i="2"/>
  <c r="H40" i="2"/>
  <c r="H46" i="2" s="1"/>
  <c r="H47" i="2" s="1"/>
  <c r="H48" i="2" s="1"/>
  <c r="M39" i="2"/>
  <c r="L39" i="2"/>
  <c r="K39" i="2"/>
  <c r="J39" i="2"/>
  <c r="I39" i="2"/>
  <c r="H39" i="2"/>
  <c r="G39" i="2"/>
  <c r="M38" i="2"/>
  <c r="L38" i="2"/>
  <c r="K38" i="2"/>
  <c r="J38" i="2"/>
  <c r="I38" i="2"/>
  <c r="H38" i="2"/>
  <c r="G38" i="2"/>
  <c r="M37" i="2"/>
  <c r="L37" i="2"/>
  <c r="K37" i="2"/>
  <c r="J37" i="2"/>
  <c r="I37" i="2"/>
  <c r="H37" i="2"/>
  <c r="G37" i="2"/>
  <c r="M36" i="2"/>
  <c r="L36" i="2"/>
  <c r="K36" i="2"/>
  <c r="J36" i="2"/>
  <c r="I36" i="2"/>
  <c r="H36" i="2"/>
  <c r="G36" i="2"/>
  <c r="M35" i="2"/>
  <c r="L35" i="2"/>
  <c r="K35" i="2"/>
  <c r="J35" i="2"/>
  <c r="I35" i="2"/>
  <c r="H35" i="2"/>
  <c r="G35" i="2"/>
  <c r="M34" i="2"/>
  <c r="L34" i="2"/>
  <c r="K34" i="2"/>
  <c r="J34" i="2"/>
  <c r="I34" i="2"/>
  <c r="H34" i="2"/>
  <c r="G34" i="2"/>
  <c r="F38" i="2"/>
  <c r="F39" i="2"/>
  <c r="F37" i="2"/>
  <c r="F35" i="2"/>
  <c r="F36" i="2"/>
  <c r="F34" i="2"/>
  <c r="G28" i="2"/>
  <c r="G29" i="2" s="1"/>
  <c r="G30" i="2" s="1"/>
  <c r="H28" i="2"/>
  <c r="H29" i="2" s="1"/>
  <c r="H30" i="2" s="1"/>
  <c r="I28" i="2"/>
  <c r="J28" i="2"/>
  <c r="J29" i="2" s="1"/>
  <c r="J30" i="2" s="1"/>
  <c r="K28" i="2"/>
  <c r="L28" i="2"/>
  <c r="L29" i="2" s="1"/>
  <c r="L30" i="2" s="1"/>
  <c r="M28" i="2"/>
  <c r="I29" i="2"/>
  <c r="I30" i="2" s="1"/>
  <c r="K29" i="2"/>
  <c r="K30" i="2" s="1"/>
  <c r="M29" i="2"/>
  <c r="M30" i="2" s="1"/>
  <c r="G31" i="2"/>
  <c r="G32" i="2" s="1"/>
  <c r="G33" i="2" s="1"/>
  <c r="H31" i="2"/>
  <c r="I31" i="2"/>
  <c r="I32" i="2" s="1"/>
  <c r="I33" i="2" s="1"/>
  <c r="J31" i="2"/>
  <c r="J32" i="2" s="1"/>
  <c r="J33" i="2" s="1"/>
  <c r="K31" i="2"/>
  <c r="K32" i="2" s="1"/>
  <c r="K33" i="2" s="1"/>
  <c r="L31" i="2"/>
  <c r="L32" i="2" s="1"/>
  <c r="L33" i="2" s="1"/>
  <c r="M31" i="2"/>
  <c r="M32" i="2" s="1"/>
  <c r="M33" i="2" s="1"/>
  <c r="H32" i="2"/>
  <c r="H33" i="2" s="1"/>
  <c r="F31" i="2"/>
  <c r="F28" i="2"/>
  <c r="G24" i="2"/>
  <c r="H24" i="2"/>
  <c r="I24" i="2"/>
  <c r="J24" i="2"/>
  <c r="K24" i="2"/>
  <c r="L24" i="2"/>
  <c r="M24" i="2"/>
  <c r="G25" i="2"/>
  <c r="H25" i="2"/>
  <c r="I25" i="2"/>
  <c r="J25" i="2"/>
  <c r="K25" i="2"/>
  <c r="L25" i="2"/>
  <c r="M25" i="2"/>
  <c r="G26" i="2"/>
  <c r="H26" i="2"/>
  <c r="I26" i="2"/>
  <c r="J26" i="2"/>
  <c r="K26" i="2"/>
  <c r="L26" i="2"/>
  <c r="M26" i="2"/>
  <c r="G27" i="2"/>
  <c r="H27" i="2"/>
  <c r="I27" i="2"/>
  <c r="J27" i="2"/>
  <c r="K27" i="2"/>
  <c r="L27" i="2"/>
  <c r="M27" i="2"/>
  <c r="F27" i="2"/>
  <c r="F26" i="2"/>
  <c r="F25" i="2"/>
  <c r="F24" i="2"/>
  <c r="M23" i="2"/>
  <c r="L23" i="2"/>
  <c r="K23" i="2"/>
  <c r="J23" i="2"/>
  <c r="I23" i="2"/>
  <c r="H23" i="2"/>
  <c r="G23" i="2"/>
  <c r="M19" i="2"/>
  <c r="M22" i="2" s="1"/>
  <c r="L19" i="2"/>
  <c r="L22" i="2" s="1"/>
  <c r="K19" i="2"/>
  <c r="K22" i="2"/>
  <c r="J19" i="2"/>
  <c r="J22" i="2" s="1"/>
  <c r="I19" i="2"/>
  <c r="I22" i="2" s="1"/>
  <c r="H19" i="2"/>
  <c r="H22" i="2"/>
  <c r="G19" i="2"/>
  <c r="G22" i="2"/>
  <c r="M18" i="2"/>
  <c r="M21" i="2" s="1"/>
  <c r="L18" i="2"/>
  <c r="L21" i="2" s="1"/>
  <c r="K18" i="2"/>
  <c r="K21" i="2"/>
  <c r="J18" i="2"/>
  <c r="J21" i="2"/>
  <c r="I18" i="2"/>
  <c r="I21" i="2" s="1"/>
  <c r="H18" i="2"/>
  <c r="H21" i="2" s="1"/>
  <c r="G18" i="2"/>
  <c r="G21" i="2"/>
  <c r="M20" i="2"/>
  <c r="L20" i="2"/>
  <c r="K20" i="2"/>
  <c r="J20" i="2"/>
  <c r="I20" i="2"/>
  <c r="H20" i="2"/>
  <c r="G20" i="2"/>
  <c r="F23" i="2"/>
  <c r="F19" i="2"/>
  <c r="F22" i="2" s="1"/>
  <c r="F20" i="2"/>
  <c r="F18" i="2"/>
  <c r="F21" i="2" s="1"/>
  <c r="G10" i="2"/>
  <c r="H10" i="2"/>
  <c r="H14" i="2" s="1"/>
  <c r="I10" i="2"/>
  <c r="J10" i="2"/>
  <c r="K10" i="2"/>
  <c r="K14" i="2" s="1"/>
  <c r="L10" i="2"/>
  <c r="L14" i="2" s="1"/>
  <c r="M10" i="2"/>
  <c r="M14" i="2" s="1"/>
  <c r="G11" i="2"/>
  <c r="G15" i="2" s="1"/>
  <c r="H11" i="2"/>
  <c r="H15" i="2" s="1"/>
  <c r="I11" i="2"/>
  <c r="I15" i="2" s="1"/>
  <c r="J11" i="2"/>
  <c r="K11" i="2"/>
  <c r="L11" i="2"/>
  <c r="L15" i="2" s="1"/>
  <c r="M11" i="2"/>
  <c r="M15" i="2" s="1"/>
  <c r="G12" i="2"/>
  <c r="G16" i="2" s="1"/>
  <c r="H12" i="2"/>
  <c r="H16" i="2" s="1"/>
  <c r="I12" i="2"/>
  <c r="J12" i="2"/>
  <c r="J16" i="2" s="1"/>
  <c r="K12" i="2"/>
  <c r="L12" i="2"/>
  <c r="L16" i="2" s="1"/>
  <c r="M12" i="2"/>
  <c r="M16" i="2" s="1"/>
  <c r="G13" i="2"/>
  <c r="G17" i="2" s="1"/>
  <c r="H13" i="2"/>
  <c r="H17" i="2" s="1"/>
  <c r="I13" i="2"/>
  <c r="I17" i="2" s="1"/>
  <c r="J13" i="2"/>
  <c r="J17" i="2" s="1"/>
  <c r="K13" i="2"/>
  <c r="K17" i="2" s="1"/>
  <c r="L13" i="2"/>
  <c r="L17" i="2" s="1"/>
  <c r="M13" i="2"/>
  <c r="F13" i="2"/>
  <c r="F11" i="2"/>
  <c r="F12" i="2"/>
  <c r="F16" i="2" s="1"/>
  <c r="F10" i="2"/>
  <c r="F14" i="2" s="1"/>
  <c r="G4" i="2"/>
  <c r="H4" i="2"/>
  <c r="I4" i="2"/>
  <c r="J4" i="2"/>
  <c r="K4" i="2"/>
  <c r="L4" i="2"/>
  <c r="M4" i="2"/>
  <c r="G5" i="2"/>
  <c r="H5" i="2"/>
  <c r="I5" i="2"/>
  <c r="J5" i="2"/>
  <c r="K5" i="2"/>
  <c r="L5" i="2"/>
  <c r="M5" i="2"/>
  <c r="G6" i="2"/>
  <c r="H6" i="2"/>
  <c r="I6" i="2"/>
  <c r="J6" i="2"/>
  <c r="K6" i="2"/>
  <c r="L6" i="2"/>
  <c r="M6" i="2"/>
  <c r="G7" i="2"/>
  <c r="H7" i="2"/>
  <c r="I7" i="2"/>
  <c r="J7" i="2"/>
  <c r="K7" i="2"/>
  <c r="L7" i="2"/>
  <c r="M7" i="2"/>
  <c r="G8" i="2"/>
  <c r="H8" i="2"/>
  <c r="I8" i="2"/>
  <c r="J8" i="2"/>
  <c r="K8" i="2"/>
  <c r="L8" i="2"/>
  <c r="M8" i="2"/>
  <c r="G9" i="2"/>
  <c r="H9" i="2"/>
  <c r="I9" i="2"/>
  <c r="J9" i="2"/>
  <c r="K9" i="2"/>
  <c r="L9" i="2"/>
  <c r="M9" i="2"/>
  <c r="F8" i="2"/>
  <c r="F9" i="2"/>
  <c r="F7" i="2"/>
  <c r="F5" i="2"/>
  <c r="F6" i="2"/>
  <c r="F4" i="2"/>
  <c r="F81" i="2"/>
  <c r="F82" i="2"/>
  <c r="C18" i="7"/>
  <c r="C17" i="7"/>
  <c r="G14" i="2"/>
  <c r="I14" i="2"/>
  <c r="J14" i="2"/>
  <c r="J15" i="2"/>
  <c r="K15" i="2"/>
  <c r="I16" i="2"/>
  <c r="K16" i="2"/>
  <c r="M17" i="2"/>
  <c r="F87" i="2"/>
  <c r="F86" i="2"/>
  <c r="L74" i="2"/>
  <c r="L76" i="2"/>
  <c r="J75" i="2"/>
  <c r="J77" i="2"/>
  <c r="L75" i="2"/>
  <c r="L77" i="2" s="1"/>
  <c r="M75" i="2"/>
  <c r="M77" i="2"/>
  <c r="H75" i="2"/>
  <c r="H77" i="2" s="1"/>
  <c r="H74" i="2"/>
  <c r="H76" i="2" s="1"/>
  <c r="J72" i="2"/>
  <c r="J71" i="2" s="1"/>
  <c r="J73" i="2"/>
  <c r="I72" i="2"/>
  <c r="I73" i="2" s="1"/>
  <c r="H72" i="2"/>
  <c r="H71" i="2" s="1"/>
  <c r="H73" i="2"/>
  <c r="L69" i="2"/>
  <c r="L68" i="2" s="1"/>
  <c r="L70" i="2"/>
  <c r="K69" i="2"/>
  <c r="K68" i="2" s="1"/>
  <c r="K70" i="2"/>
  <c r="J69" i="2"/>
  <c r="J70" i="2" s="1"/>
  <c r="H69" i="2"/>
  <c r="H68" i="2" s="1"/>
  <c r="M65" i="2"/>
  <c r="M66" i="2"/>
  <c r="M67" i="2" s="1"/>
  <c r="J65" i="2"/>
  <c r="J66" i="2" s="1"/>
  <c r="J67" i="2" s="1"/>
  <c r="I65" i="2"/>
  <c r="I66" i="2" s="1"/>
  <c r="I67" i="2" s="1"/>
  <c r="K50" i="2"/>
  <c r="K49" i="2" s="1"/>
  <c r="L50" i="2"/>
  <c r="L51" i="2" s="1"/>
  <c r="L49" i="2"/>
  <c r="M50" i="2"/>
  <c r="M51" i="2" s="1"/>
  <c r="K51" i="2"/>
  <c r="I53" i="2"/>
  <c r="I52" i="2" s="1"/>
  <c r="J53" i="2"/>
  <c r="J52" i="2" s="1"/>
  <c r="K53" i="2"/>
  <c r="K54" i="2" s="1"/>
  <c r="K52" i="2"/>
  <c r="L53" i="2"/>
  <c r="L54" i="2" s="1"/>
  <c r="I55" i="2"/>
  <c r="I57" i="2" s="1"/>
  <c r="M55" i="2"/>
  <c r="M57" i="2" s="1"/>
  <c r="J56" i="2"/>
  <c r="J58" i="2" s="1"/>
  <c r="K56" i="2"/>
  <c r="K58" i="2" s="1"/>
  <c r="L56" i="2"/>
  <c r="L58" i="2" s="1"/>
  <c r="M56" i="2"/>
  <c r="M58" i="2" s="1"/>
  <c r="H56" i="2"/>
  <c r="H58" i="2" s="1"/>
  <c r="H53" i="2"/>
  <c r="H52" i="2" s="1"/>
  <c r="H54" i="2"/>
  <c r="I46" i="2"/>
  <c r="I47" i="2" s="1"/>
  <c r="I48" i="2" s="1"/>
  <c r="J46" i="2"/>
  <c r="J47" i="2" s="1"/>
  <c r="J48" i="2" s="1"/>
  <c r="K46" i="2"/>
  <c r="K47" i="2"/>
  <c r="K48" i="2" s="1"/>
  <c r="C16" i="7"/>
  <c r="AA48" i="22"/>
  <c r="AA47" i="22"/>
  <c r="AA45" i="22"/>
  <c r="AA43" i="22"/>
  <c r="AA40" i="22"/>
  <c r="AA36" i="22"/>
  <c r="AA37" i="22"/>
  <c r="AA38" i="22"/>
  <c r="AA39" i="22"/>
  <c r="AA34" i="22"/>
  <c r="AA33" i="22"/>
  <c r="AA31" i="22"/>
  <c r="AA28" i="22"/>
  <c r="AA27" i="22"/>
  <c r="AA23" i="22"/>
  <c r="AA26" i="22"/>
  <c r="AA25" i="22"/>
  <c r="AA24" i="22"/>
  <c r="AA22" i="22"/>
  <c r="AA21" i="22"/>
  <c r="AA20" i="22"/>
  <c r="AA16" i="22"/>
  <c r="AA15" i="22"/>
  <c r="AA14" i="22"/>
  <c r="AA13" i="22"/>
  <c r="AA10" i="22"/>
  <c r="AA9" i="22"/>
  <c r="AA8" i="22"/>
  <c r="AA7" i="22"/>
  <c r="AA6" i="22"/>
  <c r="AA5" i="22"/>
  <c r="AA4" i="22"/>
  <c r="AA3" i="22"/>
  <c r="AA2" i="22"/>
  <c r="X5" i="21"/>
  <c r="X4" i="21"/>
  <c r="F17" i="2"/>
  <c r="F15" i="2"/>
  <c r="AC21" i="20"/>
  <c r="AC22" i="20"/>
  <c r="AC23" i="20"/>
  <c r="AC24" i="20"/>
  <c r="AC25" i="20"/>
  <c r="AC20" i="20"/>
  <c r="P5" i="21"/>
  <c r="P4" i="21"/>
  <c r="AA13" i="20"/>
  <c r="Z7" i="20"/>
  <c r="Z13" i="20"/>
  <c r="Y13" i="20"/>
  <c r="X7" i="20"/>
  <c r="X13" i="20"/>
  <c r="T7" i="20"/>
  <c r="T13" i="20"/>
  <c r="W13" i="20"/>
  <c r="U13" i="20"/>
  <c r="V13" i="20"/>
  <c r="S13" i="20"/>
  <c r="AA12" i="20"/>
  <c r="Z6" i="20"/>
  <c r="Z12" i="20"/>
  <c r="Y12" i="20"/>
  <c r="X6" i="20"/>
  <c r="X12" i="20"/>
  <c r="T6" i="20"/>
  <c r="T12" i="20"/>
  <c r="W12" i="20"/>
  <c r="U12" i="20"/>
  <c r="V12" i="20"/>
  <c r="S12" i="20"/>
  <c r="AA11" i="20"/>
  <c r="Z5" i="20"/>
  <c r="Z11" i="20"/>
  <c r="Y11" i="20"/>
  <c r="X5" i="20"/>
  <c r="X11" i="20"/>
  <c r="T5" i="20"/>
  <c r="T11" i="20"/>
  <c r="W11" i="20"/>
  <c r="U11" i="20"/>
  <c r="V11" i="20"/>
  <c r="S11" i="20"/>
  <c r="AA10" i="20"/>
  <c r="Z4" i="20"/>
  <c r="Z10" i="20"/>
  <c r="Y10" i="20"/>
  <c r="X4" i="20"/>
  <c r="X10" i="20"/>
  <c r="T4" i="20"/>
  <c r="T10" i="20"/>
  <c r="W10" i="20"/>
  <c r="U10" i="20"/>
  <c r="V10" i="20"/>
  <c r="S10" i="20"/>
  <c r="AA9" i="20"/>
  <c r="Z3" i="20"/>
  <c r="Z9" i="20"/>
  <c r="Y9" i="20"/>
  <c r="X3" i="20"/>
  <c r="X9" i="20"/>
  <c r="T3" i="20"/>
  <c r="T9" i="20"/>
  <c r="W9" i="20"/>
  <c r="U9" i="20"/>
  <c r="V9" i="20"/>
  <c r="S9" i="20"/>
  <c r="AA8" i="20"/>
  <c r="Z2" i="20"/>
  <c r="Z8" i="20"/>
  <c r="Y8" i="20"/>
  <c r="X2" i="20"/>
  <c r="X8" i="20"/>
  <c r="T2" i="20"/>
  <c r="T8" i="20"/>
  <c r="W8" i="20"/>
  <c r="U8" i="20"/>
  <c r="V8" i="20"/>
  <c r="S8" i="20"/>
  <c r="V7" i="20"/>
  <c r="V6" i="20"/>
  <c r="V5" i="20"/>
  <c r="V4" i="20"/>
  <c r="V3" i="20"/>
  <c r="V2" i="20"/>
  <c r="F32" i="2"/>
  <c r="F33" i="2" s="1"/>
  <c r="S19" i="16"/>
  <c r="R19" i="16"/>
  <c r="Q19" i="16"/>
  <c r="P19" i="16"/>
  <c r="O19" i="16"/>
  <c r="N19" i="16"/>
  <c r="M19" i="16"/>
  <c r="L19" i="16"/>
  <c r="I19" i="16"/>
  <c r="H19" i="16"/>
  <c r="G19" i="16"/>
  <c r="F19" i="16"/>
  <c r="E19" i="16"/>
  <c r="D19" i="16"/>
  <c r="C19" i="16"/>
  <c r="B19" i="16"/>
  <c r="S18" i="16"/>
  <c r="R18" i="16"/>
  <c r="Q18" i="16"/>
  <c r="P18" i="16"/>
  <c r="O18" i="16"/>
  <c r="N18" i="16"/>
  <c r="M18" i="16"/>
  <c r="L18" i="16"/>
  <c r="I18" i="16"/>
  <c r="H18" i="16"/>
  <c r="G18" i="16"/>
  <c r="F18" i="16"/>
  <c r="E18" i="16"/>
  <c r="D18" i="16"/>
  <c r="C18" i="16"/>
  <c r="B18" i="16"/>
  <c r="S17" i="16"/>
  <c r="R17" i="16"/>
  <c r="Q17" i="16"/>
  <c r="P17" i="16"/>
  <c r="O17" i="16"/>
  <c r="N17" i="16"/>
  <c r="M17" i="16"/>
  <c r="L17" i="16"/>
  <c r="I17" i="16"/>
  <c r="H17" i="16"/>
  <c r="G17" i="16"/>
  <c r="F17" i="16"/>
  <c r="E17" i="16"/>
  <c r="D17" i="16"/>
  <c r="C17" i="16"/>
  <c r="B17" i="16"/>
  <c r="S16" i="16"/>
  <c r="R16" i="16"/>
  <c r="Q16" i="16"/>
  <c r="P16" i="16"/>
  <c r="O16" i="16"/>
  <c r="N16" i="16"/>
  <c r="M16" i="16"/>
  <c r="L16" i="16"/>
  <c r="I16" i="16"/>
  <c r="H16" i="16"/>
  <c r="G16" i="16"/>
  <c r="F16" i="16"/>
  <c r="E16" i="16"/>
  <c r="D16" i="16"/>
  <c r="C16" i="16"/>
  <c r="B16" i="16"/>
  <c r="F29" i="2"/>
  <c r="F30" i="2" s="1"/>
  <c r="C4" i="7"/>
  <c r="C5" i="7"/>
  <c r="C6" i="7"/>
  <c r="C7" i="7"/>
  <c r="C8" i="7"/>
  <c r="C9" i="7"/>
  <c r="C10" i="7"/>
  <c r="C11" i="7"/>
  <c r="C12" i="7"/>
  <c r="C13" i="7"/>
  <c r="C14" i="7"/>
  <c r="C15" i="7"/>
  <c r="C3" i="7"/>
  <c r="K71" i="2" l="1"/>
  <c r="K73" i="2"/>
  <c r="L52" i="2"/>
  <c r="M49" i="2"/>
  <c r="I71" i="2"/>
  <c r="H70" i="2"/>
  <c r="I68" i="2"/>
  <c r="I70" i="2"/>
  <c r="J49" i="2"/>
  <c r="J51" i="2"/>
  <c r="M73" i="2"/>
  <c r="M71" i="2"/>
  <c r="M70" i="2"/>
  <c r="M68" i="2"/>
  <c r="I51" i="2"/>
  <c r="I49" i="2"/>
  <c r="L73" i="2"/>
  <c r="L71" i="2"/>
  <c r="I54" i="2"/>
  <c r="M52" i="2"/>
  <c r="H49" i="2"/>
  <c r="J68" i="2"/>
  <c r="J54" i="2"/>
</calcChain>
</file>

<file path=xl/comments1.xml><?xml version="1.0" encoding="utf-8"?>
<comments xmlns="http://schemas.openxmlformats.org/spreadsheetml/2006/main">
  <authors>
    <author>TSIROPOULOS Ioannis (JRC-PETTEN)</author>
  </authors>
  <commentList>
    <comment ref="AA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
For chemicals and enzymes. 
If costs are included in BRFEZ4 CommGrp then perhaps ACT_COST should be 0.</t>
        </r>
      </text>
    </comment>
    <comment ref="AA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8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2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Assuming the same share of VAROM as in previous data</t>
        </r>
      </text>
    </comment>
    <comment ref="AA2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</t>
        </r>
      </text>
    </comment>
    <comment ref="AA2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2014/kt/yr.
Assuming the same share of FIXOM as in previous data</t>
        </r>
      </text>
    </comment>
    <comment ref="AA32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WTW sheet does not have any gas input.</t>
        </r>
      </text>
    </comment>
    <comment ref="AA33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Z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FT fuel distribution is needed but not reported in the WTW sheet. </t>
        </r>
      </text>
    </comment>
    <comment ref="AA34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See MP response (sheet Data, cell K4)</t>
        </r>
      </text>
    </comment>
    <comment ref="AA3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 </t>
        </r>
      </text>
    </comment>
    <comment ref="AA37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As discussed with ISPRA, no basis for cost reduction over time</t>
        </r>
      </text>
    </comment>
    <comment ref="AA40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Meur 2014/kt/yr</t>
        </r>
      </text>
    </comment>
    <comment ref="AA45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PJ/kt</t>
        </r>
      </text>
    </comment>
    <comment ref="AA46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process.</t>
        </r>
      </text>
    </comment>
    <comment ref="AA49" authorId="0">
      <text>
        <r>
          <rPr>
            <b/>
            <sz val="9"/>
            <color indexed="81"/>
            <rFont val="Tahoma"/>
            <family val="2"/>
          </rPr>
          <t>TSIROPOULOS Ioannis (JRC-PETTEN):</t>
        </r>
        <r>
          <rPr>
            <sz val="9"/>
            <color indexed="81"/>
            <rFont val="Tahoma"/>
            <family val="2"/>
          </rPr>
          <t xml:space="preserve">
Not a product of the Neste process</t>
        </r>
      </text>
    </comment>
  </commentList>
</comments>
</file>

<file path=xl/sharedStrings.xml><?xml version="1.0" encoding="utf-8"?>
<sst xmlns="http://schemas.openxmlformats.org/spreadsheetml/2006/main" count="12986" uniqueCount="1207">
  <si>
    <t>Pset_PN</t>
  </si>
  <si>
    <t>Attribute</t>
  </si>
  <si>
    <t>Process</t>
  </si>
  <si>
    <t>Process Description</t>
  </si>
  <si>
    <t>Technology_sector</t>
  </si>
  <si>
    <t>Main_Activity</t>
  </si>
  <si>
    <t>Fossil_RES</t>
  </si>
  <si>
    <t>Technology_subtype</t>
  </si>
  <si>
    <t>Technology_main_input</t>
  </si>
  <si>
    <t>Unit - capacity</t>
  </si>
  <si>
    <t>Unit - activity</t>
  </si>
  <si>
    <t>Primary Resources</t>
  </si>
  <si>
    <t>LCEO Technology Group 1</t>
  </si>
  <si>
    <t>LCEO CCUS</t>
  </si>
  <si>
    <t>S_CCUS_ATM</t>
  </si>
  <si>
    <t>Supply convert Atmospheric CO2 to Diesel</t>
  </si>
  <si>
    <t>Supply and transformation</t>
  </si>
  <si>
    <t>Power to liquid</t>
  </si>
  <si>
    <t>Electricity</t>
  </si>
  <si>
    <t>GW</t>
  </si>
  <si>
    <t>PJ</t>
  </si>
  <si>
    <t/>
  </si>
  <si>
    <t>Advanced alternative fuels</t>
  </si>
  <si>
    <t>CCUS</t>
  </si>
  <si>
    <t>S_CCUS_ATM_LowAF</t>
  </si>
  <si>
    <t>S_CCUS_ATM_MeOH</t>
  </si>
  <si>
    <t>Supply convert Atmospheric CO2 to Methanol</t>
  </si>
  <si>
    <t>S_CCUS_ATM_MeOH_LowAF</t>
  </si>
  <si>
    <t>Supply convert Atmospheric CO2 to Methanol LowAF</t>
  </si>
  <si>
    <t>S_CCUS_EMIS</t>
  </si>
  <si>
    <t>Supply convert CCS emission to Diesel</t>
  </si>
  <si>
    <t>S_CCUS_EMIS_H2T</t>
  </si>
  <si>
    <t>CO2 Hydrogenation to Diesel with centralized tank</t>
  </si>
  <si>
    <t>S_CCUS_EMIS_H2T_LowAF</t>
  </si>
  <si>
    <t>S_CCUS_EMIS_H2U</t>
  </si>
  <si>
    <t>CO2 Hydrogenation to Diesel with underground storage</t>
  </si>
  <si>
    <t>S_CCUS_EMIS_H2U_LowAF</t>
  </si>
  <si>
    <t>S_CCUS_EMIS_LowAF</t>
  </si>
  <si>
    <t>S_CCUS_EMISMeOH</t>
  </si>
  <si>
    <t>Supply convert CCS emission to Methanol</t>
  </si>
  <si>
    <t>S_CCUS_EMISMeOH_H2</t>
  </si>
  <si>
    <t>Supply convert CCS emission to Methanol supplied by H2</t>
  </si>
  <si>
    <t>S_CCUS_EMISMeOH_H2_LowAF</t>
  </si>
  <si>
    <t>Supply convert CCS emission to Methanol supplied by H2 LowAF</t>
  </si>
  <si>
    <t>S_CCUS_EMISMeOH_LowAF</t>
  </si>
  <si>
    <t>Supply convert CCS emission to Methanol LowAF</t>
  </si>
  <si>
    <t>S_CCUS_P2GT</t>
  </si>
  <si>
    <t>Methanation - Centralized Tank storage</t>
  </si>
  <si>
    <t>Power to gas</t>
  </si>
  <si>
    <t>S_CCUS_P2GT_LowAF</t>
  </si>
  <si>
    <t>S_CCUS_P2GU</t>
  </si>
  <si>
    <t>Methanation - Centralized Underground storage</t>
  </si>
  <si>
    <t>S_CCUS_P2GU_LowAF</t>
  </si>
  <si>
    <t>C_ES-SH-HO_GEO</t>
  </si>
  <si>
    <t>Non Residential boiler for sp heat - Hospital : Geothermal Energy (COM)</t>
  </si>
  <si>
    <t>Buildings - Commercial</t>
  </si>
  <si>
    <t>Heating</t>
  </si>
  <si>
    <t>Geothermal</t>
  </si>
  <si>
    <t>non-CCUS</t>
  </si>
  <si>
    <t>C_ES-SH-HR_GEO</t>
  </si>
  <si>
    <t>Non Residential boiler for sp heat - Hotels &amp; Restaurant : Geothermal Energy (COM)</t>
  </si>
  <si>
    <t>C_ES-SH-OF_GEO</t>
  </si>
  <si>
    <t>Non Residential boiler for sp heat - Offices (Offices, Schools/Universities, Museums etc) : Geothermal Energy (COM)</t>
  </si>
  <si>
    <t>C_ES-SH-SL_GEO</t>
  </si>
  <si>
    <t>Non Residential boiler for sp heat - Shop – Large (shopping malls) : Geothermal Energy (COM)</t>
  </si>
  <si>
    <t>C_ES-SH-SR_GEO</t>
  </si>
  <si>
    <t>Non Residential boiler for sp heat - Sport and Recreation : Geothermal Energy (COM)</t>
  </si>
  <si>
    <t>C_ES-SH-SS_GEO</t>
  </si>
  <si>
    <t>Non Residential boiler for sp heat - Shop – Small (shops) : Geothermal Energy (COM)</t>
  </si>
  <si>
    <t>C_ES-WH-HO_GEO01</t>
  </si>
  <si>
    <t>Geo Heat Exchanger water heater - Hospital</t>
  </si>
  <si>
    <t>Hot water</t>
  </si>
  <si>
    <t>C_ES-WH-HR_GEO01</t>
  </si>
  <si>
    <t>Geo Heat Exchanger water heater - Hotels &amp; Restaurant</t>
  </si>
  <si>
    <t>Gas (possibly blended)</t>
  </si>
  <si>
    <t>C_ES-WH-OF_GEO01</t>
  </si>
  <si>
    <t>Geo Heat Exchanger water heater - Offices (Offices, Schools/Universities, Museums etc)</t>
  </si>
  <si>
    <t>C_ES-WH-SL_GEO01</t>
  </si>
  <si>
    <t>Geo Heat Exchanger water heater - Shop – Large (shopping malls)</t>
  </si>
  <si>
    <t>C_ES-WH-SR_GEO01</t>
  </si>
  <si>
    <t>Geo Heat Exchanger water heater - Sport and Recreation</t>
  </si>
  <si>
    <t>C_ES-WH-SS_GEO01</t>
  </si>
  <si>
    <t>Geo Heat Exchanger water heater - Shop – Small (shops)</t>
  </si>
  <si>
    <t>EEPP_geothermal</t>
  </si>
  <si>
    <t>Existing Electricity plant - geothermal</t>
  </si>
  <si>
    <t>Power sector</t>
  </si>
  <si>
    <t>Electricity generation</t>
  </si>
  <si>
    <t>EUGEOEGS01</t>
  </si>
  <si>
    <t>Geothermal EGS with ORC</t>
  </si>
  <si>
    <t>EUGEOF01</t>
  </si>
  <si>
    <t>Geothermal hydrothermal with flash power plants</t>
  </si>
  <si>
    <t>EUGEOORC01</t>
  </si>
  <si>
    <t>Geothermal hydrothermal with ORC</t>
  </si>
  <si>
    <t>HHTHGEO001</t>
  </si>
  <si>
    <t>District Heating. Heat.GEO. New</t>
  </si>
  <si>
    <t>Buildings - Residential</t>
  </si>
  <si>
    <t>Heat generation</t>
  </si>
  <si>
    <t>District heating</t>
  </si>
  <si>
    <t>Coal</t>
  </si>
  <si>
    <t>R_ES-SH-DH_GEO</t>
  </si>
  <si>
    <t>Residential boiler for sp heat - Detached house 1945 to 1969 : Geothermal Energy</t>
  </si>
  <si>
    <t>000units</t>
  </si>
  <si>
    <t>R_ES-SH-DH-70_GEO</t>
  </si>
  <si>
    <t>Residential boiler for sp heat - Detached house 1970 to 2010 : Geothermal Energy</t>
  </si>
  <si>
    <t>R_ES-SH-FL_GEO</t>
  </si>
  <si>
    <t>Residential boiler for sp heat - Flat : Geothermal Energy</t>
  </si>
  <si>
    <t>R_ES-SH-SD_GEO</t>
  </si>
  <si>
    <t>Residential boiler for sp heat - Semi-detached house : Geothermal Energy</t>
  </si>
  <si>
    <t>R_ES-WH-DH_GEO01</t>
  </si>
  <si>
    <t>Geo Heat Exchanger water heater - Detached</t>
  </si>
  <si>
    <t>R_ES-WH-FL_GEO01</t>
  </si>
  <si>
    <t>Geo Heat Exchanger water heater - Flat</t>
  </si>
  <si>
    <t>R_ES-WH-SD_GEO01</t>
  </si>
  <si>
    <t>Geo Heat Exchanger water heater - Semi-Detached</t>
  </si>
  <si>
    <t>AGRGASH2C01</t>
  </si>
  <si>
    <t>Fuel Tech - H2 Delivery from centralized production to blending (COMP+USTOR+TR+BLENDING+(nocosNATGASINF))-AGR</t>
  </si>
  <si>
    <t>Transport and distribution</t>
  </si>
  <si>
    <t>Fuel transport</t>
  </si>
  <si>
    <t>Hydrogen</t>
  </si>
  <si>
    <t>PJ-a</t>
  </si>
  <si>
    <t>H2 and fuel cells - DELIV</t>
  </si>
  <si>
    <t>COMGASH2C01</t>
  </si>
  <si>
    <t>Fuel Tech - H2 Delivery from centralized production to blending (COMP+USTOR+TR+BLENDING+(nocosNATGASINF))-COM</t>
  </si>
  <si>
    <t>ELCGASH2C01</t>
  </si>
  <si>
    <t>Fuel Tech - H2 Delivery from centralized production to blending (COMP+USTOR+TR+BLENDING+(nocosNATGASINF))-ELC</t>
  </si>
  <si>
    <t>INDGASH2C01</t>
  </si>
  <si>
    <t>Fuel Tech - H2 Delivery from centralized production to blending (COMP+USTOR+TR+BLENDING+(nocosNATGASINF))-IND</t>
  </si>
  <si>
    <t>INDGH2C01</t>
  </si>
  <si>
    <t>Fuel Tech - H2 Delivery from centralized production (COMP+TR+DP - Industrial)</t>
  </si>
  <si>
    <t>RSDGASH2C01</t>
  </si>
  <si>
    <t>Fuel Tech - H2 Delivery from centralized production to blending (COMP+USTOR+TR+BLENDING+(nocosNATGASINF))-RSD</t>
  </si>
  <si>
    <t>RSDGH2C01</t>
  </si>
  <si>
    <t>Fuel Tech - H2 Delivery from centralized production (COMP+TR+DP - Residential)</t>
  </si>
  <si>
    <t>RSDGH2C02</t>
  </si>
  <si>
    <t>Fuel Tech - H2 Delivery from centralized production (COMP+USTOR+TR+DP - Residential)</t>
  </si>
  <si>
    <t>RSDGH2D01</t>
  </si>
  <si>
    <t>Fuel Tech - H2 Delivery from local production (LOCGSTORB+DP - Residential)</t>
  </si>
  <si>
    <t>TRAGASH2C01</t>
  </si>
  <si>
    <t>Fuel Tech - H2 Delivery from centralized production to blending (COMP+USTOR+TR+BLENDING+(nocosNATGASINF))-TRA</t>
  </si>
  <si>
    <t>TRAGH2C01</t>
  </si>
  <si>
    <t>Fuel Tech - H2 Delivery from centralized production (COMP+USTOR+TR+LIQ+LSTORB+RTS+REFLG(large))</t>
  </si>
  <si>
    <t>TRAGH2C02</t>
  </si>
  <si>
    <t>Fuel Tech - H2 Delivery from centralized production (COMP+TR+LIQ+LSTORB+RTS+REFLG(large))</t>
  </si>
  <si>
    <t>TRAGH2C03</t>
  </si>
  <si>
    <t>Fuel Tech - H2 Delivery from centralized production (COMP+TR+DP+REFGG(large))</t>
  </si>
  <si>
    <t>TRAGH2C04</t>
  </si>
  <si>
    <t>Fuel Tech - H2 Delivery from centralized production (COMP+USTOR+TR+GSTORB+RTS+REFGG (small))</t>
  </si>
  <si>
    <t>TRAGH2C05</t>
  </si>
  <si>
    <t>Fuel Tech - H2 Delivery from centralized production (COMP+USTOR+TR+DP+REFGG(large))</t>
  </si>
  <si>
    <t>TRAGH2D01</t>
  </si>
  <si>
    <t>Fuel Tech - H2 Delivery from local production (LOCGSTORB + REFGG (small))</t>
  </si>
  <si>
    <t>TRALH2C01</t>
  </si>
  <si>
    <t>Fuel Tech - H2 Delivery from centralized production (COMP+USTOR+TR+LIQ+LSTORB+RTS+REFLL(large))</t>
  </si>
  <si>
    <t>TRALH2C02</t>
  </si>
  <si>
    <t>Fuel Tech - H2 Delivery from centralized production (COMP+TR+LIQ+LSTORB+RTS+REFLL(large))</t>
  </si>
  <si>
    <t>TRALH2D01</t>
  </si>
  <si>
    <t>Fuel Tech - H2 Delivery from local production (LOCGSTORB+ONSITELIQ+REFLL (large))</t>
  </si>
  <si>
    <t>SCOAH2GCC01</t>
  </si>
  <si>
    <t>H2 Production-Coal Gasification + Carbon Capture, big size, centralized</t>
  </si>
  <si>
    <t>Hydrogen generation</t>
  </si>
  <si>
    <t>H2 and fuel cells - PROD</t>
  </si>
  <si>
    <t>SCOAH2GCC02</t>
  </si>
  <si>
    <t>H2 Production-Coal Gasification + Carbon Capture, medium size, centralized</t>
  </si>
  <si>
    <t>SGASH2RCC01</t>
  </si>
  <si>
    <t>H2 Production-Methane Steam Reforming + Carbon Capture, large size, centralized</t>
  </si>
  <si>
    <t>SGASH2RCC02</t>
  </si>
  <si>
    <t>H2 Production-Methane Steam Reforming + Carbon Capture, small size, centralized</t>
  </si>
  <si>
    <t>ENUCH2EC01</t>
  </si>
  <si>
    <t>H2 Production-Very High Temperature Reactor CHP, centralized</t>
  </si>
  <si>
    <t>Nuclear</t>
  </si>
  <si>
    <t>HHTHH2001</t>
  </si>
  <si>
    <t>District Heating. Heat.Hydrogen. New</t>
  </si>
  <si>
    <t>SBIOH2GC01</t>
  </si>
  <si>
    <t>H2 Production-Biomass Gasification, medium size, centralized</t>
  </si>
  <si>
    <t>Gasification</t>
  </si>
  <si>
    <t>Other biomass</t>
  </si>
  <si>
    <t>SBIOH2GCC01</t>
  </si>
  <si>
    <t>H2 Production-Biomass Gasification + Carbon Capture, medium size, centralized</t>
  </si>
  <si>
    <t>Gasification - CCS</t>
  </si>
  <si>
    <t>SBIOH2GD01</t>
  </si>
  <si>
    <t>H2 Production-Biomass Gasification, small size, decentralized</t>
  </si>
  <si>
    <t>SBIOH2RC01</t>
  </si>
  <si>
    <t>H2 Production-Biomass Steam Reforming, centralized</t>
  </si>
  <si>
    <t>Steam reforming</t>
  </si>
  <si>
    <t>SCOAH2GC01</t>
  </si>
  <si>
    <t>H2 Production-Coal Gasification, large size, centralized</t>
  </si>
  <si>
    <t>SCOAH2GC02</t>
  </si>
  <si>
    <t>H2 Production-Coal Gasification, medium size, centralized</t>
  </si>
  <si>
    <t>SELCH2EC01</t>
  </si>
  <si>
    <t>H2 Production-Alkaline Electrolyser, large size, centralized</t>
  </si>
  <si>
    <t>Electrolysers</t>
  </si>
  <si>
    <t>SELCH2EC01_LowAF</t>
  </si>
  <si>
    <t>H2 Production-Alkaline Electrolyser, large size, centralized - Pseudo with LowAF</t>
  </si>
  <si>
    <t>SELCH2EC02</t>
  </si>
  <si>
    <t>H2 Production-Alkaline Electrolyser, medium size, centralized</t>
  </si>
  <si>
    <t>SELCH2EC02_LowAF</t>
  </si>
  <si>
    <t>H2 Production-Alkaline Electrolyser, medium size, centralized - Pseudo with LowAF</t>
  </si>
  <si>
    <t>SELCH2ED01</t>
  </si>
  <si>
    <t>H2 Production-Alkaline Electrolyser, small size, decentralized</t>
  </si>
  <si>
    <t>SELCH2ED01_LowAF</t>
  </si>
  <si>
    <t>H2 Production-Alkaline Electrolyser, small size, decentralized - Pseudo with LowAF</t>
  </si>
  <si>
    <t>SELCH2PEM01</t>
  </si>
  <si>
    <t>PEM Electrolyzer - Proton Exchange Membrane - Start 2015</t>
  </si>
  <si>
    <t>SELCH2PEM01_LowAF</t>
  </si>
  <si>
    <t>PEM Electrolyzer - Proton Exchange Membrane - Pseudo with LowAF</t>
  </si>
  <si>
    <t>SETHH2RD01</t>
  </si>
  <si>
    <t>H2 Production-Ethanol Steam Reforming, decentralized</t>
  </si>
  <si>
    <t>Biofuel</t>
  </si>
  <si>
    <t>SGASH2KC01</t>
  </si>
  <si>
    <t>H2 Production-Kvaerner Process, centralized</t>
  </si>
  <si>
    <t>SGASH2RC01</t>
  </si>
  <si>
    <t>H2 Production-Methane Steam Reforming, large size, centralized</t>
  </si>
  <si>
    <t>SGASH2RC02</t>
  </si>
  <si>
    <t>H2 Production-Methane Steam Reforming, small size, centralized</t>
  </si>
  <si>
    <t>SGASH2RD01</t>
  </si>
  <si>
    <t>H2 Production-Methane Steam Reforming, medium size, decentralized</t>
  </si>
  <si>
    <t>SGASH2RD02</t>
  </si>
  <si>
    <t>H2 Production-Methane Steam Reforming, small size, decentralized</t>
  </si>
  <si>
    <t>SGASSH2RC01</t>
  </si>
  <si>
    <t>H2 Production-Solar Steam Reforming of Methane, centralized</t>
  </si>
  <si>
    <t>SGASSH2RD01</t>
  </si>
  <si>
    <t>H2 Production-Solar Steam Reforming of Methane, decentralized</t>
  </si>
  <si>
    <t>SHFOH2POC01</t>
  </si>
  <si>
    <t>H2 Production-Central PO of Heavy Oil (CPO3)</t>
  </si>
  <si>
    <t>Petroleum (possibly blended)</t>
  </si>
  <si>
    <t>C_ES-SP-HO_GASPEM</t>
  </si>
  <si>
    <t>Fuel cell - PEMFC - for heat and power  - Hospital</t>
  </si>
  <si>
    <t>CHP</t>
  </si>
  <si>
    <t>Fuel Cell</t>
  </si>
  <si>
    <t>H2 and fuel cells - related</t>
  </si>
  <si>
    <t>C_ES-SP-HO_GASSOFC</t>
  </si>
  <si>
    <t>Fuel cell - SOFC - for heat and power  - Hospital</t>
  </si>
  <si>
    <t>C_ES-SP-HR_GASPEM</t>
  </si>
  <si>
    <t>Fuel cell - PEMFC - for heat and power  - Hotels &amp; Restaurant</t>
  </si>
  <si>
    <t>C_ES-SP-HR_GASSOFC</t>
  </si>
  <si>
    <t>Fuel cell - SOFC - for heat and power  - Hotels &amp; Restaurant</t>
  </si>
  <si>
    <t>C_ES-SP-OF_GASPEM</t>
  </si>
  <si>
    <t>Fuel cell - PEMFC - for heat and power  - Offices (Offices, Schools/Universities, Museums etc)</t>
  </si>
  <si>
    <t>C_ES-SP-OF_GASSOFC</t>
  </si>
  <si>
    <t>Fuel cell - SOFC - for heat and power  - Offices (Offices, Schools/Universities, Museums etc)</t>
  </si>
  <si>
    <t>C_ES-SP-SL_GASPEM</t>
  </si>
  <si>
    <t>Fuel cell - PEMFC - for heat and power  - Shop – Large (shopping malls)</t>
  </si>
  <si>
    <t>C_ES-SP-SL_GASSOFC</t>
  </si>
  <si>
    <t>Fuel cell - SOFC - for heat and power  - Shop – Large (shopping malls)</t>
  </si>
  <si>
    <t>C_ES-SP-SR_GASPEM</t>
  </si>
  <si>
    <t>Fuel cell - PEMFC - for heat and power  - Sport and Recreation</t>
  </si>
  <si>
    <t>C_ES-SP-SR_GASSOFC</t>
  </si>
  <si>
    <t>Fuel cell - SOFC - for heat and power  - Sport and Recreation</t>
  </si>
  <si>
    <t>C_ES-SP-SS_GASPEM</t>
  </si>
  <si>
    <t>Fuel cell - PEMFC - for heat and power  - Shop – Small (shops)</t>
  </si>
  <si>
    <t>C_ES-SP-SS_GASSOFC</t>
  </si>
  <si>
    <t>Fuel cell - SOFC - for heat and power  - Shop – Small (shops)</t>
  </si>
  <si>
    <t>R_ES-CHP-DH_GAS04</t>
  </si>
  <si>
    <t>CHP fuel cells – Natural Gas fuel cell (DH)</t>
  </si>
  <si>
    <t>R_ES-CHP-DH-70_GAS04</t>
  </si>
  <si>
    <t>CHP fuel cells – Natural Gas fuel cell (DH-70)</t>
  </si>
  <si>
    <t>R_ES-CHP-FL_GAS04</t>
  </si>
  <si>
    <t>CHP fuel cells – Natural Gas fuel cell (FL)</t>
  </si>
  <si>
    <t>R_ES-CHP-SD_GAS04</t>
  </si>
  <si>
    <t>CHP fuel cells – Natural Gas fuel cell (SD)</t>
  </si>
  <si>
    <t>P_STH2SDT</t>
  </si>
  <si>
    <t>Dummy tech STH2SDT</t>
  </si>
  <si>
    <t>Storage of hydrogen</t>
  </si>
  <si>
    <t>H2 and Fuel cells - STOR</t>
  </si>
  <si>
    <t>P_STH2SGT</t>
  </si>
  <si>
    <t>Dummy tech STH2SGT</t>
  </si>
  <si>
    <t>P_STH2SUG</t>
  </si>
  <si>
    <t>Dummy tech STH2SUG</t>
  </si>
  <si>
    <t>STH2SDT</t>
  </si>
  <si>
    <t>Distributed Hydrogen Gas Tank Storage: DayNite/Seasonal</t>
  </si>
  <si>
    <t>H2 and fuel cells - STOR</t>
  </si>
  <si>
    <t>STH2SGT</t>
  </si>
  <si>
    <t>Centralised Hydrogen Gas Tank Storage: DayNite/Seasonal</t>
  </si>
  <si>
    <t>STH2SUG</t>
  </si>
  <si>
    <t>Centralised Hydrogen Underground Storage: DayNite/Seasonal</t>
  </si>
  <si>
    <t>TB_SYNH2CU_AT_DE_01</t>
  </si>
  <si>
    <t>IRE(B)-SYNH2CU Trade with DE</t>
  </si>
  <si>
    <t>Trade</t>
  </si>
  <si>
    <t>H2 and fuel cells - TRADE</t>
  </si>
  <si>
    <t>TB_SYNH2CU_AT_HU_01</t>
  </si>
  <si>
    <t>IRE(B)-SYNH2CU Trade with HU</t>
  </si>
  <si>
    <t>TB_SYNH2CU_AT_IT_01</t>
  </si>
  <si>
    <t>IRE(B)-SYNH2CU Trade with IT</t>
  </si>
  <si>
    <t>TB_SYNH2CU_AT_SI_01</t>
  </si>
  <si>
    <t>IRE(B)-SYNH2CU Trade with SI</t>
  </si>
  <si>
    <t>TB_SYNH2CU_AT_SK_01</t>
  </si>
  <si>
    <t>IRE(B)-SYNH2CU Trade with SK</t>
  </si>
  <si>
    <t>TB_SYNH2CU_BE_DE_01</t>
  </si>
  <si>
    <t>TB_SYNH2CU_BE_FR_01</t>
  </si>
  <si>
    <t>IRE(B)-SYNH2CU Trade with FR</t>
  </si>
  <si>
    <t>TB_SYNH2CU_BE_LU_01</t>
  </si>
  <si>
    <t>IRE(B)-SYNH2CU Trade with LU</t>
  </si>
  <si>
    <t>TB_SYNH2CU_BE_NL_01</t>
  </si>
  <si>
    <t>IRE(B)-SYNH2CU Trade with NL</t>
  </si>
  <si>
    <t>TB_SYNH2CU_BE_UK_01</t>
  </si>
  <si>
    <t>IRE(B)-SYNH2CU Trade with UK</t>
  </si>
  <si>
    <t>TB_SYNH2CU_BG_EL_01</t>
  </si>
  <si>
    <t>IRE(B)-SYNH2CU Trade with EL</t>
  </si>
  <si>
    <t>TB_SYNH2CU_CZ_DE_01</t>
  </si>
  <si>
    <t>TB_SYNH2CU_CZ_SK_01</t>
  </si>
  <si>
    <t>TB_SYNH2CU_DE_CH_01</t>
  </si>
  <si>
    <t>TB_SYNH2CU_DE_FR_01</t>
  </si>
  <si>
    <t>TB_SYNH2CU_DE_LU_01</t>
  </si>
  <si>
    <t>TB_SYNH2CU_DE_NL_01</t>
  </si>
  <si>
    <t>TB_SYNH2CU_DE_PL_01</t>
  </si>
  <si>
    <t>IRE(B)-SYNH2CU Trade with PL</t>
  </si>
  <si>
    <t>TB_SYNH2CU_DK_DE_01</t>
  </si>
  <si>
    <t>IRE(B)-SYNH2CU Trade with DK</t>
  </si>
  <si>
    <t>TB_SYNH2CU_DK_NL_01</t>
  </si>
  <si>
    <t>TB_SYNH2CU_DK_SE_01</t>
  </si>
  <si>
    <t>IRE(B)-SYNH2CU Trade with SE</t>
  </si>
  <si>
    <t>TB_SYNH2CU_FR_CH_01</t>
  </si>
  <si>
    <t>TB_SYNH2CU_FR_ES_01</t>
  </si>
  <si>
    <t>TB_SYNH2CU_HR_IT_01</t>
  </si>
  <si>
    <t>TB_SYNH2CU_HU_HR_01</t>
  </si>
  <si>
    <t>TB_SYNH2CU_HU_RO_01</t>
  </si>
  <si>
    <t>IRE(B)-SYNH2CU Trade with RO</t>
  </si>
  <si>
    <t>TB_SYNH2CU_IE_UK_01</t>
  </si>
  <si>
    <t>TB_SYNH2CU_IT_CH_01</t>
  </si>
  <si>
    <t>TB_SYNH2CU_IT_SI_01</t>
  </si>
  <si>
    <t>TB_SYNH2CU_IT_SK_01</t>
  </si>
  <si>
    <t>TB_SYNH2CU_LV_EE_01</t>
  </si>
  <si>
    <t>IRE(B)-SYNH2CU Trade with LV</t>
  </si>
  <si>
    <t>TB_SYNH2CU_LV_LT_01</t>
  </si>
  <si>
    <t>TB_SYNH2CU_NL_UK_01</t>
  </si>
  <si>
    <t>TB_SYNH2CU_NO_BE_01</t>
  </si>
  <si>
    <t>IRE(B)-SYNH2CU Trade with NO</t>
  </si>
  <si>
    <t>TB_SYNH2CU_NO_DE_01</t>
  </si>
  <si>
    <t>TB_SYNH2CU_NO_FR_01</t>
  </si>
  <si>
    <t>TB_SYNH2CU_NO_NL_01</t>
  </si>
  <si>
    <t>TB_SYNH2CU_NO_UK_01</t>
  </si>
  <si>
    <t>TB_SYNH2CU_PT_ES_01</t>
  </si>
  <si>
    <t>IRE(B)-SYNH2CU Trade with PT</t>
  </si>
  <si>
    <t>TB_SYNH2CU_RO_BG_01</t>
  </si>
  <si>
    <t>TB_SYNH2CU_SI_HR_01</t>
  </si>
  <si>
    <t>TB_SYNH2CU_SI_HU_01</t>
  </si>
  <si>
    <t>EUIGCCWOOCCS01</t>
  </si>
  <si>
    <t>Biomass Integrated Gasification CC + CCS Seq post combustion</t>
  </si>
  <si>
    <t>Biomass</t>
  </si>
  <si>
    <t>Heat and power from biomass</t>
  </si>
  <si>
    <t>EUSTWOOCCS01</t>
  </si>
  <si>
    <t>Fluidized Bed Biomass + CCS Seq post combustion</t>
  </si>
  <si>
    <t>PUOWOO</t>
  </si>
  <si>
    <t>CHP: Organic.Ranking CYC.WOO.PUB</t>
  </si>
  <si>
    <t>CCUS - related</t>
  </si>
  <si>
    <t>PUSMUN</t>
  </si>
  <si>
    <t>CHP: Steam.Turbine.MUN.PUB</t>
  </si>
  <si>
    <t>PUSWOO1</t>
  </si>
  <si>
    <t>CHP: Steam.Turbine.WOO.PUB</t>
  </si>
  <si>
    <t>PUSWOO2</t>
  </si>
  <si>
    <t>CHP: Steam.Turbine2.WOO.PUB</t>
  </si>
  <si>
    <t>C_ES-CK-HO_BIO</t>
  </si>
  <si>
    <t>Non Residential tech for cooking - Hospital : Biomass and wastes (COM)</t>
  </si>
  <si>
    <t>Cooking</t>
  </si>
  <si>
    <t>Mm2-y</t>
  </si>
  <si>
    <t>C_ES-CK-HR_BIO</t>
  </si>
  <si>
    <t>Non Residential tech for cooking - Hotels &amp; Restaurant : Biomass and wastes (COM)</t>
  </si>
  <si>
    <t>C_ES-CK-OF_BIO</t>
  </si>
  <si>
    <t>Non Residential tech for cooking - Offices (Offices, Schools/Universities, Museums etc) : Biomass and wastes (COM)</t>
  </si>
  <si>
    <t>C_ES-CK-SL_BIO</t>
  </si>
  <si>
    <t>Non Residential tech for cooking - Shop – Large (shopping malls) : Biomass and wastes (COM)</t>
  </si>
  <si>
    <t>C_ES-CK-SR_BIO</t>
  </si>
  <si>
    <t>Non Residential tech for cooking - Sport and Recreation : Biomass and wastes (COM)</t>
  </si>
  <si>
    <t>C_ES-CK-SS_BIO</t>
  </si>
  <si>
    <t>Non Residential tech for cooking - Shop – Small (shops) : Biomass and wastes (COM)</t>
  </si>
  <si>
    <t>C_ES-SH-HO_BIO</t>
  </si>
  <si>
    <t>Non Residential boiler for sp heat - Hospital : Biomass and wastes (COM)</t>
  </si>
  <si>
    <t>C_ES-SH-HO_BIO01</t>
  </si>
  <si>
    <t>Wood-pellets boiler.HeatHotwater  - Hospital</t>
  </si>
  <si>
    <t>C_ES-SH-HR_BIO</t>
  </si>
  <si>
    <t>Non Residential boiler for sp heat - Hotels &amp; Restaurant : Biomass and wastes (COM)</t>
  </si>
  <si>
    <t>C_ES-SH-HR_BIO01</t>
  </si>
  <si>
    <t>Wood-pellets boiler.HeatHotwater  - Hotels &amp; Restaurant</t>
  </si>
  <si>
    <t>C_ES-SH-OF_BIO</t>
  </si>
  <si>
    <t>Non Residential boiler for sp heat - Offices (Offices, Schools/Universities, Museums etc) : Biomass and wastes (COM)</t>
  </si>
  <si>
    <t>C_ES-SH-OF_BIO01</t>
  </si>
  <si>
    <t>Wood-pellets boiler.HeatHotwater  - Offices (Offices, Schools/Universities, Museums etc)</t>
  </si>
  <si>
    <t>C_ES-SH-SL_BIO</t>
  </si>
  <si>
    <t>Non Residential boiler for sp heat - Shop – Large (shopping malls) : Biomass and wastes (COM)</t>
  </si>
  <si>
    <t>C_ES-SH-SL_BIO01</t>
  </si>
  <si>
    <t>Wood-pellets boiler.HeatHotwater  - Shop – Large (shopping malls)</t>
  </si>
  <si>
    <t>C_ES-SH-SR_BIO</t>
  </si>
  <si>
    <t>Non Residential boiler for sp heat - Sport and Recreation : Biomass and wastes (COM)</t>
  </si>
  <si>
    <t>C_ES-SH-SR_BIO01</t>
  </si>
  <si>
    <t>Wood-pellets boiler.HeatHotwater  - Sport and Recreation</t>
  </si>
  <si>
    <t>C_ES-SH-SS_BIO</t>
  </si>
  <si>
    <t>Non Residential boiler for sp heat - Shop – Small (shops) : Biomass and wastes (COM)</t>
  </si>
  <si>
    <t>C_ES-SH-SS_BIO01</t>
  </si>
  <si>
    <t>Wood-pellets boiler.HeatHotwater  - Shop – Small (shops)</t>
  </si>
  <si>
    <t>C_ES-WH-HO_BIO</t>
  </si>
  <si>
    <t>Non Residential boiler for water heat - Hospital : Biomass and wastes (COM)</t>
  </si>
  <si>
    <t>C_ES-WH-HO_BIO01</t>
  </si>
  <si>
    <t>Wood pellets boiler water heater - Hospital</t>
  </si>
  <si>
    <t>C_ES-WH-HR_BIO</t>
  </si>
  <si>
    <t>Non Residential boiler for water heat - Hotels &amp; Restaurant : Biomass and wastes (COM)</t>
  </si>
  <si>
    <t>C_ES-WH-HR_BIO01</t>
  </si>
  <si>
    <t>Wood pellets boiler water heater - Hotels &amp; Restaurant</t>
  </si>
  <si>
    <t>C_ES-WH-OF_BIO</t>
  </si>
  <si>
    <t>Non Residential boiler for water heat - Offices (Offices, Schools/Universities, Museums etc) : Biomass and wastes (COM)</t>
  </si>
  <si>
    <t>C_ES-WH-OF_BIO01</t>
  </si>
  <si>
    <t>Wood pellets boiler water heater - Offices (Offices, Schools/Universities, Museums etc)</t>
  </si>
  <si>
    <t>C_ES-WH-SL_BIO</t>
  </si>
  <si>
    <t>Non Residential boiler for water heat - Shop – Large (shopping malls) : Biomass and wastes (COM)</t>
  </si>
  <si>
    <t>C_ES-WH-SL_BIO01</t>
  </si>
  <si>
    <t>Wood pellets boiler water heater - Shop – Large (shopping malls)</t>
  </si>
  <si>
    <t>C_ES-WH-SR_BIO</t>
  </si>
  <si>
    <t>Non Residential boiler for water heat - Sport and Recreation : Biomass and wastes (COM)</t>
  </si>
  <si>
    <t>C_ES-WH-SR_BIO01</t>
  </si>
  <si>
    <t>Wood pellets boiler water heater - Sport and Recreation</t>
  </si>
  <si>
    <t>C_ES-WH-SS_BIO</t>
  </si>
  <si>
    <t>Non Residential boiler for water heat - Shop – Small (shops) : Biomass and wastes (COM)</t>
  </si>
  <si>
    <t>C_ES-WH-SS_BIO01</t>
  </si>
  <si>
    <t>Wood pellets boiler water heater - Shop – Small (shops)</t>
  </si>
  <si>
    <t>CHPAUTOGENBLQ00</t>
  </si>
  <si>
    <t>CHP.Autoproducer.Black Liquor.00</t>
  </si>
  <si>
    <t>Industry - Other</t>
  </si>
  <si>
    <t>CHPAUTOGENWASTE00</t>
  </si>
  <si>
    <t>CHP.Autoproducer.Waste.00</t>
  </si>
  <si>
    <t>CHPINDIGWOO101</t>
  </si>
  <si>
    <t>CHP: IGCC.WOO.IND</t>
  </si>
  <si>
    <t>CHPINDSMUN201</t>
  </si>
  <si>
    <t>CHP: Steam Turb condensing.MUN.IND</t>
  </si>
  <si>
    <t>CHPINDSPWOO101</t>
  </si>
  <si>
    <t>CHP: Steam Turb condensing.WOO.IND</t>
  </si>
  <si>
    <t>CHPINDSSLU101</t>
  </si>
  <si>
    <t>CHP: Steam Turb condensing.MUNSLU.IND</t>
  </si>
  <si>
    <t>CHPIPIGBLQ01</t>
  </si>
  <si>
    <t>CHP: IGCC Large.Black Liquor.Pulp&amp;Paper Heat</t>
  </si>
  <si>
    <t>CHPIPREBLQ01</t>
  </si>
  <si>
    <t>CHP: Recovery Boiler Large.Black Liquor.Pulp&amp;Paper Heat</t>
  </si>
  <si>
    <t>EAUTOGENBIO00</t>
  </si>
  <si>
    <t>EAUT.Electricity Autoproduction.BIO.00</t>
  </si>
  <si>
    <t>EAUTOGENWASTE00</t>
  </si>
  <si>
    <t>EAUT.Electricity Autoproduction.Waste.00</t>
  </si>
  <si>
    <t>ECHP_biomass_thermal</t>
  </si>
  <si>
    <t>Existing CHP plant - biomass_thermal</t>
  </si>
  <si>
    <t>EEPP_biomass_CCGT</t>
  </si>
  <si>
    <t>Existing Electricity plant - biomass_CCGT</t>
  </si>
  <si>
    <t>EEPP_biomass_thermal</t>
  </si>
  <si>
    <t>Existing Electricity plant - biomass_thermal</t>
  </si>
  <si>
    <t>EUICBGS01</t>
  </si>
  <si>
    <t>Biomass Anaerobic Digestion</t>
  </si>
  <si>
    <t>Biogas</t>
  </si>
  <si>
    <t>EUIGCCWOO01</t>
  </si>
  <si>
    <t>Biomass Integrated Gasification Combined Cycle</t>
  </si>
  <si>
    <t>EUSTWOO01</t>
  </si>
  <si>
    <t>Fluidized Bed Boiler Biomass + steam turbine</t>
  </si>
  <si>
    <t>HHTHBIO001</t>
  </si>
  <si>
    <t>District Heating. Heat.BIO. New</t>
  </si>
  <si>
    <t>ICHMCHBIO00</t>
  </si>
  <si>
    <t>ICH.Other Chemicals.Machine Drive.BIO.00</t>
  </si>
  <si>
    <t>Industry - Chemical</t>
  </si>
  <si>
    <t>Driven systems</t>
  </si>
  <si>
    <t>ICHPRCBIO00</t>
  </si>
  <si>
    <t>ICH.Other Chemicals.Process Heat.BIO.00</t>
  </si>
  <si>
    <t>Process heat</t>
  </si>
  <si>
    <t>ICHPRCBIO01</t>
  </si>
  <si>
    <t>ICH. Other Chemicals.Process heat.BIO.01</t>
  </si>
  <si>
    <t>ICHSTMBIO00</t>
  </si>
  <si>
    <t>ICH.Other Chemicals.Steam.BIO.00</t>
  </si>
  <si>
    <t>Heat</t>
  </si>
  <si>
    <t>ICHSTMBIO01</t>
  </si>
  <si>
    <t>ICH. Other Chemicals.Steam.BIO.01</t>
  </si>
  <si>
    <t>IISSINTERBIO</t>
  </si>
  <si>
    <t>IIS.Sinter Production.BIO</t>
  </si>
  <si>
    <t>Industry - Steel</t>
  </si>
  <si>
    <t>Mta</t>
  </si>
  <si>
    <t>Mt</t>
  </si>
  <si>
    <t>INDIPPBIOHTH06</t>
  </si>
  <si>
    <t>Generic industrial BIO boiler for pulp and paper sector</t>
  </si>
  <si>
    <t>Burners boilers and furnaces</t>
  </si>
  <si>
    <t>INDIPPBLQHTH06</t>
  </si>
  <si>
    <t>Generic industrial BLQ boiler for pulp and paper sector</t>
  </si>
  <si>
    <t>INFMCHBIO00</t>
  </si>
  <si>
    <t>INF.Other Non Ferrous Metals.Machine Drive.BIO.00</t>
  </si>
  <si>
    <t>INFPRCBIO00</t>
  </si>
  <si>
    <t>INF.Other Non Ferrous Metals.Process Heat.BIO.00</t>
  </si>
  <si>
    <t>INFPRCBIO01</t>
  </si>
  <si>
    <t>INF. Other Non Ferrous Metals.Process heat.BIO.01</t>
  </si>
  <si>
    <t>INFSTMBIO00</t>
  </si>
  <si>
    <t>INF.Other Non Ferrous Metals.Steam.BIO.00</t>
  </si>
  <si>
    <t>INFSTMBIO01</t>
  </si>
  <si>
    <t>INF. Other Non Ferrous Metals.Steam.BIO.01</t>
  </si>
  <si>
    <t>INMMCHBIO00</t>
  </si>
  <si>
    <t>INM.Other Non Metallic Minerals.Machine Drive.BIO.00</t>
  </si>
  <si>
    <t>Industry - Mineral</t>
  </si>
  <si>
    <t>INMPRCBIO00</t>
  </si>
  <si>
    <t>INM.Other Non Metallic Minerals.Process Heat.BIO.00</t>
  </si>
  <si>
    <t>INMPRCBIO01</t>
  </si>
  <si>
    <t>INM. Other Non Metallic Minerals.Process heat.BIO.01</t>
  </si>
  <si>
    <t>INMSTMBIO00</t>
  </si>
  <si>
    <t>INM.Other Non Metallic Minerals.Steam.BIO.00</t>
  </si>
  <si>
    <t>INMSTMBIO01</t>
  </si>
  <si>
    <t>INM. Other Non Metallic Minerals.Steam.BIO.01</t>
  </si>
  <si>
    <t>IOIMCHBIO00</t>
  </si>
  <si>
    <t>IOI.Other Industries.Machine Drive.BIO.00</t>
  </si>
  <si>
    <t>IOIPRCBIO00</t>
  </si>
  <si>
    <t>IOI.Other Industries.Process Heat.BIO.00</t>
  </si>
  <si>
    <t>IOIPRCBIO01</t>
  </si>
  <si>
    <t>IOI. Other Industries.Process heat.BIO.01</t>
  </si>
  <si>
    <t>IOISTMBIO00</t>
  </si>
  <si>
    <t>IOI.Other Industries.Steam.BIO.00</t>
  </si>
  <si>
    <t>IOISTMBIO01</t>
  </si>
  <si>
    <t>IOI. Other Industries.Steam.BIO.01</t>
  </si>
  <si>
    <t>IPPPRCBIO00</t>
  </si>
  <si>
    <t>IPP.Generic fuel kiln.BIO</t>
  </si>
  <si>
    <t>IPPPRCBIO01</t>
  </si>
  <si>
    <t>IPP. Pulp and Paper.Process heat.BIO.01</t>
  </si>
  <si>
    <t>PUASLU</t>
  </si>
  <si>
    <t>CHP: Anaerobic digestion.SLU.PUB</t>
  </si>
  <si>
    <t>PUGWOO</t>
  </si>
  <si>
    <t>CHP: Biomass.gasification.WOO.PUB</t>
  </si>
  <si>
    <t>PUICBGS</t>
  </si>
  <si>
    <t>CHP: Int Combust.BGS.PUB</t>
  </si>
  <si>
    <t>R_ES-CK-DH_BIO</t>
  </si>
  <si>
    <t>Residential boiler for cooking - Detached house : Biomass and wastes</t>
  </si>
  <si>
    <t>R_ES-CK-FL_BIO</t>
  </si>
  <si>
    <t>Residential boiler for cooking - Flat : Biomass and wastes</t>
  </si>
  <si>
    <t>R_ES-CK-SD_BIO</t>
  </si>
  <si>
    <t>Residential boiler for cooking - Semi-detached house : Biomass and wastes</t>
  </si>
  <si>
    <t>R_ES-SH-DH_BIO</t>
  </si>
  <si>
    <t>Residential boiler for sp heat - Detached house 1945 to 1969 : Biomass and wastes</t>
  </si>
  <si>
    <t>R_ES-SH-DH_BIO01</t>
  </si>
  <si>
    <t>Biomass boiler_SH-WH (DH)</t>
  </si>
  <si>
    <t>R_ES-SH-DH_ELC02-BIOspl</t>
  </si>
  <si>
    <t>Backup for Heat Pump Air-to-Air - Biomass boiler_SH-WH  (DH)</t>
  </si>
  <si>
    <t>R_ES-SH-DH_GAS02-BIOspl</t>
  </si>
  <si>
    <t>Backup for Gas boiler - Wood stove_SH (DH)</t>
  </si>
  <si>
    <t>R_ES-SH-DH_OIL02-BIOspl</t>
  </si>
  <si>
    <t>Backup for Oil boiler - Wood stove_SH (DH)</t>
  </si>
  <si>
    <t>R_ES-SH-DH-70_BIO</t>
  </si>
  <si>
    <t>Residential boiler for sp heat - Detached house 1970 to 2010 : Biomass and wastes</t>
  </si>
  <si>
    <t>R_ES-SH-DH-70_BIO01</t>
  </si>
  <si>
    <t>Biomass boiler_SH-WH (DH-70)</t>
  </si>
  <si>
    <t>R_ES-SH-DH-70_ELC02-BIOspl</t>
  </si>
  <si>
    <t>Backup for Heat Pump Air-to-Air - Biomass boiler_SH-WH  (DH-70)</t>
  </si>
  <si>
    <t>R_ES-SH-DH-70_GAS02-BIOspl</t>
  </si>
  <si>
    <t>Backup for Gas boiler - Wood stove_SH (DH-70)</t>
  </si>
  <si>
    <t>R_ES-SH-DH-70_OIL02-BIOspl</t>
  </si>
  <si>
    <t>Backup for Oil boiler - Wood stove_SH (DH-70)</t>
  </si>
  <si>
    <t>R_ES-SH-FL_BIO</t>
  </si>
  <si>
    <t>Residential boiler for sp heat - Flat : Biomass and wastes</t>
  </si>
  <si>
    <t>R_ES-SH-FL_BIO01</t>
  </si>
  <si>
    <t>Biomass boiler_SH-WH (FL)</t>
  </si>
  <si>
    <t>R_ES-SH-FL_ELC02-BIOspl</t>
  </si>
  <si>
    <t>Backup for Heat Pump Air-to-Air - Biomass boiler_SH-WH  (FL)</t>
  </si>
  <si>
    <t>R_ES-SH-FL_OIL02-BIOspl</t>
  </si>
  <si>
    <t>Backup for Oil boiler - Wood stove_SH (FL)</t>
  </si>
  <si>
    <t>R_ES-SH-SD_BIO</t>
  </si>
  <si>
    <t>Residential boiler for sp heat - Semi-detached house : Biomass and wastes</t>
  </si>
  <si>
    <t>R_ES-SH-SD_BIO01</t>
  </si>
  <si>
    <t>Biomass boiler_SH-WH (SD)</t>
  </si>
  <si>
    <t>R_ES-SH-SD_ELC02-BIOspl</t>
  </si>
  <si>
    <t>Backup for Heat Pump Air-to-Air - Biomass boiler_SH-WH  (SD)</t>
  </si>
  <si>
    <t>R_ES-SH-SD_GAS02-BIOspl</t>
  </si>
  <si>
    <t>Backup for Gas boiler - Wood stove_SH (SD)</t>
  </si>
  <si>
    <t>R_ES-SH-SD_OIL02-BIOspl</t>
  </si>
  <si>
    <t>Backup for Oil boiler - Wood stove_SH (SD)</t>
  </si>
  <si>
    <t>R_ES-WH-DH_BIO</t>
  </si>
  <si>
    <t>Residential boiler for water heat - Detached house : Biomass and wastes</t>
  </si>
  <si>
    <t>R_ES-WH-DH_BIO01</t>
  </si>
  <si>
    <t>Wood pellets boiler water heater - Detached</t>
  </si>
  <si>
    <t>R_ES-WH-FL_BIO</t>
  </si>
  <si>
    <t>Residential boiler for water heat - Flat : Biomass and wastes</t>
  </si>
  <si>
    <t>R_ES-WH-FL_BIO01</t>
  </si>
  <si>
    <t>Wood pellets boiler water heater - Flat</t>
  </si>
  <si>
    <t>R_ES-WH-SD_BIO</t>
  </si>
  <si>
    <t>Residential boiler for water heat - Semi-detached house : Biomass and wastes</t>
  </si>
  <si>
    <t>R_ES-WH-SD_BIO01</t>
  </si>
  <si>
    <t>Wood pellets boiler water heater - Semi-Detached</t>
  </si>
  <si>
    <t>ESTHYDPS101</t>
  </si>
  <si>
    <t>Pumped Hydro ELC Storage: DayNite</t>
  </si>
  <si>
    <t>Storage of electricity</t>
  </si>
  <si>
    <t>Pumped Hydro</t>
  </si>
  <si>
    <t>Hydro</t>
  </si>
  <si>
    <t>Hydropower</t>
  </si>
  <si>
    <t>ESTHYDPS201</t>
  </si>
  <si>
    <t>Pumped Hydro ELC Storage: DayNite/Seasonal</t>
  </si>
  <si>
    <t>EUHYDDAM00</t>
  </si>
  <si>
    <t>Existing Hydro Dams</t>
  </si>
  <si>
    <t>EUHYDLAKELC01</t>
  </si>
  <si>
    <t>Lake large scale cheap hydroelectricity &gt; 10 MW</t>
  </si>
  <si>
    <t>EUHYDLAKELE01</t>
  </si>
  <si>
    <t>Lake large scale expensive hydroelectricity &gt; 10 MW</t>
  </si>
  <si>
    <t>EUHYDLAKEMC01</t>
  </si>
  <si>
    <t>Lake medium scale cheap hydroelectricity 1-10 MW</t>
  </si>
  <si>
    <t>EUHYDLAKEME01</t>
  </si>
  <si>
    <t>Lake medium scale expensive hydroelectricity 1-10 MW</t>
  </si>
  <si>
    <t>EUHYDLAKESC01</t>
  </si>
  <si>
    <t>Lake very small cheap hydroelectricity &lt;1 MW</t>
  </si>
  <si>
    <t>EUHYDLAKESE01</t>
  </si>
  <si>
    <t>Lake very small expensive hydroelectricity &lt;1 MW</t>
  </si>
  <si>
    <t>EUHYDRUN00</t>
  </si>
  <si>
    <t>Existing Run-of-river hydro</t>
  </si>
  <si>
    <t>Variable</t>
  </si>
  <si>
    <t>EUHYDRUN01</t>
  </si>
  <si>
    <t>Run of River hydroelectricity</t>
  </si>
  <si>
    <t>P_ESTHYDPS101</t>
  </si>
  <si>
    <t>Pumped Hydro ELC Storage: DayNite (accompanying tech to represent power)</t>
  </si>
  <si>
    <t>P_ESTHYDPS201</t>
  </si>
  <si>
    <t>Pumped Hydro ELC Storage: DayNite/Seasonal (accompanying tech to represent power)</t>
  </si>
  <si>
    <t>EUOCETID01</t>
  </si>
  <si>
    <t xml:space="preserve">Tidal energy stream </t>
  </si>
  <si>
    <t>Ocean</t>
  </si>
  <si>
    <t>Ocean Energy</t>
  </si>
  <si>
    <t>EUOCETID02</t>
  </si>
  <si>
    <t>Tidal energy range</t>
  </si>
  <si>
    <t>EUOCEWAV01</t>
  </si>
  <si>
    <t>Wave (nearshore)</t>
  </si>
  <si>
    <t>EUOCEWAV02</t>
  </si>
  <si>
    <t>Wave (offshore)</t>
  </si>
  <si>
    <t>CHPINDCSGAS15</t>
  </si>
  <si>
    <t>CHP: Comb CYC condensing CO2Seq.GAS.IND</t>
  </si>
  <si>
    <t>Other CCS</t>
  </si>
  <si>
    <t>CHPINDISCOA15</t>
  </si>
  <si>
    <t>CHP: IGCC CO2Seq.COA.IND</t>
  </si>
  <si>
    <t>EUCCGASCCSpos20</t>
  </si>
  <si>
    <t>CCGT Combined Cycle Gas Turbine + CCS Seq post combustion</t>
  </si>
  <si>
    <t>EUIGCOHCCSpre20</t>
  </si>
  <si>
    <t>Integrated gasification combined cycle + CCS Seq pre combustion</t>
  </si>
  <si>
    <t>EUIGCOLCCSpre20</t>
  </si>
  <si>
    <t>Integrated Gasification Combined Cycle lignite + CCS Seq pre-combustion</t>
  </si>
  <si>
    <t>EUPCCOHCCSoxy20</t>
  </si>
  <si>
    <t>Super-critical Pulverised Coal + CCS Seq Oxyfuel</t>
  </si>
  <si>
    <t>EUPCCOHCCSpos20</t>
  </si>
  <si>
    <t>Supercritical pulverised coal + CCS Seq post combustion</t>
  </si>
  <si>
    <t>EUPCCOLCCSpos20</t>
  </si>
  <si>
    <t>Fluidised bed lignite + CCS Seq post combustion</t>
  </si>
  <si>
    <t>EUSTIISGASCS101</t>
  </si>
  <si>
    <t>EPLT: Steam Turbine.CO2Seq.IISGAS</t>
  </si>
  <si>
    <t>IAMADVCAP00</t>
  </si>
  <si>
    <t>IAM.Advanced Production.CO2 Capture.00.</t>
  </si>
  <si>
    <t>Other industry</t>
  </si>
  <si>
    <t>IAMADVCAP10</t>
  </si>
  <si>
    <t>IAM.Advanced ProductionCO2 Capture.10.</t>
  </si>
  <si>
    <t>ICMDRYPRD10</t>
  </si>
  <si>
    <t>ICM.Dry Process Production with CO2 capture.10.</t>
  </si>
  <si>
    <t>IGFFLATGL15</t>
  </si>
  <si>
    <t>IGF.Glass Flat heat recovery/improv burners.CCS.15.</t>
  </si>
  <si>
    <t>IGHHOLLOW15</t>
  </si>
  <si>
    <t>IGH.Glass Hollow heat recovery/improv burners.CCS.15.</t>
  </si>
  <si>
    <t>IGHRECYCL10</t>
  </si>
  <si>
    <t>IGH.Glass Recycling improved melting.CCS.10.</t>
  </si>
  <si>
    <t>IISBLAFURCS20</t>
  </si>
  <si>
    <t>IIS.Iron Oxygen Blast Furnace with CCS.20.</t>
  </si>
  <si>
    <t>IISBLAFURTGRCS20</t>
  </si>
  <si>
    <t>IIS.Iron Oxygen Blast Furnace TGR with CCS.20.</t>
  </si>
  <si>
    <t>IISCOREXCS</t>
  </si>
  <si>
    <t>IIS.COREX with CCS</t>
  </si>
  <si>
    <t>IISDRISPNCS01</t>
  </si>
  <si>
    <t>IIS.Iron Sponge Iron for DRI with CCS.01.</t>
  </si>
  <si>
    <t>INDUPSCO2Cap</t>
  </si>
  <si>
    <t>CO2 capture from large industrial and upstream installations</t>
  </si>
  <si>
    <t>Accounting</t>
  </si>
  <si>
    <t>kt</t>
  </si>
  <si>
    <t>IPPHIGQUA10</t>
  </si>
  <si>
    <t>IPP.High Quality Paper Production Adv DrivesCCS.05.</t>
  </si>
  <si>
    <t>IPPLOWQUA10</t>
  </si>
  <si>
    <t>IPP.Low Quality Paper Production Adv Drives with CCS.10.</t>
  </si>
  <si>
    <t>IPPPUPMEC15</t>
  </si>
  <si>
    <t>IPP.Mechanical Pulp Production Airless dryingCCS.15.</t>
  </si>
  <si>
    <t>PUCCSGAS1</t>
  </si>
  <si>
    <t>CHP: Comb CYC.GAS.CCSpoc.PUB</t>
  </si>
  <si>
    <t>PUCCSGAS2</t>
  </si>
  <si>
    <t>CHP: Comb CYC.GAS.CCSprc.PUB</t>
  </si>
  <si>
    <t>PUCCSGAS3</t>
  </si>
  <si>
    <t>CHP: Comb CYC.GAS.CCSoxy.PUB</t>
  </si>
  <si>
    <t>PUICSCOH1</t>
  </si>
  <si>
    <t>CHP: Int Gasification.COH.CCSpoc.PUB</t>
  </si>
  <si>
    <t>PUICSCOH2</t>
  </si>
  <si>
    <t>CHP: Int Gasification.COH.CCSprc.PUB</t>
  </si>
  <si>
    <t>PUICSCOH3</t>
  </si>
  <si>
    <t>CHP: Int Gasification.COH.CCSoxy.PUB</t>
  </si>
  <si>
    <t>PUICSCOL1</t>
  </si>
  <si>
    <t>CHP: Int Gasification.COL.CCSpoc.PUB</t>
  </si>
  <si>
    <t>PUICSCOL2</t>
  </si>
  <si>
    <t>CHP: Int Gasification.COL.CCSprc.PUB</t>
  </si>
  <si>
    <t>PUICSCOL3</t>
  </si>
  <si>
    <t>CHP: Int Gasification.COL.CCSoxy.PUB</t>
  </si>
  <si>
    <t>PUSCSCOH1</t>
  </si>
  <si>
    <t>CHP: Steam.Turbine.SupCr.COH.CCSpoc.PUB</t>
  </si>
  <si>
    <t>PUSCSCOH3</t>
  </si>
  <si>
    <t>CHP: Steam.Turbine.SupCr.COH.CCSoxy.PUB</t>
  </si>
  <si>
    <t>PUSCSCOL1</t>
  </si>
  <si>
    <t>CHP: Steam.Turbine.SupCr.COL.CCSpoc.PUB</t>
  </si>
  <si>
    <t>PUSCSCOL3</t>
  </si>
  <si>
    <t>CHP: Steam.Turbine.SupCr.COL.CCSoxy.PUB</t>
  </si>
  <si>
    <t>SNK_DAC</t>
  </si>
  <si>
    <t>Direct Air Capture - Chemical Absorption</t>
  </si>
  <si>
    <t>CO2 sink</t>
  </si>
  <si>
    <t>CO2</t>
  </si>
  <si>
    <t>kt-a</t>
  </si>
  <si>
    <t>SNK_DAC_LowAF</t>
  </si>
  <si>
    <t>EEPP_PV</t>
  </si>
  <si>
    <t>Existing Electricity plant - PV</t>
  </si>
  <si>
    <t>Solar</t>
  </si>
  <si>
    <t>Photovoltaics</t>
  </si>
  <si>
    <t>EUPVSOLHC01</t>
  </si>
  <si>
    <t>Solar PV high concentration</t>
  </si>
  <si>
    <t>EUPVSOLL101</t>
  </si>
  <si>
    <t>Utility c-Si, flat</t>
  </si>
  <si>
    <t>EUPVSOLL201</t>
  </si>
  <si>
    <t>Utility c-Si, tracking</t>
  </si>
  <si>
    <t>EUPVSOLS101</t>
  </si>
  <si>
    <t>Residential c-Si, inclined</t>
  </si>
  <si>
    <t>EUPVSOLS201</t>
  </si>
  <si>
    <t>Commercial c-Si, flat</t>
  </si>
  <si>
    <t>Industry</t>
  </si>
  <si>
    <t>EEPP_CSP</t>
  </si>
  <si>
    <t>Existing Electricity plant - CSP</t>
  </si>
  <si>
    <t>Solar Thermal Electricity</t>
  </si>
  <si>
    <t>EUCSPSOL101</t>
  </si>
  <si>
    <t>Solar CSP Parabolic Through 6-8h storage</t>
  </si>
  <si>
    <t>EUCSPSOL201</t>
  </si>
  <si>
    <t>Solar CSP Parabolic Through no storage</t>
  </si>
  <si>
    <t>EUCSPSOL301</t>
  </si>
  <si>
    <t>Solar CSP Solar Tower 1h storage</t>
  </si>
  <si>
    <t>EUCSPSOL401</t>
  </si>
  <si>
    <t>Solar CSP Solar Tower 12-15h storage</t>
  </si>
  <si>
    <t>EUCSPSOL501</t>
  </si>
  <si>
    <t>Solar CSP Solar Dishes 12-15h storage</t>
  </si>
  <si>
    <t>EUCSPSOL601</t>
  </si>
  <si>
    <t>Solar CSP Power Fresnel</t>
  </si>
  <si>
    <t>R_ES-SH-FL_GAS01-SOLspl</t>
  </si>
  <si>
    <t>Backup for Gas boiler - Solar thermal_SH-WH  (FL)</t>
  </si>
  <si>
    <t>Solar Thermal Heating and Cooling</t>
  </si>
  <si>
    <t>RSDCOO100</t>
  </si>
  <si>
    <t>Rsd.District Cooling.Absorption heat pump and free source.</t>
  </si>
  <si>
    <t>Cooling</t>
  </si>
  <si>
    <t>Heat pump - air</t>
  </si>
  <si>
    <t>RSDCOO200</t>
  </si>
  <si>
    <t>Rsd.District Cooling.Compressor heat pump and free source.</t>
  </si>
  <si>
    <t>STGCOO01</t>
  </si>
  <si>
    <t>Cooling Storage (LWT): DayNite/Seasonal</t>
  </si>
  <si>
    <t>Storage of HeatCool</t>
  </si>
  <si>
    <t>STGCOO02</t>
  </si>
  <si>
    <t>Cooling Storage (UTES): DayNite/Seasonal</t>
  </si>
  <si>
    <t>STGHTH01</t>
  </si>
  <si>
    <t>Thermal Storage (LWT): Seasonal</t>
  </si>
  <si>
    <t>STGHTH02</t>
  </si>
  <si>
    <t>Thermal Storage (UTES): Seasonal</t>
  </si>
  <si>
    <t>C_ES-SH-HO_ELC09</t>
  </si>
  <si>
    <t>Solar collector with electric backup.HeatHotwater  - Hospital</t>
  </si>
  <si>
    <t xml:space="preserve">Solar Thermal Heating and Cooling  </t>
  </si>
  <si>
    <t>C_ES-SH-HO_GAS08</t>
  </si>
  <si>
    <t>Solar collector with gas backup.HeatHotwater  - Hospital</t>
  </si>
  <si>
    <t>C_ES-SH-HO_OIL04</t>
  </si>
  <si>
    <t>Solar collector with diesel backup.HeatHotwater  - Hospital</t>
  </si>
  <si>
    <t>C_ES-SH-HR_ELC09</t>
  </si>
  <si>
    <t>Solar collector with electric backup.HeatHotwater  - Hotels &amp; Restaurant</t>
  </si>
  <si>
    <t>C_ES-SH-HR_GAS08</t>
  </si>
  <si>
    <t>Solar collector with gas backup.HeatHotwater  - Hotels &amp; Restaurant</t>
  </si>
  <si>
    <t>C_ES-SH-HR_OIL04</t>
  </si>
  <si>
    <t>Solar collector with diesel backup.HeatHotwater  - Hotels &amp; Restaurant</t>
  </si>
  <si>
    <t>C_ES-SH-OF_ELC09</t>
  </si>
  <si>
    <t>Solar collector with electric backup.HeatHotwater  - Offices (Offices, Schools/Universities, Museums etc)</t>
  </si>
  <si>
    <t>C_ES-SH-OF_GAS08</t>
  </si>
  <si>
    <t>Solar collector with gas backup.HeatHotwater  - Offices (Offices, Schools/Universities, Museums etc)</t>
  </si>
  <si>
    <t>C_ES-SH-OF_OIL04</t>
  </si>
  <si>
    <t>Solar collector with diesel backup.HeatHotwater  - Offices (Offices, Schools/Universities, Museums etc)</t>
  </si>
  <si>
    <t>C_ES-SH-SL_ELC09</t>
  </si>
  <si>
    <t>Solar collector with electric backup.HeatHotwater  - Shop – Large (shopping malls)</t>
  </si>
  <si>
    <t>C_ES-SH-SL_GAS08</t>
  </si>
  <si>
    <t>Solar collector with gas backup.HeatHotwater  - Shop – Large (shopping malls)</t>
  </si>
  <si>
    <t>C_ES-SH-SL_OIL04</t>
  </si>
  <si>
    <t>Solar collector with diesel backup.HeatHotwater  - Shop – Large (shopping malls)</t>
  </si>
  <si>
    <t>C_ES-SH-SR_ELC09</t>
  </si>
  <si>
    <t>Solar collector with electric backup.HeatHotwater  - Sport and Recreation</t>
  </si>
  <si>
    <t>C_ES-SH-SR_GAS08</t>
  </si>
  <si>
    <t>Solar collector with gas backup.HeatHotwater  - Sport and Recreation</t>
  </si>
  <si>
    <t>C_ES-SH-SR_OIL04</t>
  </si>
  <si>
    <t>Solar collector with diesel backup.HeatHotwater  - Sport and Recreation</t>
  </si>
  <si>
    <t>C_ES-SH-SS_ELC09</t>
  </si>
  <si>
    <t>Solar collector with electric backup.HeatHotwater  - Shop – Small (shops)</t>
  </si>
  <si>
    <t>C_ES-SH-SS_GAS08</t>
  </si>
  <si>
    <t>Solar collector with gas backup.HeatHotwater  - Shop – Small (shops)</t>
  </si>
  <si>
    <t>C_ES-SH-SS_OIL04</t>
  </si>
  <si>
    <t>Solar collector with diesel backup.HeatHotwater  - Shop – Small (shops)</t>
  </si>
  <si>
    <t>C_ES-WH-HO_SOL</t>
  </si>
  <si>
    <t>Non Residential boiler for water heat - Hospital : Solar (COM)</t>
  </si>
  <si>
    <t>R_ES-SH-DH_ELC02-SOLspl</t>
  </si>
  <si>
    <t>Backup for Heat Pump Air-to-Air - Solar thermal_SH-WH  (DH)</t>
  </si>
  <si>
    <t>R_ES-SH-DH_GAS02-SOLspl</t>
  </si>
  <si>
    <t>Backup for Gas boiler - Solar thermal_SH-WH  (DH)</t>
  </si>
  <si>
    <t>R_ES-SH-DH_OIL02-SOLspl</t>
  </si>
  <si>
    <t>Backup for Oil boiler - Solar thermal_SH-WH  (DH)</t>
  </si>
  <si>
    <t>R_ES-SH-DH-70_ELC02-SOLspl</t>
  </si>
  <si>
    <t>Backup for Heat Pump Air-to-Air - Solar thermal_SH-WH  (DH-70)</t>
  </si>
  <si>
    <t>R_ES-SH-DH-70_GAS02-SOLspl</t>
  </si>
  <si>
    <t>Backup for Gas boiler - Solar thermal_SH-WH  (DH-70)</t>
  </si>
  <si>
    <t>R_ES-SH-DH-70_OIL02-SOLspl</t>
  </si>
  <si>
    <t>Backup for Oil boiler - Solar thermal_SH-WH  (DH-70)</t>
  </si>
  <si>
    <t>R_ES-SH-FL_ELC02-SOLspl</t>
  </si>
  <si>
    <t>Backup for Heat Pump Air-to-Air - Solar thermal_SH-WH  (FL)</t>
  </si>
  <si>
    <t>R_ES-SH-FL_GAS02</t>
  </si>
  <si>
    <t>Gas/LPG/Biogas boiler condensing + wt other techs_SH-WH (FL)</t>
  </si>
  <si>
    <t>R_ES-SH-FL_OIL02-SOLspl</t>
  </si>
  <si>
    <t>Backup for Oil boiler - Solar thermal_SH-WH  (FL)</t>
  </si>
  <si>
    <t>R_ES-SH-SD_ELC02-SOLspl</t>
  </si>
  <si>
    <t>Backup for Heat Pump Air-to-Air - Solar thermal_SH-WH  (SD)</t>
  </si>
  <si>
    <t>R_ES-SH-SD_GAS02-SOLspl</t>
  </si>
  <si>
    <t>Backup for Gas boiler - Solar thermal_SH-WH  (SD)</t>
  </si>
  <si>
    <t>R_ES-SH-SD_OIL02-SOLspl</t>
  </si>
  <si>
    <t>Backup for Oil boiler - Solar thermal_SH-WH  (SD)</t>
  </si>
  <si>
    <t>R_ES-WH-DH_OIL02</t>
  </si>
  <si>
    <t>Solar water heater with diesel backup - Detached</t>
  </si>
  <si>
    <t>R_ES-WH-DH_SOL</t>
  </si>
  <si>
    <t>Residential boiler for water heat - Detached house : Solar</t>
  </si>
  <si>
    <t>R_ES-WH-FL_OIL02</t>
  </si>
  <si>
    <t>Solar water heater with diesel backup - Flat</t>
  </si>
  <si>
    <t>R_ES-WH-FL_SOL</t>
  </si>
  <si>
    <t>Residential boiler for water heat - Flat : Solar</t>
  </si>
  <si>
    <t>R_ES-WH-SD_OIL02</t>
  </si>
  <si>
    <t>Solar water heater with diesel backup - Semi-Detached</t>
  </si>
  <si>
    <t>R_ES-WH-SD_SOL</t>
  </si>
  <si>
    <t>Residential boiler for water heat - Semi-detached house : Solar</t>
  </si>
  <si>
    <t>BRF2_BTLFTDSL_CCS</t>
  </si>
  <si>
    <t>FT-diesel production from lign biomass. CCS 2GenBiofuel.</t>
  </si>
  <si>
    <t>Biofuel generation</t>
  </si>
  <si>
    <t>2nd generation biofuel</t>
  </si>
  <si>
    <t>Sustainable advanced biofuels</t>
  </si>
  <si>
    <t>BRF2_ETHLGC_CCS</t>
  </si>
  <si>
    <t>Ethanol production from lign. biomass. CCS 2GenBiofuel.</t>
  </si>
  <si>
    <t>BBLQDME110</t>
  </si>
  <si>
    <t>Gasification_  black liquor to DME</t>
  </si>
  <si>
    <t>BBLQFTST110</t>
  </si>
  <si>
    <t>Gasification_ black liquor to FT-diesel</t>
  </si>
  <si>
    <t>BBLQGAS110</t>
  </si>
  <si>
    <t>Gasification_ black liquor to methane</t>
  </si>
  <si>
    <t>Biogas generation</t>
  </si>
  <si>
    <t>BBLQMtaH110</t>
  </si>
  <si>
    <t>Gasification_  black liquor to methanol</t>
  </si>
  <si>
    <t>BRF1_ETHAMIDO</t>
  </si>
  <si>
    <t>Ethanol production from starch crops.1GenBiofuel.</t>
  </si>
  <si>
    <t>1st generation biofuel</t>
  </si>
  <si>
    <t>BRF1_ETHSUCRI</t>
  </si>
  <si>
    <t>Ethanol production from sugar crops.1GenBiofuel.</t>
  </si>
  <si>
    <t>BRF1_HVO</t>
  </si>
  <si>
    <t>Hydrotreated vegetable oil.1GenBiofuel.</t>
  </si>
  <si>
    <t>BRF1_PREETBE</t>
  </si>
  <si>
    <t>ETBE production.1GenBiofuel.</t>
  </si>
  <si>
    <t>BRF1_TRANSESTER</t>
  </si>
  <si>
    <t>Transesterification of vegetable oils.1GenBiofuel.</t>
  </si>
  <si>
    <t>BRF2_BTLFTDSL</t>
  </si>
  <si>
    <t>FT-diesel production from lignocellulosic biomass.2GenBiofuel.</t>
  </si>
  <si>
    <t>BRF2_ETHLGC</t>
  </si>
  <si>
    <t>Ethanol production from lignocellulosic biomass.2GenBiofuel.</t>
  </si>
  <si>
    <t>BSLUGAS101</t>
  </si>
  <si>
    <t>Decomposition_ bio waste to biogas (methane)</t>
  </si>
  <si>
    <t>BWOOGAS110</t>
  </si>
  <si>
    <t>Gasification_ biomass (tree salix etc) to methane</t>
  </si>
  <si>
    <t>CRUSHING</t>
  </si>
  <si>
    <t>Oilseeds crushing</t>
  </si>
  <si>
    <t>EEPP_windOFF</t>
  </si>
  <si>
    <t>Existing Electricity plant - windOFF - offshore</t>
  </si>
  <si>
    <t>Wind</t>
  </si>
  <si>
    <t>Wind Energy</t>
  </si>
  <si>
    <t>EEPP_windON</t>
  </si>
  <si>
    <t>Existing Electricity plant - windON - onshore</t>
  </si>
  <si>
    <t>EUWINOFH01</t>
  </si>
  <si>
    <t>Wind offshore both Monopile and Jacket</t>
  </si>
  <si>
    <t>EUWINOFL01</t>
  </si>
  <si>
    <t>Not used</t>
  </si>
  <si>
    <t>EUWINOFM01</t>
  </si>
  <si>
    <t>EUWINOFV01</t>
  </si>
  <si>
    <t>Wind offshore 4 floating (&gt;50m)</t>
  </si>
  <si>
    <t>EUWINONH01</t>
  </si>
  <si>
    <t>Wind onshore CF25+</t>
  </si>
  <si>
    <t>EUWINONL01</t>
  </si>
  <si>
    <t>Wind onshore CF15-20</t>
  </si>
  <si>
    <t>EUWINONM01</t>
  </si>
  <si>
    <t>Wind onshore CF20-25</t>
  </si>
  <si>
    <t>EUWINONV01</t>
  </si>
  <si>
    <t>CHPINDGAS301</t>
  </si>
  <si>
    <t>CHP: Comb CYC condensing L.GAS.IND</t>
  </si>
  <si>
    <t>EUCCGTGAS15</t>
  </si>
  <si>
    <t>Gas Turbine Combined Cycle Gas Advanced</t>
  </si>
  <si>
    <t>EUIGCCCOH15</t>
  </si>
  <si>
    <t>Integrated Gasification Combined Cycle coal</t>
  </si>
  <si>
    <t>EUIGCCCOL01</t>
  </si>
  <si>
    <t>IGCC Integrated Gasification Combined Cycle lignite</t>
  </si>
  <si>
    <t>EUSTCOHsup01</t>
  </si>
  <si>
    <t>Supercritical Pulverised Coal</t>
  </si>
  <si>
    <t>EUSTCOLsup01</t>
  </si>
  <si>
    <t>Supercritical Pulverised Coal lignite</t>
  </si>
  <si>
    <t>EUSTHFOsup01</t>
  </si>
  <si>
    <t>Steam Turbine Fuel Oil Supercritical</t>
  </si>
  <si>
    <t>IAMADVPRO10</t>
  </si>
  <si>
    <t>IAM.Advanced Production.10.</t>
  </si>
  <si>
    <t>ICMDRYPRD01</t>
  </si>
  <si>
    <t>ICM.Dry Process Production.01</t>
  </si>
  <si>
    <t>IGFFLATGL10</t>
  </si>
  <si>
    <t>IGF.Glass Flat heat recovery_improv burners.10.</t>
  </si>
  <si>
    <t>IGHHOLLOW10</t>
  </si>
  <si>
    <t>IGH.Glass Hollow heat recovery_improv burners.10.</t>
  </si>
  <si>
    <t>IGHRECYCL05</t>
  </si>
  <si>
    <t>IGH.Glass Recycling improved melting.05.</t>
  </si>
  <si>
    <t>IISBLAFURDCI05</t>
  </si>
  <si>
    <t>IIS.Iron Blast Furnace direct coal injection.05.</t>
  </si>
  <si>
    <t>IISBLAFURTGR10</t>
  </si>
  <si>
    <t>IIS.Iron Oxygen Blast Furnace Top Gas Recirculation.10.</t>
  </si>
  <si>
    <t>IISCOREX01</t>
  </si>
  <si>
    <t>IIS.Iron COREX.01</t>
  </si>
  <si>
    <t>IISDRISPN01</t>
  </si>
  <si>
    <t>IIS.Iron Sponge Iron for DRI.01</t>
  </si>
  <si>
    <t>IPPHIGQUA05</t>
  </si>
  <si>
    <t>IPP.High Quality Paper Production Adv Drives.05.</t>
  </si>
  <si>
    <t>IPPLOWQUA05</t>
  </si>
  <si>
    <t>IPP.Low Quality Paper Production Adv Drives.05.</t>
  </si>
  <si>
    <t>IPPPUPMEC10</t>
  </si>
  <si>
    <t>IPP.Mechanical Pulp Production Airless drying.10.</t>
  </si>
  <si>
    <t>PUCAGAS</t>
  </si>
  <si>
    <t>CHP: Com cycle GT.Adv.GAS.PUB</t>
  </si>
  <si>
    <t>PUCGAS</t>
  </si>
  <si>
    <t>CHP: Com cycle GT.GAS.PUB</t>
  </si>
  <si>
    <t>PUIGAS</t>
  </si>
  <si>
    <t>CHP: Int Combust.GAS.PUB</t>
  </si>
  <si>
    <t>PUSCCOH</t>
  </si>
  <si>
    <t>CHP: Steam.Turbine.SupCr.COH.PUB</t>
  </si>
  <si>
    <t>PUSCCOL</t>
  </si>
  <si>
    <t>CHP: Steam.Turbine.SupCr.COL.PUB</t>
  </si>
  <si>
    <t>PUSCOH</t>
  </si>
  <si>
    <t>CHP: Steam.Turbine.COH.PUB</t>
  </si>
  <si>
    <t>PUSCOL</t>
  </si>
  <si>
    <t>CHP: Steam.Turbine.COL.PUB</t>
  </si>
  <si>
    <t>PUSGAS</t>
  </si>
  <si>
    <t>CHP: Steam.Turbine.GAS.PUB</t>
  </si>
  <si>
    <t>NCAP_COST</t>
  </si>
  <si>
    <t>01_</t>
  </si>
  <si>
    <t>02_</t>
  </si>
  <si>
    <t>03_</t>
  </si>
  <si>
    <t>04_</t>
  </si>
  <si>
    <t>05_</t>
  </si>
  <si>
    <t>06_</t>
  </si>
  <si>
    <t>07_</t>
  </si>
  <si>
    <t>08_</t>
  </si>
  <si>
    <t>09_</t>
  </si>
  <si>
    <t>10_</t>
  </si>
  <si>
    <t>11_</t>
  </si>
  <si>
    <t>12_</t>
  </si>
  <si>
    <t>13_</t>
  </si>
  <si>
    <t>Baseline_RefL</t>
  </si>
  <si>
    <t>Diversified_RefL</t>
  </si>
  <si>
    <t>PRORes_RefL</t>
  </si>
  <si>
    <t>Diversified_LowL</t>
  </si>
  <si>
    <t>PRORes_LowL</t>
  </si>
  <si>
    <t>Diversified_HighL</t>
  </si>
  <si>
    <t>PRORes_HighL</t>
  </si>
  <si>
    <t>PRORes_OffshoreDepl</t>
  </si>
  <si>
    <t>PRORes_CSP</t>
  </si>
  <si>
    <t>PRORes_SET</t>
  </si>
  <si>
    <t>Diversified_CostCapital</t>
  </si>
  <si>
    <t>Diversified_LowFossilPrice</t>
  </si>
  <si>
    <t>PRORes_HighForest</t>
  </si>
  <si>
    <t>Diversified_RES_EE</t>
  </si>
  <si>
    <t>DataProvided</t>
  </si>
  <si>
    <t>YES</t>
  </si>
  <si>
    <t>NO</t>
  </si>
  <si>
    <t>CAPEX (Eur/kW)</t>
  </si>
  <si>
    <t>OPEX Eur/kW/Year</t>
  </si>
  <si>
    <t>Summary</t>
  </si>
  <si>
    <t>Page Name</t>
  </si>
  <si>
    <t>Upper left cell</t>
  </si>
  <si>
    <t>MAX</t>
  </si>
  <si>
    <t>Reduction</t>
  </si>
  <si>
    <t>'Geothermal_EGS'</t>
  </si>
  <si>
    <t>G24</t>
  </si>
  <si>
    <t>ProRES</t>
  </si>
  <si>
    <t>Baseline</t>
  </si>
  <si>
    <t>Diversified portfolio</t>
  </si>
  <si>
    <t>G31</t>
  </si>
  <si>
    <t>MIN</t>
  </si>
  <si>
    <t xml:space="preserve"> </t>
  </si>
  <si>
    <t>G38</t>
  </si>
  <si>
    <t>Max</t>
  </si>
  <si>
    <t>Min</t>
  </si>
  <si>
    <t>'Geothermal_Flash'</t>
  </si>
  <si>
    <t>'Geothermal_Binary'</t>
  </si>
  <si>
    <t>Geothermal EGS</t>
  </si>
  <si>
    <t>Ref LR</t>
  </si>
  <si>
    <t>Geothermal Flash</t>
  </si>
  <si>
    <t>Geothermal binary</t>
  </si>
  <si>
    <t>High LR</t>
  </si>
  <si>
    <t>Low LR</t>
  </si>
  <si>
    <t>~TFM_DINS-TS: Region=AT,BE,BG,CY,CZ,DE,DK,EE,ES,FI,FR,EL,HU,IE,IT,LT,LU,LV,MT,NL,PL,PT,RO,SE,SI,SK,UK,CH,IS,NO,AL,BA,HR,KS,ME,MK,RS</t>
  </si>
  <si>
    <t>Utility_tracking</t>
  </si>
  <si>
    <t>Commercial PVT, flat</t>
  </si>
  <si>
    <t>Residential PVT, inclined</t>
  </si>
  <si>
    <t>Utility_flat</t>
  </si>
  <si>
    <t>Commercial_flat</t>
  </si>
  <si>
    <t>Commercial_PVT</t>
  </si>
  <si>
    <t>Residential_inclined</t>
  </si>
  <si>
    <t>Residential_PVT</t>
  </si>
  <si>
    <t>'Wind-onshoreLL'</t>
  </si>
  <si>
    <t>Wind Onshore LL</t>
  </si>
  <si>
    <t>Wind Onshore LM</t>
  </si>
  <si>
    <t>Wind Onshore LH</t>
  </si>
  <si>
    <t>Wind Onshore ML</t>
  </si>
  <si>
    <t>Wind Onshore MM</t>
  </si>
  <si>
    <t>Wind Onshore MH</t>
  </si>
  <si>
    <t>Wind Onshore HL</t>
  </si>
  <si>
    <t>Wind Onshore HM</t>
  </si>
  <si>
    <t>Wind Onshore HH</t>
  </si>
  <si>
    <t>'Wind-onshoreLM'</t>
  </si>
  <si>
    <t>'Wind-onshoreLH'</t>
  </si>
  <si>
    <t>'Wind-onshoreML'</t>
  </si>
  <si>
    <t>'Wind-onshoreMM'</t>
  </si>
  <si>
    <t>'Wind-onshoreMH'</t>
  </si>
  <si>
    <t>'Wind-onshoreHL'</t>
  </si>
  <si>
    <t>'Wind-onshoreHM'</t>
  </si>
  <si>
    <t>'Wind-onshoreHH'</t>
  </si>
  <si>
    <t>'Wind-offshoreLL'</t>
  </si>
  <si>
    <t>Wind Offshore LL</t>
  </si>
  <si>
    <t>Wind Offshore LM</t>
  </si>
  <si>
    <t>Wind Offshore LH</t>
  </si>
  <si>
    <t>Wind Offshore ML</t>
  </si>
  <si>
    <t>Wind Offshore MM</t>
  </si>
  <si>
    <t>Wind Offshore MH</t>
  </si>
  <si>
    <t>Wind Offshore HL</t>
  </si>
  <si>
    <t>Wind Offshore HM</t>
  </si>
  <si>
    <t>Wind Offshore HH</t>
  </si>
  <si>
    <t>'Wind-offshoreLM'</t>
  </si>
  <si>
    <t>'Wind-offshoreLH'</t>
  </si>
  <si>
    <t>'Wind-offshoreML'</t>
  </si>
  <si>
    <t>'Wind-offshoreMM'</t>
  </si>
  <si>
    <t>'Wind-offshoreMH'</t>
  </si>
  <si>
    <t>'Wind-offshoreHL'</t>
  </si>
  <si>
    <t>'Wind-offshoreHM'</t>
  </si>
  <si>
    <t>'Wind-offshoreHH'</t>
  </si>
  <si>
    <t>Tidal (stream)</t>
  </si>
  <si>
    <t>Wave</t>
  </si>
  <si>
    <t>CAPEX (EUR/kW)</t>
  </si>
  <si>
    <t>Diversified</t>
  </si>
  <si>
    <t>SET-Plan</t>
  </si>
  <si>
    <t>OPEX (EUR/kW/yr)</t>
  </si>
  <si>
    <t>OPEX % CAPEX</t>
  </si>
  <si>
    <t>SET-Plan values in grey reverse-engineered from SET-Plan LCOE targets using the following assumptions</t>
  </si>
  <si>
    <t>CF tidal</t>
  </si>
  <si>
    <t>CF wave</t>
  </si>
  <si>
    <t>Discount rate</t>
  </si>
  <si>
    <t xml:space="preserve">Lifetime </t>
  </si>
  <si>
    <t>years</t>
  </si>
  <si>
    <t>Estimated using the LR method for Baseline deployment beyond 2030/2035 and LR of 10%</t>
  </si>
  <si>
    <t>Linear interpolation between 2015 and 2025 values</t>
  </si>
  <si>
    <t>Same as in other scenarios</t>
  </si>
  <si>
    <t>Note the different OPEX % CAPEX in SET Plan vs Other scenarios (as discussed with Davide)</t>
  </si>
  <si>
    <t>Original values as already provided to the JRC-EU-TIMES team for Ref learning rate</t>
  </si>
  <si>
    <t>NCAP_FOM</t>
  </si>
  <si>
    <t>PT_storage</t>
  </si>
  <si>
    <t>ST_storage</t>
  </si>
  <si>
    <t>Concentrated_PV</t>
  </si>
  <si>
    <t>Parabolic trough w storage</t>
  </si>
  <si>
    <t>Solar tower w storage</t>
  </si>
  <si>
    <t>Concentrated PV</t>
  </si>
  <si>
    <t>Capex</t>
  </si>
  <si>
    <t>Opex</t>
  </si>
  <si>
    <t>Set PLAN</t>
  </si>
  <si>
    <t>EGS</t>
  </si>
  <si>
    <t>Flash/Binary</t>
  </si>
  <si>
    <t>Curr</t>
  </si>
  <si>
    <t>EUR17</t>
  </si>
  <si>
    <t>~TFM_INS</t>
  </si>
  <si>
    <t>EUR13</t>
  </si>
  <si>
    <t>NCAP_TLIFE</t>
  </si>
  <si>
    <t>Reference</t>
  </si>
  <si>
    <t>Efficiency</t>
  </si>
  <si>
    <t>SET Plan</t>
  </si>
  <si>
    <t>Efficiency improvement by at least 20% by 2020 and 30% by 2030 compared to 2015</t>
  </si>
  <si>
    <t>CAPEX</t>
  </si>
  <si>
    <t>CAPEX: reduction of CAPEX by 20% in 2020 and 50% in 2030 compared to 2015</t>
  </si>
  <si>
    <t>3a</t>
  </si>
  <si>
    <t>Lifetime</t>
  </si>
  <si>
    <t>Increase liftime to 30 years by 2020 and 35 years by 2025</t>
  </si>
  <si>
    <t xml:space="preserve">CAPEX: 40 % cost reduction by 2020 </t>
  </si>
  <si>
    <t>FIXOM</t>
  </si>
  <si>
    <t>Most probable result is like 03</t>
  </si>
  <si>
    <t>Even more fossil ?</t>
  </si>
  <si>
    <t>Include Lifetime PV as well as SET-plan CSP</t>
  </si>
  <si>
    <t>entry CAPEX derived from other runs</t>
  </si>
  <si>
    <t>??</t>
  </si>
  <si>
    <t>ONLY CSP without the PV reduction</t>
  </si>
  <si>
    <t>LCEO Technology Group 2</t>
  </si>
  <si>
    <t>Attribute Description</t>
  </si>
  <si>
    <t>Commodity</t>
  </si>
  <si>
    <t>CommodDesc</t>
  </si>
  <si>
    <t>CommodUnit</t>
  </si>
  <si>
    <t>CommodType</t>
  </si>
  <si>
    <t>Commodity_sector</t>
  </si>
  <si>
    <t>Commodity_main_group</t>
  </si>
  <si>
    <t>Commodity_subtype</t>
  </si>
  <si>
    <t>Year</t>
  </si>
  <si>
    <t>CommGrp</t>
  </si>
  <si>
    <t>LimType</t>
  </si>
  <si>
    <t>TimeSlice</t>
  </si>
  <si>
    <t>Scenario</t>
  </si>
  <si>
    <t>ValField</t>
  </si>
  <si>
    <t>LCEO Sustainable advanced biofuels</t>
  </si>
  <si>
    <t>ACT_COST</t>
  </si>
  <si>
    <t>Costs associated with the activity of a process</t>
  </si>
  <si>
    <t>-</t>
  </si>
  <si>
    <t>2010</t>
  </si>
  <si>
    <t>EUR07</t>
  </si>
  <si>
    <t>IFP_BioRefineries</t>
  </si>
  <si>
    <t>EUR14</t>
  </si>
  <si>
    <t>Investment cost per unit of new capacity installed</t>
  </si>
  <si>
    <t>2014</t>
  </si>
  <si>
    <t>Fixed operating and maintenance cost per unit of capacity according to the year initially installed.</t>
  </si>
  <si>
    <t>NCAP_START</t>
  </si>
  <si>
    <t>first year of availability</t>
  </si>
  <si>
    <t>Technical life-time of a Process;number of years.Default:G_TLIFE.</t>
  </si>
  <si>
    <t>VDA_FLOP</t>
  </si>
  <si>
    <t>General process transformation parameter</t>
  </si>
  <si>
    <t>BIOLGCFS</t>
  </si>
  <si>
    <t>ANNUAL</t>
  </si>
  <si>
    <t>BRFEZ4</t>
  </si>
  <si>
    <t>BRFWAT</t>
  </si>
  <si>
    <t>BRFCO2</t>
  </si>
  <si>
    <t>ELCHIG</t>
  </si>
  <si>
    <t>SUPGAS</t>
  </si>
  <si>
    <t>OILNAP</t>
  </si>
  <si>
    <t>2015</t>
  </si>
  <si>
    <t>2020</t>
  </si>
  <si>
    <t>2025</t>
  </si>
  <si>
    <t>2030</t>
  </si>
  <si>
    <t>BIOOILFS</t>
  </si>
  <si>
    <t>BRFCA3</t>
  </si>
  <si>
    <t>BRFH2</t>
  </si>
  <si>
    <t>OILHFO</t>
  </si>
  <si>
    <t>SUPELC</t>
  </si>
  <si>
    <t>SUPHTH</t>
  </si>
  <si>
    <t>BIOPROP</t>
  </si>
  <si>
    <t>ALLREGIONS</t>
  </si>
  <si>
    <t>Cset_CN</t>
  </si>
  <si>
    <t>BRF2_ETHLGC*</t>
  </si>
  <si>
    <t>Diversified_CCS_IND_Only</t>
  </si>
  <si>
    <t>14_</t>
  </si>
  <si>
    <t>CCUS_Gas</t>
  </si>
  <si>
    <t>CCUS_Coal_PC</t>
  </si>
  <si>
    <t>CCUS_Coal_Oxy</t>
  </si>
  <si>
    <t>CCUS_Lignite_IGCC</t>
  </si>
  <si>
    <t>CCUS_Coal_IGCC</t>
  </si>
  <si>
    <t>CCUS_Biomass_IGCC</t>
  </si>
  <si>
    <t>CCGT Advanced + CCS post combustion</t>
  </si>
  <si>
    <t>SC PC + CCS post combustion</t>
  </si>
  <si>
    <t>SC PC + CCS Oxyfuel</t>
  </si>
  <si>
    <t>LR_Oxy_Ref</t>
  </si>
  <si>
    <t>IGCC lignite + CCS pre combustion</t>
  </si>
  <si>
    <t>LR_IGCC_Ref</t>
  </si>
  <si>
    <t>IGCC + CCS pre combustion</t>
  </si>
  <si>
    <t>IGCC biomass with CCS pre combustion</t>
  </si>
  <si>
    <t>LR_IGCC_B_Ref</t>
  </si>
  <si>
    <t>LR_Oxy_High</t>
  </si>
  <si>
    <t>LR_IGCC_High</t>
  </si>
  <si>
    <t>LR_Oxy_Low</t>
  </si>
  <si>
    <t>LR_IGCC_B_High</t>
  </si>
  <si>
    <t>LR_IGCC_Low</t>
  </si>
  <si>
    <t>LR_IGCC_B_Low</t>
  </si>
  <si>
    <t>Curr\Year</t>
  </si>
  <si>
    <t>EUCCGASCCSpos20 [ CCGT Combined Cycle Gas Turbine + CCS Seq post combustion ]</t>
  </si>
  <si>
    <t>ELC_IET4</t>
  </si>
  <si>
    <t>EUIGCOHCCSpre20 [ Integrated gasification combined cycle + CCS Seq pre combustion ]</t>
  </si>
  <si>
    <t>EUIGCOLCCSpre20 [ Integrated Gasification Combined Cycle lignite + CCS Seq pre-combustion ]</t>
  </si>
  <si>
    <t>EUPCCOHCCSoxy20 [ Super-critical Pulverised Coal + CCS Seq Oxyfuel ]</t>
  </si>
  <si>
    <t>EUPCCOHCCSpos20 [ Supercritical pulverised coal + CCS Seq post combustion ]</t>
  </si>
  <si>
    <t>EUPCCOLCCSpos20 [ Fluidised bed lignite + CCS Seq post combustion ]</t>
  </si>
  <si>
    <t>EUSTIISGASCS101 [ EPLT: Steam Turbine.CO2Seq.IISGAS ]</t>
  </si>
  <si>
    <t>B-NewTechs</t>
  </si>
  <si>
    <t>EUR10</t>
  </si>
  <si>
    <t>PUCCSGAS1 [ CHP: Comb CYC.GAS.CCSpoc.PUB ]</t>
  </si>
  <si>
    <t>PUCCSGAS2 [ CHP: Comb CYC.GAS.CCSprc.PUB ]</t>
  </si>
  <si>
    <t>PUCCSGAS3 [ CHP: Comb CYC.GAS.CCSoxy.PUB ]</t>
  </si>
  <si>
    <t>PUICSCOH1 [ CHP: Int Gasification.COH.CCSpoc.PUB ]</t>
  </si>
  <si>
    <t>PUICSCOH2 [ CHP: Int Gasification.COH.CCSprc.PUB ]</t>
  </si>
  <si>
    <t>PUICSCOH3 [ CHP: Int Gasification.COH.CCSoxy.PUB ]</t>
  </si>
  <si>
    <t>PUICSCOL1 [ CHP: Int Gasification.COL.CCSpoc.PUB ]</t>
  </si>
  <si>
    <t>PUICSCOL2 [ CHP: Int Gasification.COL.CCSprc.PUB ]</t>
  </si>
  <si>
    <t>PUICSCOL3 [ CHP: Int Gasification.COL.CCSoxy.PUB ]</t>
  </si>
  <si>
    <t>PUSCSCOH1 [ CHP: Steam.Turbine.SupCr.COH.CCSpoc.PUB ]</t>
  </si>
  <si>
    <t>PUSCSCOH3 [ CHP: Steam.Turbine.SupCr.COH.CCSoxy.PUB ]</t>
  </si>
  <si>
    <t>PUSCSCOL1 [ CHP: Steam.Turbine.SupCr.COL.CCSpoc.PUB ]</t>
  </si>
  <si>
    <t>PUSCSCOL3 [ CHP: Steam.Turbine.SupCr.COL.CCSoxy.PUB ]</t>
  </si>
  <si>
    <t>Subcritical</t>
  </si>
  <si>
    <t>BiomassSubcirical</t>
  </si>
  <si>
    <t>BiomassGasified</t>
  </si>
  <si>
    <t>BiomassORC</t>
  </si>
  <si>
    <t>BiomassDigest</t>
  </si>
  <si>
    <t>Gasified</t>
  </si>
  <si>
    <t>ORC</t>
  </si>
  <si>
    <t>Anaerobic</t>
  </si>
  <si>
    <t>Scenario\Year</t>
  </si>
  <si>
    <t>Hydro_large_cheap</t>
  </si>
  <si>
    <t>Hydro_large_expensive</t>
  </si>
  <si>
    <t>Hydro_medium_cheap</t>
  </si>
  <si>
    <t>Hydro_medium_expensive</t>
  </si>
  <si>
    <t>Hydro_small_cheap</t>
  </si>
  <si>
    <t>Hydro_small_expensive</t>
  </si>
  <si>
    <t>Hydro_RoR</t>
  </si>
  <si>
    <t>Maybe already in HighL ?</t>
  </si>
  <si>
    <t>Tidal_range</t>
  </si>
  <si>
    <t>Tidal_stream</t>
  </si>
  <si>
    <t>Wave_nearshore</t>
  </si>
  <si>
    <t>Wave_offshore</t>
  </si>
  <si>
    <t>15_</t>
  </si>
  <si>
    <t>16_</t>
  </si>
  <si>
    <t>PRORes_NoCCU</t>
  </si>
  <si>
    <t>PRORes_MaxBiofuel</t>
  </si>
  <si>
    <t>BIOBTLFTDSL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</si>
</sst>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5" formatCode="&quot;$&quot;#,##0_);\(&quot;$&quot;#,##0\)"/>
    <numFmt numFmtId="44" formatCode="_(&quot;$&quot;* #,##0.00_);_(&quot;$&quot;* \(#,##0.00\);_(&quot;$&quot;* &quot;-&quot;??_);_(@_)"/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_-* #,##0.00\ &quot;€&quot;_-;\-* #,##0.00\ &quot;€&quot;_-;_-* &quot;-&quot;??\ &quot;€&quot;_-;_-@_-"/>
    <numFmt numFmtId="168" formatCode="_-* #,##0.00\ _€_-;\-* #,##0.00\ _€_-;_-* &quot;-&quot;??\ _€_-;_-@_-"/>
    <numFmt numFmtId="169" formatCode="0.0%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_-&quot;$&quot;* #,##0.00_-;\-&quot;$&quot;* #,##0.00_-;_-&quot;$&quot;* &quot;-&quot;??_-;_-@_-"/>
    <numFmt numFmtId="174" formatCode="_([$€-2]* #,##0.00_);_([$€-2]* \(#,##0.00\);_([$€-2]* &quot;-&quot;??_)"/>
    <numFmt numFmtId="175" formatCode="_-[$€]* #,##0.00_-;\-[$€]* #,##0.00_-;_-[$€]* &quot;-&quot;??_-;_-@_-"/>
    <numFmt numFmtId="176" formatCode="_-[$€-2]* #,##0.00_-;\-[$€-2]* #,##0.00_-;_-[$€-2]* &quot;-&quot;??_-"/>
    <numFmt numFmtId="177" formatCode="#,##0;\-\ #,##0;_-\ &quot;- &quot;"/>
    <numFmt numFmtId="178" formatCode="General_)"/>
    <numFmt numFmtId="179" formatCode="0.0000"/>
    <numFmt numFmtId="180" formatCode="0.000"/>
    <numFmt numFmtId="181" formatCode="0.0"/>
  </numFmts>
  <fonts count="6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11"/>
      <color indexed="10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2"/>
      <color indexed="20"/>
      <name val="??"/>
      <charset val="134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indexed="58"/>
      <name val="Calibri"/>
      <family val="3"/>
      <charset val="128"/>
      <scheme val="minor"/>
    </font>
    <font>
      <sz val="11"/>
      <color rgb="FF006100"/>
      <name val="Calibri"/>
      <family val="3"/>
      <charset val="128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3F3F76"/>
      <name val="Calibri"/>
      <family val="3"/>
      <charset val="128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indexed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6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0315">
    <xf numFmtId="0" fontId="0" fillId="0" borderId="0"/>
    <xf numFmtId="0" fontId="39" fillId="0" borderId="0" applyNumberFormat="0" applyFill="0" applyBorder="0" applyAlignment="0" applyProtection="0">
      <alignment vertical="center"/>
    </xf>
    <xf numFmtId="0" fontId="40" fillId="31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40" fillId="3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0" fillId="3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0" fillId="3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3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0" fillId="36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40" fillId="3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9" borderId="0" applyNumberFormat="0" applyBorder="0" applyAlignment="0" applyProtection="0"/>
    <xf numFmtId="49" fontId="22" fillId="0" borderId="1" applyNumberFormat="0" applyFont="0" applyFill="0" applyBorder="0" applyProtection="0">
      <alignment horizontal="left" vertical="center" indent="2"/>
    </xf>
    <xf numFmtId="0" fontId="40" fillId="37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3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0" fillId="4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0" fillId="41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0" fillId="42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13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1" fillId="43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41" fillId="44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41" fillId="45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5" fillId="11" borderId="0" applyNumberFormat="0" applyBorder="0" applyAlignment="0" applyProtection="0"/>
    <xf numFmtId="0" fontId="41" fillId="4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4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0" borderId="0" applyNumberFormat="0" applyBorder="0" applyAlignment="0" applyProtection="0"/>
    <xf numFmtId="0" fontId="5" fillId="10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4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6" borderId="0" applyNumberFormat="0" applyBorder="0" applyAlignment="0" applyProtection="0"/>
    <xf numFmtId="0" fontId="41" fillId="4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0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5" fillId="19" borderId="0" applyNumberFormat="0" applyBorder="0" applyAlignment="0" applyProtection="0"/>
    <xf numFmtId="0" fontId="41" fillId="50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41" fillId="51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5" fillId="22" borderId="0" applyNumberFormat="0" applyBorder="0" applyAlignment="0" applyProtection="0"/>
    <xf numFmtId="0" fontId="41" fillId="52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5" fillId="23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41" fillId="53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41" fillId="54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21" borderId="0" applyNumberFormat="0" applyBorder="0" applyAlignment="0" applyProtection="0"/>
    <xf numFmtId="0" fontId="5" fillId="21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23" fillId="24" borderId="0" applyBorder="0" applyAlignment="0"/>
    <xf numFmtId="0" fontId="22" fillId="24" borderId="0" applyBorder="0">
      <alignment horizontal="right" vertical="center"/>
    </xf>
    <xf numFmtId="0" fontId="22" fillId="25" borderId="0" applyBorder="0">
      <alignment horizontal="right" vertical="center"/>
    </xf>
    <xf numFmtId="0" fontId="22" fillId="25" borderId="0" applyBorder="0">
      <alignment horizontal="right" vertical="center"/>
    </xf>
    <xf numFmtId="0" fontId="21" fillId="25" borderId="1">
      <alignment horizontal="right" vertical="center"/>
    </xf>
    <xf numFmtId="0" fontId="36" fillId="25" borderId="1">
      <alignment horizontal="right" vertical="center"/>
    </xf>
    <xf numFmtId="0" fontId="21" fillId="26" borderId="1">
      <alignment horizontal="right" vertical="center"/>
    </xf>
    <xf numFmtId="0" fontId="21" fillId="26" borderId="1">
      <alignment horizontal="right" vertical="center"/>
    </xf>
    <xf numFmtId="0" fontId="21" fillId="26" borderId="2">
      <alignment horizontal="right" vertical="center"/>
    </xf>
    <xf numFmtId="0" fontId="21" fillId="26" borderId="3">
      <alignment horizontal="right" vertical="center"/>
    </xf>
    <xf numFmtId="0" fontId="21" fillId="26" borderId="4">
      <alignment horizontal="right" vertical="center"/>
    </xf>
    <xf numFmtId="0" fontId="5" fillId="19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5" borderId="0" applyNumberFormat="0" applyBorder="0" applyAlignment="0" applyProtection="0"/>
    <xf numFmtId="0" fontId="17" fillId="27" borderId="5" applyNumberFormat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42" fillId="55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27" borderId="6" applyNumberFormat="0" applyAlignment="0" applyProtection="0"/>
    <xf numFmtId="4" fontId="23" fillId="0" borderId="7" applyFill="0" applyBorder="0" applyProtection="0">
      <alignment horizontal="right" vertical="center"/>
    </xf>
    <xf numFmtId="0" fontId="43" fillId="56" borderId="22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24" fillId="28" borderId="6" applyNumberFormat="0" applyAlignment="0" applyProtection="0"/>
    <xf numFmtId="0" fontId="24" fillId="28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7" fillId="27" borderId="6" applyNumberFormat="0" applyAlignment="0" applyProtection="0"/>
    <xf numFmtId="0" fontId="44" fillId="57" borderId="23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0" fontId="8" fillId="29" borderId="8" applyNumberFormat="0" applyAlignment="0" applyProtection="0"/>
    <xf numFmtId="49" fontId="4" fillId="24" borderId="9">
      <alignment vertical="top" wrapText="1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0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>
      <alignment horizontal="right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26" borderId="10">
      <alignment horizontal="left" vertical="center" wrapText="1" indent="2"/>
    </xf>
    <xf numFmtId="0" fontId="22" fillId="0" borderId="10">
      <alignment horizontal="left" vertical="center" wrapText="1" indent="2"/>
    </xf>
    <xf numFmtId="0" fontId="22" fillId="25" borderId="3">
      <alignment horizontal="left" vertical="center"/>
    </xf>
    <xf numFmtId="0" fontId="21" fillId="0" borderId="11">
      <alignment horizontal="left" vertical="top" wrapText="1"/>
    </xf>
    <xf numFmtId="3" fontId="32" fillId="0" borderId="9">
      <alignment horizontal="right" vertical="top"/>
    </xf>
    <xf numFmtId="0" fontId="14" fillId="9" borderId="6" applyNumberFormat="0" applyAlignment="0" applyProtection="0"/>
    <xf numFmtId="0" fontId="37" fillId="0" borderId="12"/>
    <xf numFmtId="0" fontId="3" fillId="30" borderId="1">
      <alignment horizontal="centerContinuous" vertical="top" wrapText="1"/>
    </xf>
    <xf numFmtId="0" fontId="33" fillId="0" borderId="0">
      <alignment vertical="top" wrapText="1"/>
    </xf>
    <xf numFmtId="0" fontId="2" fillId="0" borderId="13" applyNumberFormat="0" applyFill="0" applyAlignment="0" applyProtection="0"/>
    <xf numFmtId="0" fontId="9" fillId="0" borderId="0" applyNumberFormat="0" applyFill="0" applyBorder="0" applyAlignment="0" applyProtection="0"/>
    <xf numFmtId="0" fontId="19" fillId="0" borderId="0">
      <alignment vertical="top"/>
    </xf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176" fontId="35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5" fontId="4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4" fillId="0" borderId="0" applyFont="0" applyFill="0" applyBorder="0" applyAlignment="0" applyProtection="0"/>
    <xf numFmtId="11" fontId="35" fillId="0" borderId="0" applyFont="0" applyFill="0" applyBorder="0" applyAlignment="0" applyProtection="0"/>
    <xf numFmtId="11" fontId="35" fillId="0" borderId="0" applyFont="0" applyFill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47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48" fillId="5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6" fillId="5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49" fillId="0" borderId="2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15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11" fillId="0" borderId="14" applyNumberFormat="0" applyFill="0" applyAlignment="0" applyProtection="0"/>
    <xf numFmtId="0" fontId="50" fillId="0" borderId="25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27" fillId="0" borderId="17" applyNumberFormat="0" applyFill="0" applyAlignment="0" applyProtection="0"/>
    <xf numFmtId="0" fontId="27" fillId="0" borderId="17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12" fillId="0" borderId="16" applyNumberFormat="0" applyFill="0" applyAlignment="0" applyProtection="0"/>
    <xf numFmtId="0" fontId="51" fillId="0" borderId="26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28" fillId="0" borderId="19" applyNumberFormat="0" applyFill="0" applyAlignment="0" applyProtection="0"/>
    <xf numFmtId="0" fontId="28" fillId="0" borderId="19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13" fillId="0" borderId="18" applyNumberFormat="0" applyFill="0" applyAlignment="0" applyProtection="0"/>
    <xf numFmtId="0" fontId="5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59" borderId="22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12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54" fillId="59" borderId="22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12" borderId="6" applyNumberFormat="0" applyAlignment="0" applyProtection="0"/>
    <xf numFmtId="0" fontId="14" fillId="12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0" fontId="14" fillId="9" borderId="6" applyNumberFormat="0" applyAlignment="0" applyProtection="0"/>
    <xf numFmtId="4" fontId="22" fillId="0" borderId="0" applyBorder="0">
      <alignment horizontal="right" vertical="center"/>
    </xf>
    <xf numFmtId="0" fontId="22" fillId="0" borderId="1">
      <alignment horizontal="right" vertical="center"/>
    </xf>
    <xf numFmtId="1" fontId="38" fillId="25" borderId="0" applyBorder="0">
      <alignment horizontal="right" vertical="center"/>
    </xf>
    <xf numFmtId="0" fontId="34" fillId="0" borderId="0"/>
    <xf numFmtId="0" fontId="55" fillId="0" borderId="27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8" fillId="0" borderId="21" applyNumberFormat="0" applyFill="0" applyAlignment="0" applyProtection="0"/>
    <xf numFmtId="0" fontId="18" fillId="0" borderId="21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0" fontId="15" fillId="0" borderId="20" applyNumberFormat="0" applyFill="0" applyAlignment="0" applyProtection="0"/>
    <xf numFmtId="168" fontId="4" fillId="0" borderId="0" applyFont="0" applyFill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57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9" fillId="12" borderId="0" applyNumberFormat="0" applyBorder="0" applyAlignment="0" applyProtection="0"/>
    <xf numFmtId="0" fontId="31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56" fillId="60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4" fillId="0" borderId="0"/>
    <xf numFmtId="0" fontId="4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" fillId="0" borderId="0"/>
    <xf numFmtId="0" fontId="4" fillId="0" borderId="0"/>
    <xf numFmtId="0" fontId="4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5" fontId="30" fillId="0" borderId="0">
      <alignment vertical="center"/>
    </xf>
    <xf numFmtId="0" fontId="1" fillId="0" borderId="0"/>
    <xf numFmtId="169" fontId="3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9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8" fontId="30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177" fontId="4" fillId="0" borderId="0" applyFont="0" applyFill="0" applyBorder="0" applyAlignment="0" applyProtection="0"/>
    <xf numFmtId="0" fontId="17" fillId="27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0" fontId="17" fillId="28" borderId="5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3" fillId="75" borderId="1" applyNumberFormat="0" applyProtection="0">
      <alignment horizontal="right"/>
    </xf>
    <xf numFmtId="0" fontId="65" fillId="75" borderId="0" applyNumberFormat="0" applyBorder="0" applyProtection="0">
      <alignment horizontal="left"/>
    </xf>
    <xf numFmtId="0" fontId="3" fillId="75" borderId="1" applyNumberFormat="0" applyProtection="0">
      <alignment horizontal="left"/>
    </xf>
    <xf numFmtId="0" fontId="4" fillId="0" borderId="1" applyNumberFormat="0" applyFill="0" applyProtection="0">
      <alignment horizontal="right"/>
    </xf>
    <xf numFmtId="0" fontId="4" fillId="0" borderId="1" applyNumberFormat="0" applyFill="0" applyProtection="0">
      <alignment horizontal="right"/>
    </xf>
    <xf numFmtId="0" fontId="64" fillId="76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2" fillId="0" borderId="48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4" fillId="0" borderId="0" applyNumberFormat="0" applyFont="0" applyFill="0" applyBorder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4" fillId="7" borderId="47" applyNumberFormat="0" applyFont="0" applyAlignment="0" applyProtection="0"/>
    <xf numFmtId="0" fontId="19" fillId="0" borderId="0"/>
    <xf numFmtId="0" fontId="4" fillId="26" borderId="0" applyNumberFormat="0" applyFont="0" applyBorder="0" applyAlignment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56">
    <xf numFmtId="0" fontId="0" fillId="0" borderId="0" xfId="0"/>
    <xf numFmtId="0" fontId="0" fillId="61" borderId="0" xfId="0" applyFill="1"/>
    <xf numFmtId="0" fontId="58" fillId="0" borderId="0" xfId="0" applyFont="1"/>
    <xf numFmtId="0" fontId="0" fillId="62" borderId="0" xfId="0" applyFill="1"/>
    <xf numFmtId="0" fontId="0" fillId="0" borderId="28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53" fillId="59" borderId="22" xfId="3358" quotePrefix="1"/>
    <xf numFmtId="0" fontId="53" fillId="59" borderId="22" xfId="3358"/>
    <xf numFmtId="0" fontId="0" fillId="0" borderId="34" xfId="0" applyBorder="1"/>
    <xf numFmtId="0" fontId="0" fillId="0" borderId="0" xfId="0" applyBorder="1"/>
    <xf numFmtId="1" fontId="0" fillId="0" borderId="35" xfId="0" applyNumberFormat="1" applyBorder="1" applyAlignment="1">
      <alignment horizontal="center"/>
    </xf>
    <xf numFmtId="1" fontId="0" fillId="0" borderId="31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0" fontId="0" fillId="63" borderId="0" xfId="0" applyFill="1"/>
    <xf numFmtId="1" fontId="0" fillId="0" borderId="0" xfId="0" applyNumberFormat="1"/>
    <xf numFmtId="0" fontId="0" fillId="64" borderId="0" xfId="0" applyFill="1"/>
    <xf numFmtId="9" fontId="0" fillId="0" borderId="0" xfId="18048" applyFont="1"/>
    <xf numFmtId="1" fontId="0" fillId="0" borderId="34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0" fontId="0" fillId="0" borderId="38" xfId="0" applyBorder="1"/>
    <xf numFmtId="0" fontId="0" fillId="0" borderId="12" xfId="0" applyBorder="1"/>
    <xf numFmtId="1" fontId="0" fillId="0" borderId="3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64" borderId="0" xfId="0" applyNumberFormat="1" applyFill="1"/>
    <xf numFmtId="0" fontId="0" fillId="0" borderId="31" xfId="0" applyBorder="1"/>
    <xf numFmtId="0" fontId="0" fillId="0" borderId="32" xfId="0" applyBorder="1"/>
    <xf numFmtId="0" fontId="0" fillId="0" borderId="35" xfId="0" applyBorder="1"/>
    <xf numFmtId="1" fontId="0" fillId="0" borderId="35" xfId="0" applyNumberFormat="1" applyBorder="1"/>
    <xf numFmtId="1" fontId="0" fillId="0" borderId="31" xfId="0" applyNumberFormat="1" applyBorder="1"/>
    <xf numFmtId="1" fontId="0" fillId="0" borderId="32" xfId="0" applyNumberFormat="1" applyBorder="1"/>
    <xf numFmtId="0" fontId="0" fillId="0" borderId="39" xfId="0" applyBorder="1"/>
    <xf numFmtId="1" fontId="0" fillId="0" borderId="38" xfId="0" applyNumberFormat="1" applyBorder="1"/>
    <xf numFmtId="1" fontId="0" fillId="0" borderId="12" xfId="0" applyNumberFormat="1" applyBorder="1"/>
    <xf numFmtId="1" fontId="0" fillId="0" borderId="39" xfId="0" applyNumberFormat="1" applyBorder="1"/>
    <xf numFmtId="0" fontId="0" fillId="65" borderId="0" xfId="0" applyFill="1"/>
    <xf numFmtId="1" fontId="0" fillId="61" borderId="0" xfId="0" applyNumberFormat="1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1" fontId="0" fillId="68" borderId="0" xfId="0" applyNumberFormat="1" applyFill="1"/>
    <xf numFmtId="0" fontId="0" fillId="69" borderId="0" xfId="0" applyFill="1"/>
    <xf numFmtId="1" fontId="0" fillId="69" borderId="0" xfId="0" applyNumberFormat="1" applyFill="1"/>
    <xf numFmtId="0" fontId="0" fillId="70" borderId="0" xfId="0" applyFill="1"/>
    <xf numFmtId="1" fontId="0" fillId="70" borderId="0" xfId="0" applyNumberFormat="1" applyFill="1"/>
    <xf numFmtId="0" fontId="58" fillId="71" borderId="40" xfId="0" applyFont="1" applyFill="1" applyBorder="1"/>
    <xf numFmtId="0" fontId="0" fillId="71" borderId="41" xfId="0" applyFill="1" applyBorder="1"/>
    <xf numFmtId="0" fontId="0" fillId="71" borderId="31" xfId="0" applyFill="1" applyBorder="1"/>
    <xf numFmtId="0" fontId="58" fillId="71" borderId="41" xfId="0" applyFont="1" applyFill="1" applyBorder="1"/>
    <xf numFmtId="0" fontId="0" fillId="71" borderId="42" xfId="0" applyFill="1" applyBorder="1"/>
    <xf numFmtId="0" fontId="58" fillId="71" borderId="43" xfId="0" applyFont="1" applyFill="1" applyBorder="1"/>
    <xf numFmtId="0" fontId="58" fillId="71" borderId="44" xfId="0" applyFont="1" applyFill="1" applyBorder="1"/>
    <xf numFmtId="0" fontId="0" fillId="71" borderId="0" xfId="0" applyFill="1" applyBorder="1"/>
    <xf numFmtId="0" fontId="58" fillId="71" borderId="45" xfId="0" applyFont="1" applyFill="1" applyBorder="1"/>
    <xf numFmtId="0" fontId="58" fillId="71" borderId="46" xfId="0" applyFont="1" applyFill="1" applyBorder="1"/>
    <xf numFmtId="0" fontId="0" fillId="71" borderId="34" xfId="0" applyFill="1" applyBorder="1"/>
    <xf numFmtId="0" fontId="0" fillId="69" borderId="0" xfId="0" applyFill="1" applyBorder="1"/>
    <xf numFmtId="0" fontId="0" fillId="69" borderId="36" xfId="0" applyFill="1" applyBorder="1"/>
    <xf numFmtId="0" fontId="0" fillId="72" borderId="0" xfId="0" applyFill="1" applyBorder="1"/>
    <xf numFmtId="0" fontId="0" fillId="73" borderId="0" xfId="0" applyFill="1" applyBorder="1"/>
    <xf numFmtId="0" fontId="0" fillId="62" borderId="0" xfId="0" applyFill="1" applyBorder="1"/>
    <xf numFmtId="0" fontId="0" fillId="61" borderId="0" xfId="0" applyFill="1" applyBorder="1"/>
    <xf numFmtId="0" fontId="0" fillId="61" borderId="36" xfId="0" applyFill="1" applyBorder="1"/>
    <xf numFmtId="0" fontId="0" fillId="71" borderId="36" xfId="0" applyFill="1" applyBorder="1"/>
    <xf numFmtId="0" fontId="58" fillId="71" borderId="10" xfId="0" applyFont="1" applyFill="1" applyBorder="1"/>
    <xf numFmtId="1" fontId="0" fillId="71" borderId="0" xfId="0" applyNumberFormat="1" applyFill="1" applyBorder="1"/>
    <xf numFmtId="1" fontId="0" fillId="71" borderId="36" xfId="0" applyNumberFormat="1" applyFill="1" applyBorder="1"/>
    <xf numFmtId="0" fontId="0" fillId="71" borderId="38" xfId="0" applyFill="1" applyBorder="1"/>
    <xf numFmtId="1" fontId="0" fillId="71" borderId="12" xfId="0" applyNumberFormat="1" applyFill="1" applyBorder="1"/>
    <xf numFmtId="0" fontId="0" fillId="71" borderId="12" xfId="0" applyFill="1" applyBorder="1"/>
    <xf numFmtId="1" fontId="0" fillId="71" borderId="39" xfId="0" applyNumberFormat="1" applyFill="1" applyBorder="1"/>
    <xf numFmtId="169" fontId="0" fillId="0" borderId="0" xfId="18048" applyNumberFormat="1" applyFont="1"/>
    <xf numFmtId="169" fontId="0" fillId="74" borderId="0" xfId="18048" applyNumberFormat="1" applyFont="1" applyFill="1"/>
    <xf numFmtId="9" fontId="0" fillId="62" borderId="0" xfId="0" applyNumberFormat="1" applyFill="1"/>
    <xf numFmtId="0" fontId="0" fillId="73" borderId="0" xfId="0" applyFill="1"/>
    <xf numFmtId="0" fontId="0" fillId="72" borderId="0" xfId="0" applyFill="1"/>
    <xf numFmtId="9" fontId="0" fillId="0" borderId="0" xfId="0" applyNumberFormat="1"/>
    <xf numFmtId="0" fontId="0" fillId="74" borderId="0" xfId="0" applyFill="1"/>
    <xf numFmtId="9" fontId="0" fillId="69" borderId="0" xfId="0" applyNumberFormat="1" applyFill="1"/>
    <xf numFmtId="0" fontId="59" fillId="0" borderId="0" xfId="0" applyFont="1"/>
    <xf numFmtId="0" fontId="46" fillId="58" borderId="0" xfId="3056"/>
    <xf numFmtId="0" fontId="42" fillId="55" borderId="0" xfId="1654" applyAlignment="1">
      <alignment horizontal="center" vertical="center"/>
    </xf>
    <xf numFmtId="0" fontId="46" fillId="58" borderId="0" xfId="3056" applyAlignment="1">
      <alignment horizontal="center" vertical="center"/>
    </xf>
    <xf numFmtId="10" fontId="41" fillId="51" borderId="0" xfId="1400" applyNumberFormat="1"/>
    <xf numFmtId="10" fontId="0" fillId="0" borderId="0" xfId="0" applyNumberFormat="1"/>
    <xf numFmtId="10" fontId="0" fillId="0" borderId="0" xfId="18048" applyNumberFormat="1" applyFont="1"/>
    <xf numFmtId="0" fontId="0" fillId="0" borderId="0" xfId="0"/>
    <xf numFmtId="0" fontId="0" fillId="61" borderId="0" xfId="0" applyFill="1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0" fillId="78" borderId="0" xfId="0" applyFill="1"/>
    <xf numFmtId="9" fontId="0" fillId="78" borderId="0" xfId="18048" applyNumberFormat="1" applyFont="1" applyFill="1"/>
    <xf numFmtId="9" fontId="0" fillId="78" borderId="0" xfId="18048" applyFont="1" applyFill="1"/>
    <xf numFmtId="9" fontId="0" fillId="78" borderId="44" xfId="18048" applyNumberFormat="1" applyFont="1" applyFill="1" applyBorder="1"/>
    <xf numFmtId="9" fontId="0" fillId="78" borderId="44" xfId="18048" applyFont="1" applyFill="1" applyBorder="1"/>
    <xf numFmtId="0" fontId="0" fillId="79" borderId="0" xfId="0" applyFill="1" applyBorder="1"/>
    <xf numFmtId="0" fontId="0" fillId="79" borderId="50" xfId="0" applyFill="1" applyBorder="1"/>
    <xf numFmtId="9" fontId="0" fillId="79" borderId="50" xfId="0" applyNumberFormat="1" applyFill="1" applyBorder="1"/>
    <xf numFmtId="9" fontId="0" fillId="79" borderId="0" xfId="18048" applyNumberFormat="1" applyFont="1" applyFill="1" applyBorder="1"/>
    <xf numFmtId="169" fontId="0" fillId="79" borderId="50" xfId="0" applyNumberFormat="1" applyFill="1" applyBorder="1"/>
    <xf numFmtId="9" fontId="0" fillId="79" borderId="0" xfId="0" applyNumberFormat="1" applyFill="1" applyBorder="1"/>
    <xf numFmtId="169" fontId="0" fillId="79" borderId="0" xfId="0" applyNumberFormat="1" applyFill="1" applyBorder="1"/>
    <xf numFmtId="0" fontId="0" fillId="79" borderId="44" xfId="0" applyFill="1" applyBorder="1"/>
    <xf numFmtId="9" fontId="0" fillId="79" borderId="44" xfId="0" applyNumberFormat="1" applyFill="1" applyBorder="1"/>
    <xf numFmtId="9" fontId="0" fillId="79" borderId="44" xfId="18048" applyNumberFormat="1" applyFont="1" applyFill="1" applyBorder="1"/>
    <xf numFmtId="169" fontId="0" fillId="79" borderId="44" xfId="0" applyNumberFormat="1" applyFill="1" applyBorder="1"/>
    <xf numFmtId="0" fontId="0" fillId="78" borderId="50" xfId="0" applyFill="1" applyBorder="1"/>
    <xf numFmtId="0" fontId="0" fillId="78" borderId="0" xfId="0" applyFill="1" applyBorder="1"/>
    <xf numFmtId="0" fontId="0" fillId="78" borderId="44" xfId="0" applyFill="1" applyBorder="1"/>
    <xf numFmtId="1" fontId="0" fillId="79" borderId="0" xfId="18048" applyNumberFormat="1" applyFont="1" applyFill="1" applyBorder="1"/>
    <xf numFmtId="1" fontId="0" fillId="79" borderId="44" xfId="18048" applyNumberFormat="1" applyFont="1" applyFill="1" applyBorder="1"/>
    <xf numFmtId="0" fontId="0" fillId="78" borderId="0" xfId="0" applyFill="1" applyAlignment="1">
      <alignment horizontal="right"/>
    </xf>
    <xf numFmtId="0" fontId="0" fillId="70" borderId="0" xfId="0" applyFill="1" applyBorder="1"/>
    <xf numFmtId="0" fontId="0" fillId="70" borderId="44" xfId="0" applyFill="1" applyBorder="1"/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179" fontId="0" fillId="82" borderId="0" xfId="0" applyNumberFormat="1" applyFill="1"/>
    <xf numFmtId="179" fontId="0" fillId="65" borderId="0" xfId="0" applyNumberFormat="1" applyFill="1"/>
    <xf numFmtId="2" fontId="0" fillId="82" borderId="0" xfId="0" applyNumberFormat="1" applyFill="1"/>
    <xf numFmtId="2" fontId="0" fillId="65" borderId="0" xfId="0" applyNumberFormat="1" applyFill="1"/>
    <xf numFmtId="180" fontId="0" fillId="82" borderId="0" xfId="0" applyNumberFormat="1" applyFill="1"/>
    <xf numFmtId="180" fontId="0" fillId="65" borderId="0" xfId="0" applyNumberFormat="1" applyFill="1"/>
    <xf numFmtId="0" fontId="0" fillId="82" borderId="0" xfId="0" applyFill="1"/>
    <xf numFmtId="0" fontId="0" fillId="0" borderId="44" xfId="0" applyBorder="1"/>
    <xf numFmtId="0" fontId="0" fillId="82" borderId="44" xfId="0" applyFill="1" applyBorder="1"/>
    <xf numFmtId="180" fontId="0" fillId="73" borderId="0" xfId="0" applyNumberFormat="1" applyFill="1"/>
    <xf numFmtId="181" fontId="0" fillId="82" borderId="0" xfId="0" applyNumberFormat="1" applyFill="1"/>
    <xf numFmtId="0" fontId="0" fillId="73" borderId="44" xfId="0" applyFill="1" applyBorder="1"/>
    <xf numFmtId="179" fontId="0" fillId="73" borderId="0" xfId="0" applyNumberFormat="1" applyFill="1"/>
    <xf numFmtId="0" fontId="0" fillId="79" borderId="0" xfId="0" applyFill="1"/>
    <xf numFmtId="1" fontId="0" fillId="79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/>
    <xf numFmtId="0" fontId="0" fillId="0" borderId="0" xfId="0"/>
    <xf numFmtId="0" fontId="60" fillId="0" borderId="0" xfId="18050" applyFont="1"/>
    <xf numFmtId="0" fontId="3" fillId="77" borderId="49" xfId="18050" applyFont="1" applyFill="1" applyBorder="1" applyAlignment="1">
      <alignment horizontal="center"/>
    </xf>
    <xf numFmtId="0" fontId="1" fillId="80" borderId="51" xfId="19148" applyFont="1" applyFill="1" applyBorder="1" applyAlignment="1">
      <alignment horizontal="center"/>
    </xf>
    <xf numFmtId="0" fontId="1" fillId="81" borderId="51" xfId="19148" applyFont="1" applyFill="1" applyBorder="1" applyAlignment="1">
      <alignment horizontal="center"/>
    </xf>
    <xf numFmtId="0" fontId="0" fillId="71" borderId="0" xfId="0" applyFill="1"/>
    <xf numFmtId="2" fontId="0" fillId="71" borderId="0" xfId="0" applyNumberFormat="1" applyFill="1"/>
    <xf numFmtId="0" fontId="0" fillId="0" borderId="0" xfId="0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70" borderId="0" xfId="0" applyFill="1" applyBorder="1" applyAlignment="1">
      <alignment horizontal="left" vertical="top" wrapText="1"/>
    </xf>
    <xf numFmtId="0" fontId="0" fillId="70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wrapText="1"/>
    </xf>
    <xf numFmtId="0" fontId="0" fillId="79" borderId="0" xfId="0" applyFill="1" applyBorder="1" applyAlignment="1">
      <alignment horizontal="left" wrapText="1"/>
    </xf>
    <xf numFmtId="0" fontId="0" fillId="79" borderId="44" xfId="0" applyFill="1" applyBorder="1" applyAlignment="1">
      <alignment horizontal="left" wrapText="1"/>
    </xf>
    <xf numFmtId="0" fontId="0" fillId="79" borderId="0" xfId="0" applyFill="1" applyBorder="1" applyAlignment="1">
      <alignment horizontal="left" vertical="top" wrapText="1"/>
    </xf>
    <xf numFmtId="0" fontId="0" fillId="79" borderId="44" xfId="0" applyFill="1" applyBorder="1" applyAlignment="1">
      <alignment horizontal="left" vertical="top" wrapText="1"/>
    </xf>
    <xf numFmtId="0" fontId="0" fillId="79" borderId="50" xfId="0" applyFill="1" applyBorder="1" applyAlignment="1">
      <alignment horizontal="left" vertical="top" wrapText="1"/>
    </xf>
  </cellXfs>
  <cellStyles count="20315">
    <cellStyle name="???????" xfId="1"/>
    <cellStyle name="20% - Accent1" xfId="2" builtinId="30" customBuiltin="1"/>
    <cellStyle name="20% - Accent1 10" xfId="3"/>
    <cellStyle name="20% - Accent1 10 2" xfId="4"/>
    <cellStyle name="20% - Accent1 11" xfId="5"/>
    <cellStyle name="20% - Accent1 11 2" xfId="6"/>
    <cellStyle name="20% - Accent1 12" xfId="7"/>
    <cellStyle name="20% - Accent1 13" xfId="8"/>
    <cellStyle name="20% - Accent1 14" xfId="9"/>
    <cellStyle name="20% - Accent1 15" xfId="10"/>
    <cellStyle name="20% - Accent1 16" xfId="11"/>
    <cellStyle name="20% - Accent1 17" xfId="12"/>
    <cellStyle name="20% - Accent1 18" xfId="13"/>
    <cellStyle name="20% - Accent1 19" xfId="14"/>
    <cellStyle name="20% - Accent1 2" xfId="15"/>
    <cellStyle name="20% - Accent1 2 10" xfId="16"/>
    <cellStyle name="20% - Accent1 2 11" xfId="17"/>
    <cellStyle name="20% - Accent1 2 12" xfId="18"/>
    <cellStyle name="20% - Accent1 2 13" xfId="19"/>
    <cellStyle name="20% - Accent1 2 14" xfId="20"/>
    <cellStyle name="20% - Accent1 2 15" xfId="21"/>
    <cellStyle name="20% - Accent1 2 16" xfId="22"/>
    <cellStyle name="20% - Accent1 2 2" xfId="23"/>
    <cellStyle name="20% - Accent1 2 3" xfId="24"/>
    <cellStyle name="20% - Accent1 2 4" xfId="25"/>
    <cellStyle name="20% - Accent1 2 5" xfId="26"/>
    <cellStyle name="20% - Accent1 2 6" xfId="27"/>
    <cellStyle name="20% - Accent1 2 7" xfId="28"/>
    <cellStyle name="20% - Accent1 2 8" xfId="29"/>
    <cellStyle name="20% - Accent1 2 9" xfId="30"/>
    <cellStyle name="20% - Accent1 20" xfId="31"/>
    <cellStyle name="20% - Accent1 21" xfId="32"/>
    <cellStyle name="20% - Accent1 22" xfId="33"/>
    <cellStyle name="20% - Accent1 23" xfId="34"/>
    <cellStyle name="20% - Accent1 24" xfId="35"/>
    <cellStyle name="20% - Accent1 25" xfId="36"/>
    <cellStyle name="20% - Accent1 26" xfId="37"/>
    <cellStyle name="20% - Accent1 27" xfId="38"/>
    <cellStyle name="20% - Accent1 28" xfId="39"/>
    <cellStyle name="20% - Accent1 29" xfId="40"/>
    <cellStyle name="20% - Accent1 3" xfId="41"/>
    <cellStyle name="20% - Accent1 3 2" xfId="42"/>
    <cellStyle name="20% - Accent1 3 2 2" xfId="43"/>
    <cellStyle name="20% - Accent1 3 3" xfId="44"/>
    <cellStyle name="20% - Accent1 3 4" xfId="45"/>
    <cellStyle name="20% - Accent1 30" xfId="46"/>
    <cellStyle name="20% - Accent1 31" xfId="47"/>
    <cellStyle name="20% - Accent1 32" xfId="48"/>
    <cellStyle name="20% - Accent1 33" xfId="49"/>
    <cellStyle name="20% - Accent1 34" xfId="50"/>
    <cellStyle name="20% - Accent1 35" xfId="51"/>
    <cellStyle name="20% - Accent1 36" xfId="52"/>
    <cellStyle name="20% - Accent1 37" xfId="53"/>
    <cellStyle name="20% - Accent1 38" xfId="54"/>
    <cellStyle name="20% - Accent1 39" xfId="55"/>
    <cellStyle name="20% - Accent1 4" xfId="56"/>
    <cellStyle name="20% - Accent1 4 2" xfId="57"/>
    <cellStyle name="20% - Accent1 4 3" xfId="58"/>
    <cellStyle name="20% - Accent1 40" xfId="59"/>
    <cellStyle name="20% - Accent1 41" xfId="60"/>
    <cellStyle name="20% - Accent1 42" xfId="61"/>
    <cellStyle name="20% - Accent1 43" xfId="62"/>
    <cellStyle name="20% - Accent1 5" xfId="63"/>
    <cellStyle name="20% - Accent1 5 2" xfId="64"/>
    <cellStyle name="20% - Accent1 5 3" xfId="65"/>
    <cellStyle name="20% - Accent1 6" xfId="66"/>
    <cellStyle name="20% - Accent1 6 2" xfId="67"/>
    <cellStyle name="20% - Accent1 6 3" xfId="68"/>
    <cellStyle name="20% - Accent1 7" xfId="69"/>
    <cellStyle name="20% - Accent1 7 2" xfId="70"/>
    <cellStyle name="20% - Accent1 7 3" xfId="71"/>
    <cellStyle name="20% - Accent1 8" xfId="72"/>
    <cellStyle name="20% - Accent1 8 2" xfId="73"/>
    <cellStyle name="20% - Accent1 8 3" xfId="74"/>
    <cellStyle name="20% - Accent1 9" xfId="75"/>
    <cellStyle name="20% - Accent1 9 2" xfId="76"/>
    <cellStyle name="20% - Accent2" xfId="77" builtinId="34" customBuiltin="1"/>
    <cellStyle name="20% - Accent2 10" xfId="78"/>
    <cellStyle name="20% - Accent2 10 2" xfId="79"/>
    <cellStyle name="20% - Accent2 11" xfId="80"/>
    <cellStyle name="20% - Accent2 11 2" xfId="81"/>
    <cellStyle name="20% - Accent2 12" xfId="82"/>
    <cellStyle name="20% - Accent2 13" xfId="83"/>
    <cellStyle name="20% - Accent2 14" xfId="84"/>
    <cellStyle name="20% - Accent2 15" xfId="85"/>
    <cellStyle name="20% - Accent2 16" xfId="86"/>
    <cellStyle name="20% - Accent2 17" xfId="87"/>
    <cellStyle name="20% - Accent2 18" xfId="88"/>
    <cellStyle name="20% - Accent2 19" xfId="89"/>
    <cellStyle name="20% - Accent2 2" xfId="90"/>
    <cellStyle name="20% - Accent2 2 10" xfId="91"/>
    <cellStyle name="20% - Accent2 2 11" xfId="92"/>
    <cellStyle name="20% - Accent2 2 12" xfId="93"/>
    <cellStyle name="20% - Accent2 2 13" xfId="94"/>
    <cellStyle name="20% - Accent2 2 14" xfId="95"/>
    <cellStyle name="20% - Accent2 2 15" xfId="96"/>
    <cellStyle name="20% - Accent2 2 16" xfId="97"/>
    <cellStyle name="20% - Accent2 2 2" xfId="98"/>
    <cellStyle name="20% - Accent2 2 3" xfId="99"/>
    <cellStyle name="20% - Accent2 2 4" xfId="100"/>
    <cellStyle name="20% - Accent2 2 5" xfId="101"/>
    <cellStyle name="20% - Accent2 2 6" xfId="102"/>
    <cellStyle name="20% - Accent2 2 7" xfId="103"/>
    <cellStyle name="20% - Accent2 2 8" xfId="104"/>
    <cellStyle name="20% - Accent2 2 9" xfId="105"/>
    <cellStyle name="20% - Accent2 20" xfId="106"/>
    <cellStyle name="20% - Accent2 21" xfId="107"/>
    <cellStyle name="20% - Accent2 22" xfId="108"/>
    <cellStyle name="20% - Accent2 23" xfId="109"/>
    <cellStyle name="20% - Accent2 24" xfId="110"/>
    <cellStyle name="20% - Accent2 25" xfId="111"/>
    <cellStyle name="20% - Accent2 26" xfId="112"/>
    <cellStyle name="20% - Accent2 27" xfId="113"/>
    <cellStyle name="20% - Accent2 28" xfId="114"/>
    <cellStyle name="20% - Accent2 29" xfId="115"/>
    <cellStyle name="20% - Accent2 3" xfId="116"/>
    <cellStyle name="20% - Accent2 3 2" xfId="117"/>
    <cellStyle name="20% - Accent2 3 2 2" xfId="118"/>
    <cellStyle name="20% - Accent2 3 3" xfId="119"/>
    <cellStyle name="20% - Accent2 3 4" xfId="120"/>
    <cellStyle name="20% - Accent2 30" xfId="121"/>
    <cellStyle name="20% - Accent2 31" xfId="122"/>
    <cellStyle name="20% - Accent2 32" xfId="123"/>
    <cellStyle name="20% - Accent2 33" xfId="124"/>
    <cellStyle name="20% - Accent2 34" xfId="125"/>
    <cellStyle name="20% - Accent2 35" xfId="126"/>
    <cellStyle name="20% - Accent2 36" xfId="127"/>
    <cellStyle name="20% - Accent2 37" xfId="128"/>
    <cellStyle name="20% - Accent2 38" xfId="129"/>
    <cellStyle name="20% - Accent2 39" xfId="130"/>
    <cellStyle name="20% - Accent2 4" xfId="131"/>
    <cellStyle name="20% - Accent2 4 2" xfId="132"/>
    <cellStyle name="20% - Accent2 4 3" xfId="133"/>
    <cellStyle name="20% - Accent2 40" xfId="134"/>
    <cellStyle name="20% - Accent2 41" xfId="135"/>
    <cellStyle name="20% - Accent2 42" xfId="136"/>
    <cellStyle name="20% - Accent2 43" xfId="137"/>
    <cellStyle name="20% - Accent2 5" xfId="138"/>
    <cellStyle name="20% - Accent2 5 2" xfId="139"/>
    <cellStyle name="20% - Accent2 5 3" xfId="140"/>
    <cellStyle name="20% - Accent2 6" xfId="141"/>
    <cellStyle name="20% - Accent2 6 2" xfId="142"/>
    <cellStyle name="20% - Accent2 6 3" xfId="143"/>
    <cellStyle name="20% - Accent2 7" xfId="144"/>
    <cellStyle name="20% - Accent2 7 2" xfId="145"/>
    <cellStyle name="20% - Accent2 7 3" xfId="146"/>
    <cellStyle name="20% - Accent2 8" xfId="147"/>
    <cellStyle name="20% - Accent2 8 2" xfId="148"/>
    <cellStyle name="20% - Accent2 8 3" xfId="149"/>
    <cellStyle name="20% - Accent2 9" xfId="150"/>
    <cellStyle name="20% - Accent2 9 2" xfId="151"/>
    <cellStyle name="20% - Accent3" xfId="152" builtinId="38" customBuiltin="1"/>
    <cellStyle name="20% - Accent3 10" xfId="153"/>
    <cellStyle name="20% - Accent3 10 2" xfId="154"/>
    <cellStyle name="20% - Accent3 11" xfId="155"/>
    <cellStyle name="20% - Accent3 11 2" xfId="156"/>
    <cellStyle name="20% - Accent3 12" xfId="157"/>
    <cellStyle name="20% - Accent3 13" xfId="158"/>
    <cellStyle name="20% - Accent3 14" xfId="159"/>
    <cellStyle name="20% - Accent3 15" xfId="160"/>
    <cellStyle name="20% - Accent3 16" xfId="161"/>
    <cellStyle name="20% - Accent3 17" xfId="162"/>
    <cellStyle name="20% - Accent3 18" xfId="163"/>
    <cellStyle name="20% - Accent3 19" xfId="164"/>
    <cellStyle name="20% - Accent3 2" xfId="165"/>
    <cellStyle name="20% - Accent3 2 10" xfId="166"/>
    <cellStyle name="20% - Accent3 2 11" xfId="167"/>
    <cellStyle name="20% - Accent3 2 12" xfId="168"/>
    <cellStyle name="20% - Accent3 2 13" xfId="169"/>
    <cellStyle name="20% - Accent3 2 14" xfId="170"/>
    <cellStyle name="20% - Accent3 2 15" xfId="171"/>
    <cellStyle name="20% - Accent3 2 16" xfId="172"/>
    <cellStyle name="20% - Accent3 2 2" xfId="173"/>
    <cellStyle name="20% - Accent3 2 3" xfId="174"/>
    <cellStyle name="20% - Accent3 2 4" xfId="175"/>
    <cellStyle name="20% - Accent3 2 5" xfId="176"/>
    <cellStyle name="20% - Accent3 2 6" xfId="177"/>
    <cellStyle name="20% - Accent3 2 7" xfId="178"/>
    <cellStyle name="20% - Accent3 2 8" xfId="179"/>
    <cellStyle name="20% - Accent3 2 9" xfId="180"/>
    <cellStyle name="20% - Accent3 20" xfId="181"/>
    <cellStyle name="20% - Accent3 21" xfId="182"/>
    <cellStyle name="20% - Accent3 22" xfId="183"/>
    <cellStyle name="20% - Accent3 23" xfId="184"/>
    <cellStyle name="20% - Accent3 24" xfId="185"/>
    <cellStyle name="20% - Accent3 25" xfId="186"/>
    <cellStyle name="20% - Accent3 26" xfId="187"/>
    <cellStyle name="20% - Accent3 27" xfId="188"/>
    <cellStyle name="20% - Accent3 28" xfId="189"/>
    <cellStyle name="20% - Accent3 29" xfId="190"/>
    <cellStyle name="20% - Accent3 3" xfId="191"/>
    <cellStyle name="20% - Accent3 3 2" xfId="192"/>
    <cellStyle name="20% - Accent3 3 2 2" xfId="193"/>
    <cellStyle name="20% - Accent3 3 3" xfId="194"/>
    <cellStyle name="20% - Accent3 3 4" xfId="195"/>
    <cellStyle name="20% - Accent3 30" xfId="196"/>
    <cellStyle name="20% - Accent3 31" xfId="197"/>
    <cellStyle name="20% - Accent3 32" xfId="198"/>
    <cellStyle name="20% - Accent3 33" xfId="199"/>
    <cellStyle name="20% - Accent3 34" xfId="200"/>
    <cellStyle name="20% - Accent3 35" xfId="201"/>
    <cellStyle name="20% - Accent3 36" xfId="202"/>
    <cellStyle name="20% - Accent3 37" xfId="203"/>
    <cellStyle name="20% - Accent3 38" xfId="204"/>
    <cellStyle name="20% - Accent3 39" xfId="205"/>
    <cellStyle name="20% - Accent3 4" xfId="206"/>
    <cellStyle name="20% - Accent3 4 2" xfId="207"/>
    <cellStyle name="20% - Accent3 4 3" xfId="208"/>
    <cellStyle name="20% - Accent3 40" xfId="209"/>
    <cellStyle name="20% - Accent3 41" xfId="210"/>
    <cellStyle name="20% - Accent3 42" xfId="211"/>
    <cellStyle name="20% - Accent3 43" xfId="212"/>
    <cellStyle name="20% - Accent3 44" xfId="213"/>
    <cellStyle name="20% - Accent3 5" xfId="214"/>
    <cellStyle name="20% - Accent3 5 2" xfId="215"/>
    <cellStyle name="20% - Accent3 5 3" xfId="216"/>
    <cellStyle name="20% - Accent3 6" xfId="217"/>
    <cellStyle name="20% - Accent3 6 2" xfId="218"/>
    <cellStyle name="20% - Accent3 6 3" xfId="219"/>
    <cellStyle name="20% - Accent3 7" xfId="220"/>
    <cellStyle name="20% - Accent3 7 2" xfId="221"/>
    <cellStyle name="20% - Accent3 7 3" xfId="222"/>
    <cellStyle name="20% - Accent3 8" xfId="223"/>
    <cellStyle name="20% - Accent3 8 2" xfId="224"/>
    <cellStyle name="20% - Accent3 8 3" xfId="225"/>
    <cellStyle name="20% - Accent3 9" xfId="226"/>
    <cellStyle name="20% - Accent3 9 2" xfId="227"/>
    <cellStyle name="20% - Accent4" xfId="228" builtinId="42" customBuiltin="1"/>
    <cellStyle name="20% - Accent4 10" xfId="229"/>
    <cellStyle name="20% - Accent4 10 2" xfId="230"/>
    <cellStyle name="20% - Accent4 11" xfId="231"/>
    <cellStyle name="20% - Accent4 11 2" xfId="232"/>
    <cellStyle name="20% - Accent4 12" xfId="233"/>
    <cellStyle name="20% - Accent4 13" xfId="234"/>
    <cellStyle name="20% - Accent4 14" xfId="235"/>
    <cellStyle name="20% - Accent4 15" xfId="236"/>
    <cellStyle name="20% - Accent4 16" xfId="237"/>
    <cellStyle name="20% - Accent4 17" xfId="238"/>
    <cellStyle name="20% - Accent4 18" xfId="239"/>
    <cellStyle name="20% - Accent4 19" xfId="240"/>
    <cellStyle name="20% - Accent4 2" xfId="241"/>
    <cellStyle name="20% - Accent4 2 10" xfId="242"/>
    <cellStyle name="20% - Accent4 2 11" xfId="243"/>
    <cellStyle name="20% - Accent4 2 12" xfId="244"/>
    <cellStyle name="20% - Accent4 2 13" xfId="245"/>
    <cellStyle name="20% - Accent4 2 14" xfId="246"/>
    <cellStyle name="20% - Accent4 2 15" xfId="247"/>
    <cellStyle name="20% - Accent4 2 16" xfId="248"/>
    <cellStyle name="20% - Accent4 2 2" xfId="249"/>
    <cellStyle name="20% - Accent4 2 3" xfId="250"/>
    <cellStyle name="20% - Accent4 2 4" xfId="251"/>
    <cellStyle name="20% - Accent4 2 5" xfId="252"/>
    <cellStyle name="20% - Accent4 2 6" xfId="253"/>
    <cellStyle name="20% - Accent4 2 7" xfId="254"/>
    <cellStyle name="20% - Accent4 2 8" xfId="255"/>
    <cellStyle name="20% - Accent4 2 9" xfId="256"/>
    <cellStyle name="20% - Accent4 20" xfId="257"/>
    <cellStyle name="20% - Accent4 21" xfId="258"/>
    <cellStyle name="20% - Accent4 22" xfId="259"/>
    <cellStyle name="20% - Accent4 23" xfId="260"/>
    <cellStyle name="20% - Accent4 24" xfId="261"/>
    <cellStyle name="20% - Accent4 25" xfId="262"/>
    <cellStyle name="20% - Accent4 26" xfId="263"/>
    <cellStyle name="20% - Accent4 27" xfId="264"/>
    <cellStyle name="20% - Accent4 28" xfId="265"/>
    <cellStyle name="20% - Accent4 29" xfId="266"/>
    <cellStyle name="20% - Accent4 3" xfId="267"/>
    <cellStyle name="20% - Accent4 3 2" xfId="268"/>
    <cellStyle name="20% - Accent4 3 2 2" xfId="269"/>
    <cellStyle name="20% - Accent4 3 3" xfId="270"/>
    <cellStyle name="20% - Accent4 3 4" xfId="271"/>
    <cellStyle name="20% - Accent4 30" xfId="272"/>
    <cellStyle name="20% - Accent4 31" xfId="273"/>
    <cellStyle name="20% - Accent4 32" xfId="274"/>
    <cellStyle name="20% - Accent4 33" xfId="275"/>
    <cellStyle name="20% - Accent4 34" xfId="276"/>
    <cellStyle name="20% - Accent4 35" xfId="277"/>
    <cellStyle name="20% - Accent4 36" xfId="278"/>
    <cellStyle name="20% - Accent4 37" xfId="279"/>
    <cellStyle name="20% - Accent4 38" xfId="280"/>
    <cellStyle name="20% - Accent4 39" xfId="281"/>
    <cellStyle name="20% - Accent4 4" xfId="282"/>
    <cellStyle name="20% - Accent4 4 2" xfId="283"/>
    <cellStyle name="20% - Accent4 4 3" xfId="284"/>
    <cellStyle name="20% - Accent4 40" xfId="285"/>
    <cellStyle name="20% - Accent4 41" xfId="286"/>
    <cellStyle name="20% - Accent4 42" xfId="287"/>
    <cellStyle name="20% - Accent4 43" xfId="288"/>
    <cellStyle name="20% - Accent4 5" xfId="289"/>
    <cellStyle name="20% - Accent4 5 2" xfId="290"/>
    <cellStyle name="20% - Accent4 5 3" xfId="291"/>
    <cellStyle name="20% - Accent4 6" xfId="292"/>
    <cellStyle name="20% - Accent4 6 2" xfId="293"/>
    <cellStyle name="20% - Accent4 6 3" xfId="294"/>
    <cellStyle name="20% - Accent4 7" xfId="295"/>
    <cellStyle name="20% - Accent4 7 2" xfId="296"/>
    <cellStyle name="20% - Accent4 7 3" xfId="297"/>
    <cellStyle name="20% - Accent4 8" xfId="298"/>
    <cellStyle name="20% - Accent4 8 2" xfId="299"/>
    <cellStyle name="20% - Accent4 8 3" xfId="300"/>
    <cellStyle name="20% - Accent4 9" xfId="301"/>
    <cellStyle name="20% - Accent4 9 2" xfId="302"/>
    <cellStyle name="20% - Accent5" xfId="303" builtinId="46" customBuiltin="1"/>
    <cellStyle name="20% - Accent5 10" xfId="304"/>
    <cellStyle name="20% - Accent5 10 2" xfId="305"/>
    <cellStyle name="20% - Accent5 11" xfId="306"/>
    <cellStyle name="20% - Accent5 11 2" xfId="307"/>
    <cellStyle name="20% - Accent5 12" xfId="308"/>
    <cellStyle name="20% - Accent5 13" xfId="309"/>
    <cellStyle name="20% - Accent5 14" xfId="310"/>
    <cellStyle name="20% - Accent5 15" xfId="311"/>
    <cellStyle name="20% - Accent5 16" xfId="312"/>
    <cellStyle name="20% - Accent5 17" xfId="313"/>
    <cellStyle name="20% - Accent5 18" xfId="314"/>
    <cellStyle name="20% - Accent5 19" xfId="315"/>
    <cellStyle name="20% - Accent5 2" xfId="316"/>
    <cellStyle name="20% - Accent5 2 10" xfId="317"/>
    <cellStyle name="20% - Accent5 2 11" xfId="318"/>
    <cellStyle name="20% - Accent5 2 12" xfId="319"/>
    <cellStyle name="20% - Accent5 2 13" xfId="320"/>
    <cellStyle name="20% - Accent5 2 14" xfId="321"/>
    <cellStyle name="20% - Accent5 2 15" xfId="322"/>
    <cellStyle name="20% - Accent5 2 2" xfId="323"/>
    <cellStyle name="20% - Accent5 2 3" xfId="324"/>
    <cellStyle name="20% - Accent5 2 4" xfId="325"/>
    <cellStyle name="20% - Accent5 2 5" xfId="326"/>
    <cellStyle name="20% - Accent5 2 6" xfId="327"/>
    <cellStyle name="20% - Accent5 2 7" xfId="328"/>
    <cellStyle name="20% - Accent5 2 8" xfId="329"/>
    <cellStyle name="20% - Accent5 2 9" xfId="330"/>
    <cellStyle name="20% - Accent5 20" xfId="331"/>
    <cellStyle name="20% - Accent5 21" xfId="332"/>
    <cellStyle name="20% - Accent5 22" xfId="333"/>
    <cellStyle name="20% - Accent5 23" xfId="334"/>
    <cellStyle name="20% - Accent5 24" xfId="335"/>
    <cellStyle name="20% - Accent5 25" xfId="336"/>
    <cellStyle name="20% - Accent5 26" xfId="337"/>
    <cellStyle name="20% - Accent5 27" xfId="338"/>
    <cellStyle name="20% - Accent5 28" xfId="339"/>
    <cellStyle name="20% - Accent5 29" xfId="340"/>
    <cellStyle name="20% - Accent5 3" xfId="341"/>
    <cellStyle name="20% - Accent5 3 2" xfId="342"/>
    <cellStyle name="20% - Accent5 30" xfId="343"/>
    <cellStyle name="20% - Accent5 31" xfId="344"/>
    <cellStyle name="20% - Accent5 32" xfId="345"/>
    <cellStyle name="20% - Accent5 33" xfId="346"/>
    <cellStyle name="20% - Accent5 34" xfId="347"/>
    <cellStyle name="20% - Accent5 35" xfId="348"/>
    <cellStyle name="20% - Accent5 36" xfId="349"/>
    <cellStyle name="20% - Accent5 37" xfId="350"/>
    <cellStyle name="20% - Accent5 38" xfId="351"/>
    <cellStyle name="20% - Accent5 39" xfId="352"/>
    <cellStyle name="20% - Accent5 4" xfId="353"/>
    <cellStyle name="20% - Accent5 40" xfId="354"/>
    <cellStyle name="20% - Accent5 41" xfId="355"/>
    <cellStyle name="20% - Accent5 42" xfId="356"/>
    <cellStyle name="20% - Accent5 43" xfId="357"/>
    <cellStyle name="20% - Accent5 5" xfId="358"/>
    <cellStyle name="20% - Accent5 6" xfId="359"/>
    <cellStyle name="20% - Accent5 7" xfId="360"/>
    <cellStyle name="20% - Accent5 8" xfId="361"/>
    <cellStyle name="20% - Accent5 9" xfId="362"/>
    <cellStyle name="20% - Accent5 9 2" xfId="363"/>
    <cellStyle name="20% - Accent6" xfId="364" builtinId="50" customBuiltin="1"/>
    <cellStyle name="20% - Accent6 10" xfId="365"/>
    <cellStyle name="20% - Accent6 10 2" xfId="366"/>
    <cellStyle name="20% - Accent6 11" xfId="367"/>
    <cellStyle name="20% - Accent6 11 2" xfId="368"/>
    <cellStyle name="20% - Accent6 12" xfId="369"/>
    <cellStyle name="20% - Accent6 13" xfId="370"/>
    <cellStyle name="20% - Accent6 14" xfId="371"/>
    <cellStyle name="20% - Accent6 15" xfId="372"/>
    <cellStyle name="20% - Accent6 16" xfId="373"/>
    <cellStyle name="20% - Accent6 17" xfId="374"/>
    <cellStyle name="20% - Accent6 18" xfId="375"/>
    <cellStyle name="20% - Accent6 19" xfId="376"/>
    <cellStyle name="20% - Accent6 2" xfId="377"/>
    <cellStyle name="20% - Accent6 2 10" xfId="378"/>
    <cellStyle name="20% - Accent6 2 11" xfId="379"/>
    <cellStyle name="20% - Accent6 2 12" xfId="380"/>
    <cellStyle name="20% - Accent6 2 13" xfId="381"/>
    <cellStyle name="20% - Accent6 2 14" xfId="382"/>
    <cellStyle name="20% - Accent6 2 15" xfId="383"/>
    <cellStyle name="20% - Accent6 2 16" xfId="384"/>
    <cellStyle name="20% - Accent6 2 2" xfId="385"/>
    <cellStyle name="20% - Accent6 2 3" xfId="386"/>
    <cellStyle name="20% - Accent6 2 4" xfId="387"/>
    <cellStyle name="20% - Accent6 2 5" xfId="388"/>
    <cellStyle name="20% - Accent6 2 6" xfId="389"/>
    <cellStyle name="20% - Accent6 2 7" xfId="390"/>
    <cellStyle name="20% - Accent6 2 8" xfId="391"/>
    <cellStyle name="20% - Accent6 2 9" xfId="392"/>
    <cellStyle name="20% - Accent6 20" xfId="393"/>
    <cellStyle name="20% - Accent6 21" xfId="394"/>
    <cellStyle name="20% - Accent6 22" xfId="395"/>
    <cellStyle name="20% - Accent6 23" xfId="396"/>
    <cellStyle name="20% - Accent6 24" xfId="397"/>
    <cellStyle name="20% - Accent6 25" xfId="398"/>
    <cellStyle name="20% - Accent6 26" xfId="399"/>
    <cellStyle name="20% - Accent6 27" xfId="400"/>
    <cellStyle name="20% - Accent6 28" xfId="401"/>
    <cellStyle name="20% - Accent6 29" xfId="402"/>
    <cellStyle name="20% - Accent6 3" xfId="403"/>
    <cellStyle name="20% - Accent6 3 2" xfId="404"/>
    <cellStyle name="20% - Accent6 3 2 2" xfId="405"/>
    <cellStyle name="20% - Accent6 3 3" xfId="406"/>
    <cellStyle name="20% - Accent6 3 4" xfId="407"/>
    <cellStyle name="20% - Accent6 30" xfId="408"/>
    <cellStyle name="20% - Accent6 31" xfId="409"/>
    <cellStyle name="20% - Accent6 32" xfId="410"/>
    <cellStyle name="20% - Accent6 33" xfId="411"/>
    <cellStyle name="20% - Accent6 34" xfId="412"/>
    <cellStyle name="20% - Accent6 35" xfId="413"/>
    <cellStyle name="20% - Accent6 36" xfId="414"/>
    <cellStyle name="20% - Accent6 37" xfId="415"/>
    <cellStyle name="20% - Accent6 38" xfId="416"/>
    <cellStyle name="20% - Accent6 39" xfId="417"/>
    <cellStyle name="20% - Accent6 4" xfId="418"/>
    <cellStyle name="20% - Accent6 4 2" xfId="419"/>
    <cellStyle name="20% - Accent6 4 3" xfId="420"/>
    <cellStyle name="20% - Accent6 40" xfId="421"/>
    <cellStyle name="20% - Accent6 41" xfId="422"/>
    <cellStyle name="20% - Accent6 42" xfId="423"/>
    <cellStyle name="20% - Accent6 43" xfId="424"/>
    <cellStyle name="20% - Accent6 44" xfId="425"/>
    <cellStyle name="20% - Accent6 44 2" xfId="426"/>
    <cellStyle name="20% - Accent6 44 2 2" xfId="427"/>
    <cellStyle name="20% - Accent6 44 2 2 2" xfId="428"/>
    <cellStyle name="20% - Accent6 44 2 2 2 2" xfId="429"/>
    <cellStyle name="20% - Accent6 44 2 2 3" xfId="430"/>
    <cellStyle name="20% - Accent6 44 2 3" xfId="431"/>
    <cellStyle name="20% - Accent6 44 2 3 2" xfId="432"/>
    <cellStyle name="20% - Accent6 44 2 3 2 2" xfId="433"/>
    <cellStyle name="20% - Accent6 44 2 3 3" xfId="434"/>
    <cellStyle name="20% - Accent6 44 2 4" xfId="435"/>
    <cellStyle name="20% - Accent6 44 2 4 2" xfId="436"/>
    <cellStyle name="20% - Accent6 44 2 5" xfId="437"/>
    <cellStyle name="20% - Accent6 44 3" xfId="438"/>
    <cellStyle name="20% - Accent6 44 3 2" xfId="439"/>
    <cellStyle name="20% - Accent6 44 3 2 2" xfId="440"/>
    <cellStyle name="20% - Accent6 44 3 3" xfId="441"/>
    <cellStyle name="20% - Accent6 44 4" xfId="442"/>
    <cellStyle name="20% - Accent6 44 4 2" xfId="443"/>
    <cellStyle name="20% - Accent6 44 4 2 2" xfId="444"/>
    <cellStyle name="20% - Accent6 44 4 3" xfId="445"/>
    <cellStyle name="20% - Accent6 44 5" xfId="446"/>
    <cellStyle name="20% - Accent6 44 5 2" xfId="447"/>
    <cellStyle name="20% - Accent6 44 6" xfId="448"/>
    <cellStyle name="20% - Accent6 5" xfId="449"/>
    <cellStyle name="20% - Accent6 5 2" xfId="450"/>
    <cellStyle name="20% - Accent6 5 3" xfId="451"/>
    <cellStyle name="20% - Accent6 6" xfId="452"/>
    <cellStyle name="20% - Accent6 6 2" xfId="453"/>
    <cellStyle name="20% - Accent6 6 3" xfId="454"/>
    <cellStyle name="20% - Accent6 7" xfId="455"/>
    <cellStyle name="20% - Accent6 7 2" xfId="456"/>
    <cellStyle name="20% - Accent6 7 3" xfId="457"/>
    <cellStyle name="20% - Accent6 8" xfId="458"/>
    <cellStyle name="20% - Accent6 8 2" xfId="459"/>
    <cellStyle name="20% - Accent6 8 3" xfId="460"/>
    <cellStyle name="20% - Accent6 9" xfId="461"/>
    <cellStyle name="20% - Accent6 9 2" xfId="462"/>
    <cellStyle name="20% - Akzent1" xfId="463"/>
    <cellStyle name="20% - Akzent2" xfId="464"/>
    <cellStyle name="20% - Akzent3" xfId="465"/>
    <cellStyle name="20% - Akzent4" xfId="466"/>
    <cellStyle name="20% - Akzent5" xfId="467"/>
    <cellStyle name="20% - Akzent6" xfId="468"/>
    <cellStyle name="2x indented GHG Textfiels" xfId="469"/>
    <cellStyle name="40% - Accent1" xfId="470" builtinId="31" customBuiltin="1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 4" xfId="513"/>
    <cellStyle name="40% - Accent1 30" xfId="514"/>
    <cellStyle name="40% - Accent1 31" xfId="515"/>
    <cellStyle name="40% - Accent1 32" xfId="516"/>
    <cellStyle name="40% - Accent1 33" xfId="517"/>
    <cellStyle name="40% - Accent1 34" xfId="518"/>
    <cellStyle name="40% - Accent1 35" xfId="519"/>
    <cellStyle name="40% - Accent1 36" xfId="520"/>
    <cellStyle name="40% - Accent1 37" xfId="521"/>
    <cellStyle name="40% - Accent1 38" xfId="522"/>
    <cellStyle name="40% - Accent1 39" xfId="523"/>
    <cellStyle name="40% - Accent1 4" xfId="524"/>
    <cellStyle name="40% - Accent1 4 2" xfId="525"/>
    <cellStyle name="40% - Accent1 4 3" xfId="526"/>
    <cellStyle name="40% - Accent1 40" xfId="527"/>
    <cellStyle name="40% - Accent1 41" xfId="528"/>
    <cellStyle name="40% - Accent1 42" xfId="529"/>
    <cellStyle name="40% - Accent1 43" xfId="530"/>
    <cellStyle name="40% - Accent1 5" xfId="531"/>
    <cellStyle name="40% - Accent1 5 2" xfId="532"/>
    <cellStyle name="40% - Accent1 5 3" xfId="533"/>
    <cellStyle name="40% - Accent1 6" xfId="534"/>
    <cellStyle name="40% - Accent1 6 2" xfId="535"/>
    <cellStyle name="40% - Accent1 6 3" xfId="536"/>
    <cellStyle name="40% - Accent1 7" xfId="537"/>
    <cellStyle name="40% - Accent1 7 2" xfId="538"/>
    <cellStyle name="40% - Accent1 7 3" xfId="539"/>
    <cellStyle name="40% - Accent1 8" xfId="540"/>
    <cellStyle name="40% - Accent1 8 2" xfId="541"/>
    <cellStyle name="40% - Accent1 8 3" xfId="542"/>
    <cellStyle name="40% - Accent1 9" xfId="543"/>
    <cellStyle name="40% - Accent1 9 2" xfId="544"/>
    <cellStyle name="40% - Accent2" xfId="545" builtinId="35" customBuiltin="1"/>
    <cellStyle name="40% - Accent2 10" xfId="546"/>
    <cellStyle name="40% - Accent2 10 2" xfId="547"/>
    <cellStyle name="40% - Accent2 11" xfId="548"/>
    <cellStyle name="40% - Accent2 11 2" xfId="549"/>
    <cellStyle name="40% - Accent2 12" xfId="550"/>
    <cellStyle name="40% - Accent2 13" xfId="551"/>
    <cellStyle name="40% - Accent2 14" xfId="552"/>
    <cellStyle name="40% - Accent2 15" xfId="553"/>
    <cellStyle name="40% - Accent2 16" xfId="554"/>
    <cellStyle name="40% - Accent2 17" xfId="555"/>
    <cellStyle name="40% - Accent2 18" xfId="556"/>
    <cellStyle name="40% - Accent2 19" xfId="557"/>
    <cellStyle name="40% - Accent2 2" xfId="558"/>
    <cellStyle name="40% - Accent2 2 10" xfId="559"/>
    <cellStyle name="40% - Accent2 2 11" xfId="560"/>
    <cellStyle name="40% - Accent2 2 12" xfId="561"/>
    <cellStyle name="40% - Accent2 2 13" xfId="562"/>
    <cellStyle name="40% - Accent2 2 14" xfId="563"/>
    <cellStyle name="40% - Accent2 2 15" xfId="564"/>
    <cellStyle name="40% - Accent2 2 2" xfId="565"/>
    <cellStyle name="40% - Accent2 2 3" xfId="566"/>
    <cellStyle name="40% - Accent2 2 4" xfId="567"/>
    <cellStyle name="40% - Accent2 2 5" xfId="568"/>
    <cellStyle name="40% - Accent2 2 6" xfId="569"/>
    <cellStyle name="40% - Accent2 2 7" xfId="570"/>
    <cellStyle name="40% - Accent2 2 8" xfId="571"/>
    <cellStyle name="40% - Accent2 2 9" xfId="572"/>
    <cellStyle name="40% - Accent2 20" xfId="573"/>
    <cellStyle name="40% - Accent2 21" xfId="574"/>
    <cellStyle name="40% - Accent2 22" xfId="575"/>
    <cellStyle name="40% - Accent2 23" xfId="576"/>
    <cellStyle name="40% - Accent2 24" xfId="577"/>
    <cellStyle name="40% - Accent2 25" xfId="578"/>
    <cellStyle name="40% - Accent2 26" xfId="579"/>
    <cellStyle name="40% - Accent2 27" xfId="580"/>
    <cellStyle name="40% - Accent2 28" xfId="581"/>
    <cellStyle name="40% - Accent2 29" xfId="582"/>
    <cellStyle name="40% - Accent2 3" xfId="583"/>
    <cellStyle name="40% - Accent2 3 2" xfId="584"/>
    <cellStyle name="40% - Accent2 30" xfId="585"/>
    <cellStyle name="40% - Accent2 31" xfId="586"/>
    <cellStyle name="40% - Accent2 32" xfId="587"/>
    <cellStyle name="40% - Accent2 33" xfId="588"/>
    <cellStyle name="40% - Accent2 34" xfId="589"/>
    <cellStyle name="40% - Accent2 35" xfId="590"/>
    <cellStyle name="40% - Accent2 36" xfId="591"/>
    <cellStyle name="40% - Accent2 37" xfId="592"/>
    <cellStyle name="40% - Accent2 38" xfId="593"/>
    <cellStyle name="40% - Accent2 39" xfId="594"/>
    <cellStyle name="40% - Accent2 4" xfId="595"/>
    <cellStyle name="40% - Accent2 40" xfId="596"/>
    <cellStyle name="40% - Accent2 41" xfId="597"/>
    <cellStyle name="40% - Accent2 42" xfId="598"/>
    <cellStyle name="40% - Accent2 43" xfId="599"/>
    <cellStyle name="40% - Accent2 5" xfId="600"/>
    <cellStyle name="40% - Accent2 6" xfId="601"/>
    <cellStyle name="40% - Accent2 7" xfId="602"/>
    <cellStyle name="40% - Accent2 8" xfId="603"/>
    <cellStyle name="40% - Accent2 9" xfId="604"/>
    <cellStyle name="40% - Accent2 9 2" xfId="605"/>
    <cellStyle name="40% - Accent3" xfId="606" builtinId="39" customBuiltin="1"/>
    <cellStyle name="40% - Accent3 10" xfId="607"/>
    <cellStyle name="40% - Accent3 10 2" xfId="608"/>
    <cellStyle name="40% - Accent3 11" xfId="609"/>
    <cellStyle name="40% - Accent3 11 2" xfId="610"/>
    <cellStyle name="40% - Accent3 12" xfId="611"/>
    <cellStyle name="40% - Accent3 13" xfId="612"/>
    <cellStyle name="40% - Accent3 14" xfId="613"/>
    <cellStyle name="40% - Accent3 15" xfId="614"/>
    <cellStyle name="40% - Accent3 16" xfId="615"/>
    <cellStyle name="40% - Accent3 17" xfId="616"/>
    <cellStyle name="40% - Accent3 18" xfId="617"/>
    <cellStyle name="40% - Accent3 19" xfId="618"/>
    <cellStyle name="40% - Accent3 2" xfId="619"/>
    <cellStyle name="40% - Accent3 2 10" xfId="620"/>
    <cellStyle name="40% - Accent3 2 11" xfId="621"/>
    <cellStyle name="40% - Accent3 2 12" xfId="622"/>
    <cellStyle name="40% - Accent3 2 13" xfId="623"/>
    <cellStyle name="40% - Accent3 2 14" xfId="624"/>
    <cellStyle name="40% - Accent3 2 15" xfId="625"/>
    <cellStyle name="40% - Accent3 2 16" xfId="626"/>
    <cellStyle name="40% - Accent3 2 2" xfId="627"/>
    <cellStyle name="40% - Accent3 2 3" xfId="628"/>
    <cellStyle name="40% - Accent3 2 4" xfId="629"/>
    <cellStyle name="40% - Accent3 2 5" xfId="630"/>
    <cellStyle name="40% - Accent3 2 6" xfId="631"/>
    <cellStyle name="40% - Accent3 2 7" xfId="632"/>
    <cellStyle name="40% - Accent3 2 8" xfId="633"/>
    <cellStyle name="40% - Accent3 2 9" xfId="634"/>
    <cellStyle name="40% - Accent3 20" xfId="635"/>
    <cellStyle name="40% - Accent3 21" xfId="636"/>
    <cellStyle name="40% - Accent3 22" xfId="637"/>
    <cellStyle name="40% - Accent3 23" xfId="638"/>
    <cellStyle name="40% - Accent3 24" xfId="639"/>
    <cellStyle name="40% - Accent3 25" xfId="640"/>
    <cellStyle name="40% - Accent3 26" xfId="641"/>
    <cellStyle name="40% - Accent3 27" xfId="642"/>
    <cellStyle name="40% - Accent3 28" xfId="643"/>
    <cellStyle name="40% - Accent3 29" xfId="644"/>
    <cellStyle name="40% - Accent3 3" xfId="645"/>
    <cellStyle name="40% - Accent3 3 2" xfId="646"/>
    <cellStyle name="40% - Accent3 3 2 2" xfId="647"/>
    <cellStyle name="40% - Accent3 3 3" xfId="648"/>
    <cellStyle name="40% - Accent3 3 4" xfId="649"/>
    <cellStyle name="40% - Accent3 30" xfId="650"/>
    <cellStyle name="40% - Accent3 31" xfId="651"/>
    <cellStyle name="40% - Accent3 32" xfId="652"/>
    <cellStyle name="40% - Accent3 33" xfId="653"/>
    <cellStyle name="40% - Accent3 34" xfId="654"/>
    <cellStyle name="40% - Accent3 35" xfId="655"/>
    <cellStyle name="40% - Accent3 36" xfId="656"/>
    <cellStyle name="40% - Accent3 37" xfId="657"/>
    <cellStyle name="40% - Accent3 38" xfId="658"/>
    <cellStyle name="40% - Accent3 39" xfId="659"/>
    <cellStyle name="40% - Accent3 4" xfId="660"/>
    <cellStyle name="40% - Accent3 4 2" xfId="661"/>
    <cellStyle name="40% - Accent3 4 3" xfId="662"/>
    <cellStyle name="40% - Accent3 40" xfId="663"/>
    <cellStyle name="40% - Accent3 41" xfId="664"/>
    <cellStyle name="40% - Accent3 42" xfId="665"/>
    <cellStyle name="40% - Accent3 43" xfId="666"/>
    <cellStyle name="40% - Accent3 5" xfId="667"/>
    <cellStyle name="40% - Accent3 5 2" xfId="668"/>
    <cellStyle name="40% - Accent3 5 3" xfId="669"/>
    <cellStyle name="40% - Accent3 6" xfId="670"/>
    <cellStyle name="40% - Accent3 6 2" xfId="671"/>
    <cellStyle name="40% - Accent3 6 3" xfId="672"/>
    <cellStyle name="40% - Accent3 7" xfId="673"/>
    <cellStyle name="40% - Accent3 7 2" xfId="674"/>
    <cellStyle name="40% - Accent3 7 3" xfId="675"/>
    <cellStyle name="40% - Accent3 8" xfId="676"/>
    <cellStyle name="40% - Accent3 8 2" xfId="677"/>
    <cellStyle name="40% - Accent3 8 3" xfId="678"/>
    <cellStyle name="40% - Accent3 9" xfId="679"/>
    <cellStyle name="40% - Accent3 9 2" xfId="680"/>
    <cellStyle name="40% - Accent4" xfId="681" builtinId="43" customBuiltin="1"/>
    <cellStyle name="40% - Accent4 10" xfId="682"/>
    <cellStyle name="40% - Accent4 10 2" xfId="683"/>
    <cellStyle name="40% - Accent4 11" xfId="684"/>
    <cellStyle name="40% - Accent4 11 2" xfId="685"/>
    <cellStyle name="40% - Accent4 12" xfId="686"/>
    <cellStyle name="40% - Accent4 13" xfId="687"/>
    <cellStyle name="40% - Accent4 14" xfId="688"/>
    <cellStyle name="40% - Accent4 15" xfId="689"/>
    <cellStyle name="40% - Accent4 16" xfId="690"/>
    <cellStyle name="40% - Accent4 17" xfId="691"/>
    <cellStyle name="40% - Accent4 18" xfId="692"/>
    <cellStyle name="40% - Accent4 19" xfId="693"/>
    <cellStyle name="40% - Accent4 2" xfId="694"/>
    <cellStyle name="40% - Accent4 2 10" xfId="695"/>
    <cellStyle name="40% - Accent4 2 11" xfId="696"/>
    <cellStyle name="40% - Accent4 2 12" xfId="697"/>
    <cellStyle name="40% - Accent4 2 13" xfId="698"/>
    <cellStyle name="40% - Accent4 2 14" xfId="699"/>
    <cellStyle name="40% - Accent4 2 15" xfId="700"/>
    <cellStyle name="40% - Accent4 2 16" xfId="701"/>
    <cellStyle name="40% - Accent4 2 2" xfId="702"/>
    <cellStyle name="40% - Accent4 2 3" xfId="703"/>
    <cellStyle name="40% - Accent4 2 4" xfId="704"/>
    <cellStyle name="40% - Accent4 2 5" xfId="705"/>
    <cellStyle name="40% - Accent4 2 6" xfId="706"/>
    <cellStyle name="40% - Accent4 2 7" xfId="707"/>
    <cellStyle name="40% - Accent4 2 8" xfId="708"/>
    <cellStyle name="40% - Accent4 2 9" xfId="709"/>
    <cellStyle name="40% - Accent4 20" xfId="710"/>
    <cellStyle name="40% - Accent4 21" xfId="711"/>
    <cellStyle name="40% - Accent4 22" xfId="712"/>
    <cellStyle name="40% - Accent4 23" xfId="713"/>
    <cellStyle name="40% - Accent4 24" xfId="714"/>
    <cellStyle name="40% - Accent4 25" xfId="715"/>
    <cellStyle name="40% - Accent4 26" xfId="716"/>
    <cellStyle name="40% - Accent4 27" xfId="717"/>
    <cellStyle name="40% - Accent4 28" xfId="718"/>
    <cellStyle name="40% - Accent4 29" xfId="719"/>
    <cellStyle name="40% - Accent4 3" xfId="720"/>
    <cellStyle name="40% - Accent4 3 2" xfId="721"/>
    <cellStyle name="40% - Accent4 3 2 2" xfId="722"/>
    <cellStyle name="40% - Accent4 3 3" xfId="723"/>
    <cellStyle name="40% - Accent4 3 4" xfId="724"/>
    <cellStyle name="40% - Accent4 30" xfId="725"/>
    <cellStyle name="40% - Accent4 31" xfId="726"/>
    <cellStyle name="40% - Accent4 32" xfId="727"/>
    <cellStyle name="40% - Accent4 33" xfId="728"/>
    <cellStyle name="40% - Accent4 34" xfId="729"/>
    <cellStyle name="40% - Accent4 35" xfId="730"/>
    <cellStyle name="40% - Accent4 36" xfId="731"/>
    <cellStyle name="40% - Accent4 37" xfId="732"/>
    <cellStyle name="40% - Accent4 38" xfId="733"/>
    <cellStyle name="40% - Accent4 39" xfId="734"/>
    <cellStyle name="40% - Accent4 4" xfId="735"/>
    <cellStyle name="40% - Accent4 4 2" xfId="736"/>
    <cellStyle name="40% - Accent4 4 3" xfId="737"/>
    <cellStyle name="40% - Accent4 40" xfId="738"/>
    <cellStyle name="40% - Accent4 41" xfId="739"/>
    <cellStyle name="40% - Accent4 42" xfId="740"/>
    <cellStyle name="40% - Accent4 43" xfId="741"/>
    <cellStyle name="40% - Accent4 5" xfId="742"/>
    <cellStyle name="40% - Accent4 5 2" xfId="743"/>
    <cellStyle name="40% - Accent4 5 3" xfId="744"/>
    <cellStyle name="40% - Accent4 6" xfId="745"/>
    <cellStyle name="40% - Accent4 6 2" xfId="746"/>
    <cellStyle name="40% - Accent4 6 3" xfId="747"/>
    <cellStyle name="40% - Accent4 7" xfId="748"/>
    <cellStyle name="40% - Accent4 7 2" xfId="749"/>
    <cellStyle name="40% - Accent4 7 3" xfId="750"/>
    <cellStyle name="40% - Accent4 8" xfId="751"/>
    <cellStyle name="40% - Accent4 8 2" xfId="752"/>
    <cellStyle name="40% - Accent4 8 3" xfId="753"/>
    <cellStyle name="40% - Accent4 9" xfId="754"/>
    <cellStyle name="40% - Accent4 9 2" xfId="755"/>
    <cellStyle name="40% - Accent5" xfId="756" builtinId="47" customBuiltin="1"/>
    <cellStyle name="40% - Accent5 10" xfId="757"/>
    <cellStyle name="40% - Accent5 10 2" xfId="758"/>
    <cellStyle name="40% - Accent5 11" xfId="759"/>
    <cellStyle name="40% - Accent5 11 2" xfId="760"/>
    <cellStyle name="40% - Accent5 12" xfId="761"/>
    <cellStyle name="40% - Accent5 13" xfId="762"/>
    <cellStyle name="40% - Accent5 14" xfId="763"/>
    <cellStyle name="40% - Accent5 15" xfId="764"/>
    <cellStyle name="40% - Accent5 16" xfId="765"/>
    <cellStyle name="40% - Accent5 17" xfId="766"/>
    <cellStyle name="40% - Accent5 18" xfId="767"/>
    <cellStyle name="40% - Accent5 19" xfId="768"/>
    <cellStyle name="40% - Accent5 2" xfId="769"/>
    <cellStyle name="40% - Accent5 2 10" xfId="770"/>
    <cellStyle name="40% - Accent5 2 11" xfId="771"/>
    <cellStyle name="40% - Accent5 2 12" xfId="772"/>
    <cellStyle name="40% - Accent5 2 13" xfId="773"/>
    <cellStyle name="40% - Accent5 2 14" xfId="774"/>
    <cellStyle name="40% - Accent5 2 15" xfId="775"/>
    <cellStyle name="40% - Accent5 2 16" xfId="776"/>
    <cellStyle name="40% - Accent5 2 2" xfId="777"/>
    <cellStyle name="40% - Accent5 2 3" xfId="778"/>
    <cellStyle name="40% - Accent5 2 4" xfId="779"/>
    <cellStyle name="40% - Accent5 2 5" xfId="780"/>
    <cellStyle name="40% - Accent5 2 6" xfId="781"/>
    <cellStyle name="40% - Accent5 2 7" xfId="782"/>
    <cellStyle name="40% - Accent5 2 8" xfId="783"/>
    <cellStyle name="40% - Accent5 2 9" xfId="784"/>
    <cellStyle name="40% - Accent5 20" xfId="785"/>
    <cellStyle name="40% - Accent5 21" xfId="786"/>
    <cellStyle name="40% - Accent5 22" xfId="787"/>
    <cellStyle name="40% - Accent5 23" xfId="788"/>
    <cellStyle name="40% - Accent5 24" xfId="789"/>
    <cellStyle name="40% - Accent5 25" xfId="790"/>
    <cellStyle name="40% - Accent5 26" xfId="791"/>
    <cellStyle name="40% - Accent5 27" xfId="792"/>
    <cellStyle name="40% - Accent5 28" xfId="793"/>
    <cellStyle name="40% - Accent5 29" xfId="794"/>
    <cellStyle name="40% - Accent5 3" xfId="795"/>
    <cellStyle name="40% - Accent5 3 2" xfId="796"/>
    <cellStyle name="40% - Accent5 3 2 2" xfId="797"/>
    <cellStyle name="40% - Accent5 3 3" xfId="798"/>
    <cellStyle name="40% - Accent5 3 4" xfId="799"/>
    <cellStyle name="40% - Accent5 30" xfId="800"/>
    <cellStyle name="40% - Accent5 31" xfId="801"/>
    <cellStyle name="40% - Accent5 32" xfId="802"/>
    <cellStyle name="40% - Accent5 33" xfId="803"/>
    <cellStyle name="40% - Accent5 34" xfId="804"/>
    <cellStyle name="40% - Accent5 35" xfId="805"/>
    <cellStyle name="40% - Accent5 36" xfId="806"/>
    <cellStyle name="40% - Accent5 37" xfId="807"/>
    <cellStyle name="40% - Accent5 38" xfId="808"/>
    <cellStyle name="40% - Accent5 39" xfId="809"/>
    <cellStyle name="40% - Accent5 4" xfId="810"/>
    <cellStyle name="40% - Accent5 4 2" xfId="811"/>
    <cellStyle name="40% - Accent5 4 3" xfId="812"/>
    <cellStyle name="40% - Accent5 40" xfId="813"/>
    <cellStyle name="40% - Accent5 41" xfId="814"/>
    <cellStyle name="40% - Accent5 42" xfId="815"/>
    <cellStyle name="40% - Accent5 43" xfId="816"/>
    <cellStyle name="40% - Accent5 5" xfId="817"/>
    <cellStyle name="40% - Accent5 5 2" xfId="818"/>
    <cellStyle name="40% - Accent5 5 3" xfId="819"/>
    <cellStyle name="40% - Accent5 6" xfId="820"/>
    <cellStyle name="40% - Accent5 6 2" xfId="821"/>
    <cellStyle name="40% - Accent5 6 3" xfId="822"/>
    <cellStyle name="40% - Accent5 7" xfId="823"/>
    <cellStyle name="40% - Accent5 7 2" xfId="824"/>
    <cellStyle name="40% - Accent5 7 3" xfId="825"/>
    <cellStyle name="40% - Accent5 8" xfId="826"/>
    <cellStyle name="40% - Accent5 8 2" xfId="827"/>
    <cellStyle name="40% - Accent5 8 3" xfId="828"/>
    <cellStyle name="40% - Accent5 9" xfId="829"/>
    <cellStyle name="40% - Accent5 9 2" xfId="830"/>
    <cellStyle name="40% - Accent6" xfId="831" builtinId="51" customBuiltin="1"/>
    <cellStyle name="40% - Accent6 10" xfId="832"/>
    <cellStyle name="40% - Accent6 10 2" xfId="833"/>
    <cellStyle name="40% - Accent6 11" xfId="834"/>
    <cellStyle name="40% - Accent6 11 2" xfId="835"/>
    <cellStyle name="40% - Accent6 12" xfId="836"/>
    <cellStyle name="40% - Accent6 13" xfId="837"/>
    <cellStyle name="40% - Accent6 14" xfId="838"/>
    <cellStyle name="40% - Accent6 15" xfId="839"/>
    <cellStyle name="40% - Accent6 16" xfId="840"/>
    <cellStyle name="40% - Accent6 17" xfId="841"/>
    <cellStyle name="40% - Accent6 18" xfId="842"/>
    <cellStyle name="40% - Accent6 19" xfId="843"/>
    <cellStyle name="40% - Accent6 2" xfId="844"/>
    <cellStyle name="40% - Accent6 2 10" xfId="845"/>
    <cellStyle name="40% - Accent6 2 11" xfId="846"/>
    <cellStyle name="40% - Accent6 2 12" xfId="847"/>
    <cellStyle name="40% - Accent6 2 13" xfId="848"/>
    <cellStyle name="40% - Accent6 2 14" xfId="849"/>
    <cellStyle name="40% - Accent6 2 15" xfId="850"/>
    <cellStyle name="40% - Accent6 2 16" xfId="851"/>
    <cellStyle name="40% - Accent6 2 2" xfId="852"/>
    <cellStyle name="40% - Accent6 2 3" xfId="853"/>
    <cellStyle name="40% - Accent6 2 4" xfId="854"/>
    <cellStyle name="40% - Accent6 2 5" xfId="855"/>
    <cellStyle name="40% - Accent6 2 6" xfId="856"/>
    <cellStyle name="40% - Accent6 2 7" xfId="857"/>
    <cellStyle name="40% - Accent6 2 8" xfId="858"/>
    <cellStyle name="40% - Accent6 2 9" xfId="859"/>
    <cellStyle name="40% - Accent6 20" xfId="860"/>
    <cellStyle name="40% - Accent6 21" xfId="861"/>
    <cellStyle name="40% - Accent6 22" xfId="862"/>
    <cellStyle name="40% - Accent6 23" xfId="863"/>
    <cellStyle name="40% - Accent6 24" xfId="864"/>
    <cellStyle name="40% - Accent6 25" xfId="865"/>
    <cellStyle name="40% - Accent6 26" xfId="866"/>
    <cellStyle name="40% - Accent6 27" xfId="867"/>
    <cellStyle name="40% - Accent6 28" xfId="868"/>
    <cellStyle name="40% - Accent6 29" xfId="869"/>
    <cellStyle name="40% - Accent6 3" xfId="870"/>
    <cellStyle name="40% - Accent6 3 2" xfId="871"/>
    <cellStyle name="40% - Accent6 3 2 2" xfId="872"/>
    <cellStyle name="40% - Accent6 3 3" xfId="873"/>
    <cellStyle name="40% - Accent6 3 4" xfId="874"/>
    <cellStyle name="40% - Accent6 30" xfId="875"/>
    <cellStyle name="40% - Accent6 31" xfId="876"/>
    <cellStyle name="40% - Accent6 32" xfId="877"/>
    <cellStyle name="40% - Accent6 33" xfId="878"/>
    <cellStyle name="40% - Accent6 34" xfId="879"/>
    <cellStyle name="40% - Accent6 35" xfId="880"/>
    <cellStyle name="40% - Accent6 36" xfId="881"/>
    <cellStyle name="40% - Accent6 37" xfId="882"/>
    <cellStyle name="40% - Accent6 38" xfId="883"/>
    <cellStyle name="40% - Accent6 39" xfId="884"/>
    <cellStyle name="40% - Accent6 4" xfId="885"/>
    <cellStyle name="40% - Accent6 4 2" xfId="886"/>
    <cellStyle name="40% - Accent6 4 3" xfId="887"/>
    <cellStyle name="40% - Accent6 40" xfId="888"/>
    <cellStyle name="40% - Accent6 41" xfId="889"/>
    <cellStyle name="40% - Accent6 42" xfId="890"/>
    <cellStyle name="40% - Accent6 43" xfId="891"/>
    <cellStyle name="40% - Accent6 5" xfId="892"/>
    <cellStyle name="40% - Accent6 5 2" xfId="893"/>
    <cellStyle name="40% - Accent6 5 3" xfId="894"/>
    <cellStyle name="40% - Accent6 6" xfId="895"/>
    <cellStyle name="40% - Accent6 6 2" xfId="896"/>
    <cellStyle name="40% - Accent6 6 3" xfId="897"/>
    <cellStyle name="40% - Accent6 7" xfId="898"/>
    <cellStyle name="40% - Accent6 7 2" xfId="899"/>
    <cellStyle name="40% - Accent6 7 3" xfId="900"/>
    <cellStyle name="40% - Accent6 8" xfId="901"/>
    <cellStyle name="40% - Accent6 8 2" xfId="902"/>
    <cellStyle name="40% - Accent6 8 3" xfId="903"/>
    <cellStyle name="40% - Accent6 9" xfId="904"/>
    <cellStyle name="40% - Accent6 9 2" xfId="905"/>
    <cellStyle name="40% - Akzent1" xfId="906"/>
    <cellStyle name="40% - Akzent2" xfId="907"/>
    <cellStyle name="40% - Akzent3" xfId="908"/>
    <cellStyle name="40% - Akzent4" xfId="909"/>
    <cellStyle name="40% - Akzent5" xfId="910"/>
    <cellStyle name="40% - Akzent6" xfId="911"/>
    <cellStyle name="5x indented GHG Textfiels" xfId="912"/>
    <cellStyle name="60% - Accent1" xfId="913" builtinId="32" customBuiltin="1"/>
    <cellStyle name="60% - Accent1 10" xfId="914"/>
    <cellStyle name="60% - Accent1 11" xfId="915"/>
    <cellStyle name="60% - Accent1 12" xfId="916"/>
    <cellStyle name="60% - Accent1 13" xfId="917"/>
    <cellStyle name="60% - Accent1 14" xfId="918"/>
    <cellStyle name="60% - Accent1 15" xfId="919"/>
    <cellStyle name="60% - Accent1 16" xfId="920"/>
    <cellStyle name="60% - Accent1 17" xfId="921"/>
    <cellStyle name="60% - Accent1 18" xfId="922"/>
    <cellStyle name="60% - Accent1 19" xfId="923"/>
    <cellStyle name="60% - Accent1 2" xfId="924"/>
    <cellStyle name="60% - Accent1 2 10" xfId="925"/>
    <cellStyle name="60% - Accent1 2 11" xfId="926"/>
    <cellStyle name="60% - Accent1 2 2" xfId="927"/>
    <cellStyle name="60% - Accent1 2 3" xfId="928"/>
    <cellStyle name="60% - Accent1 2 4" xfId="929"/>
    <cellStyle name="60% - Accent1 2 5" xfId="930"/>
    <cellStyle name="60% - Accent1 2 6" xfId="931"/>
    <cellStyle name="60% - Accent1 2 7" xfId="932"/>
    <cellStyle name="60% - Accent1 2 8" xfId="933"/>
    <cellStyle name="60% - Accent1 2 9" xfId="934"/>
    <cellStyle name="60% - Accent1 20" xfId="935"/>
    <cellStyle name="60% - Accent1 21" xfId="936"/>
    <cellStyle name="60% - Accent1 22" xfId="937"/>
    <cellStyle name="60% - Accent1 23" xfId="938"/>
    <cellStyle name="60% - Accent1 24" xfId="939"/>
    <cellStyle name="60% - Accent1 25" xfId="940"/>
    <cellStyle name="60% - Accent1 26" xfId="941"/>
    <cellStyle name="60% - Accent1 27" xfId="942"/>
    <cellStyle name="60% - Accent1 28" xfId="943"/>
    <cellStyle name="60% - Accent1 29" xfId="944"/>
    <cellStyle name="60% - Accent1 3" xfId="945"/>
    <cellStyle name="60% - Accent1 3 2" xfId="946"/>
    <cellStyle name="60% - Accent1 3 2 2" xfId="947"/>
    <cellStyle name="60% - Accent1 3 3" xfId="948"/>
    <cellStyle name="60% - Accent1 3 4" xfId="949"/>
    <cellStyle name="60% - Accent1 30" xfId="950"/>
    <cellStyle name="60% - Accent1 31" xfId="951"/>
    <cellStyle name="60% - Accent1 32" xfId="952"/>
    <cellStyle name="60% - Accent1 33" xfId="953"/>
    <cellStyle name="60% - Accent1 34" xfId="954"/>
    <cellStyle name="60% - Accent1 35" xfId="955"/>
    <cellStyle name="60% - Accent1 36" xfId="956"/>
    <cellStyle name="60% - Accent1 37" xfId="957"/>
    <cellStyle name="60% - Accent1 38" xfId="958"/>
    <cellStyle name="60% - Accent1 39" xfId="959"/>
    <cellStyle name="60% - Accent1 4" xfId="960"/>
    <cellStyle name="60% - Accent1 4 2" xfId="961"/>
    <cellStyle name="60% - Accent1 40" xfId="962"/>
    <cellStyle name="60% - Accent1 41" xfId="963"/>
    <cellStyle name="60% - Accent1 42" xfId="964"/>
    <cellStyle name="60% - Accent1 43" xfId="965"/>
    <cellStyle name="60% - Accent1 5" xfId="966"/>
    <cellStyle name="60% - Accent1 5 2" xfId="967"/>
    <cellStyle name="60% - Accent1 6" xfId="968"/>
    <cellStyle name="60% - Accent1 6 2" xfId="969"/>
    <cellStyle name="60% - Accent1 7" xfId="970"/>
    <cellStyle name="60% - Accent1 8" xfId="971"/>
    <cellStyle name="60% - Accent1 9" xfId="972"/>
    <cellStyle name="60% - Accent2" xfId="973" builtinId="36" customBuiltin="1"/>
    <cellStyle name="60% - Accent2 10" xfId="974"/>
    <cellStyle name="60% - Accent2 11" xfId="975"/>
    <cellStyle name="60% - Accent2 12" xfId="976"/>
    <cellStyle name="60% - Accent2 13" xfId="977"/>
    <cellStyle name="60% - Accent2 14" xfId="978"/>
    <cellStyle name="60% - Accent2 15" xfId="979"/>
    <cellStyle name="60% - Accent2 16" xfId="980"/>
    <cellStyle name="60% - Accent2 17" xfId="981"/>
    <cellStyle name="60% - Accent2 18" xfId="982"/>
    <cellStyle name="60% - Accent2 19" xfId="983"/>
    <cellStyle name="60% - Accent2 2" xfId="984"/>
    <cellStyle name="60% - Accent2 2 10" xfId="985"/>
    <cellStyle name="60% - Accent2 2 11" xfId="986"/>
    <cellStyle name="60% - Accent2 2 2" xfId="987"/>
    <cellStyle name="60% - Accent2 2 3" xfId="988"/>
    <cellStyle name="60% - Accent2 2 4" xfId="989"/>
    <cellStyle name="60% - Accent2 2 5" xfId="990"/>
    <cellStyle name="60% - Accent2 2 6" xfId="991"/>
    <cellStyle name="60% - Accent2 2 7" xfId="992"/>
    <cellStyle name="60% - Accent2 2 8" xfId="993"/>
    <cellStyle name="60% - Accent2 2 9" xfId="994"/>
    <cellStyle name="60% - Accent2 20" xfId="995"/>
    <cellStyle name="60% - Accent2 21" xfId="996"/>
    <cellStyle name="60% - Accent2 22" xfId="997"/>
    <cellStyle name="60% - Accent2 23" xfId="998"/>
    <cellStyle name="60% - Accent2 24" xfId="999"/>
    <cellStyle name="60% - Accent2 25" xfId="1000"/>
    <cellStyle name="60% - Accent2 26" xfId="1001"/>
    <cellStyle name="60% - Accent2 27" xfId="1002"/>
    <cellStyle name="60% - Accent2 28" xfId="1003"/>
    <cellStyle name="60% - Accent2 29" xfId="1004"/>
    <cellStyle name="60% - Accent2 3" xfId="1005"/>
    <cellStyle name="60% - Accent2 3 2" xfId="1006"/>
    <cellStyle name="60% - Accent2 3 2 2" xfId="1007"/>
    <cellStyle name="60% - Accent2 3 3" xfId="1008"/>
    <cellStyle name="60% - Accent2 3 4" xfId="1009"/>
    <cellStyle name="60% - Accent2 30" xfId="1010"/>
    <cellStyle name="60% - Accent2 31" xfId="1011"/>
    <cellStyle name="60% - Accent2 32" xfId="1012"/>
    <cellStyle name="60% - Accent2 33" xfId="1013"/>
    <cellStyle name="60% - Accent2 34" xfId="1014"/>
    <cellStyle name="60% - Accent2 35" xfId="1015"/>
    <cellStyle name="60% - Accent2 36" xfId="1016"/>
    <cellStyle name="60% - Accent2 37" xfId="1017"/>
    <cellStyle name="60% - Accent2 38" xfId="1018"/>
    <cellStyle name="60% - Accent2 39" xfId="1019"/>
    <cellStyle name="60% - Accent2 4" xfId="1020"/>
    <cellStyle name="60% - Accent2 4 2" xfId="1021"/>
    <cellStyle name="60% - Accent2 40" xfId="1022"/>
    <cellStyle name="60% - Accent2 41" xfId="1023"/>
    <cellStyle name="60% - Accent2 42" xfId="1024"/>
    <cellStyle name="60% - Accent2 43" xfId="1025"/>
    <cellStyle name="60% - Accent2 5" xfId="1026"/>
    <cellStyle name="60% - Accent2 5 2" xfId="1027"/>
    <cellStyle name="60% - Accent2 6" xfId="1028"/>
    <cellStyle name="60% - Accent2 6 2" xfId="1029"/>
    <cellStyle name="60% - Accent2 7" xfId="1030"/>
    <cellStyle name="60% - Accent2 8" xfId="1031"/>
    <cellStyle name="60% - Accent2 9" xfId="1032"/>
    <cellStyle name="60% - Accent3" xfId="1033" builtinId="40" customBuiltin="1"/>
    <cellStyle name="60% - Accent3 10" xfId="1034"/>
    <cellStyle name="60% - Accent3 11" xfId="1035"/>
    <cellStyle name="60% - Accent3 12" xfId="1036"/>
    <cellStyle name="60% - Accent3 13" xfId="1037"/>
    <cellStyle name="60% - Accent3 14" xfId="1038"/>
    <cellStyle name="60% - Accent3 15" xfId="1039"/>
    <cellStyle name="60% - Accent3 16" xfId="1040"/>
    <cellStyle name="60% - Accent3 17" xfId="1041"/>
    <cellStyle name="60% - Accent3 18" xfId="1042"/>
    <cellStyle name="60% - Accent3 19" xfId="1043"/>
    <cellStyle name="60% - Accent3 2" xfId="1044"/>
    <cellStyle name="60% - Accent3 2 10" xfId="1045"/>
    <cellStyle name="60% - Accent3 2 11" xfId="1046"/>
    <cellStyle name="60% - Accent3 2 2" xfId="1047"/>
    <cellStyle name="60% - Accent3 2 3" xfId="1048"/>
    <cellStyle name="60% - Accent3 2 4" xfId="1049"/>
    <cellStyle name="60% - Accent3 2 5" xfId="1050"/>
    <cellStyle name="60% - Accent3 2 6" xfId="1051"/>
    <cellStyle name="60% - Accent3 2 7" xfId="1052"/>
    <cellStyle name="60% - Accent3 2 8" xfId="1053"/>
    <cellStyle name="60% - Accent3 2 9" xfId="1054"/>
    <cellStyle name="60% - Accent3 20" xfId="1055"/>
    <cellStyle name="60% - Accent3 21" xfId="1056"/>
    <cellStyle name="60% - Accent3 22" xfId="1057"/>
    <cellStyle name="60% - Accent3 23" xfId="1058"/>
    <cellStyle name="60% - Accent3 24" xfId="1059"/>
    <cellStyle name="60% - Accent3 25" xfId="1060"/>
    <cellStyle name="60% - Accent3 26" xfId="1061"/>
    <cellStyle name="60% - Accent3 27" xfId="1062"/>
    <cellStyle name="60% - Accent3 28" xfId="1063"/>
    <cellStyle name="60% - Accent3 29" xfId="1064"/>
    <cellStyle name="60% - Accent3 3" xfId="1065"/>
    <cellStyle name="60% - Accent3 3 2" xfId="1066"/>
    <cellStyle name="60% - Accent3 3 2 2" xfId="1067"/>
    <cellStyle name="60% - Accent3 3 3" xfId="1068"/>
    <cellStyle name="60% - Accent3 3 4" xfId="1069"/>
    <cellStyle name="60% - Accent3 30" xfId="1070"/>
    <cellStyle name="60% - Accent3 31" xfId="1071"/>
    <cellStyle name="60% - Accent3 32" xfId="1072"/>
    <cellStyle name="60% - Accent3 33" xfId="1073"/>
    <cellStyle name="60% - Accent3 34" xfId="1074"/>
    <cellStyle name="60% - Accent3 35" xfId="1075"/>
    <cellStyle name="60% - Accent3 36" xfId="1076"/>
    <cellStyle name="60% - Accent3 37" xfId="1077"/>
    <cellStyle name="60% - Accent3 38" xfId="1078"/>
    <cellStyle name="60% - Accent3 39" xfId="1079"/>
    <cellStyle name="60% - Accent3 4" xfId="1080"/>
    <cellStyle name="60% - Accent3 4 2" xfId="1081"/>
    <cellStyle name="60% - Accent3 40" xfId="1082"/>
    <cellStyle name="60% - Accent3 41" xfId="1083"/>
    <cellStyle name="60% - Accent3 42" xfId="1084"/>
    <cellStyle name="60% - Accent3 43" xfId="1085"/>
    <cellStyle name="60% - Accent3 5" xfId="1086"/>
    <cellStyle name="60% - Accent3 5 2" xfId="1087"/>
    <cellStyle name="60% - Accent3 6" xfId="1088"/>
    <cellStyle name="60% - Accent3 6 2" xfId="1089"/>
    <cellStyle name="60% - Accent3 7" xfId="1090"/>
    <cellStyle name="60% - Accent3 8" xfId="1091"/>
    <cellStyle name="60% - Accent3 9" xfId="1092"/>
    <cellStyle name="60% - Accent4" xfId="1093" builtinId="44" customBuiltin="1"/>
    <cellStyle name="60% - Accent4 10" xfId="1094"/>
    <cellStyle name="60% - Accent4 11" xfId="1095"/>
    <cellStyle name="60% - Accent4 12" xfId="1096"/>
    <cellStyle name="60% - Accent4 13" xfId="1097"/>
    <cellStyle name="60% - Accent4 14" xfId="1098"/>
    <cellStyle name="60% - Accent4 15" xfId="1099"/>
    <cellStyle name="60% - Accent4 16" xfId="1100"/>
    <cellStyle name="60% - Accent4 17" xfId="1101"/>
    <cellStyle name="60% - Accent4 18" xfId="1102"/>
    <cellStyle name="60% - Accent4 19" xfId="1103"/>
    <cellStyle name="60% - Accent4 2" xfId="1104"/>
    <cellStyle name="60% - Accent4 2 10" xfId="1105"/>
    <cellStyle name="60% - Accent4 2 11" xfId="1106"/>
    <cellStyle name="60% - Accent4 2 2" xfId="1107"/>
    <cellStyle name="60% - Accent4 2 3" xfId="1108"/>
    <cellStyle name="60% - Accent4 2 4" xfId="1109"/>
    <cellStyle name="60% - Accent4 2 5" xfId="1110"/>
    <cellStyle name="60% - Accent4 2 6" xfId="1111"/>
    <cellStyle name="60% - Accent4 2 7" xfId="1112"/>
    <cellStyle name="60% - Accent4 2 8" xfId="1113"/>
    <cellStyle name="60% - Accent4 2 9" xfId="1114"/>
    <cellStyle name="60% - Accent4 20" xfId="1115"/>
    <cellStyle name="60% - Accent4 21" xfId="1116"/>
    <cellStyle name="60% - Accent4 22" xfId="1117"/>
    <cellStyle name="60% - Accent4 23" xfId="1118"/>
    <cellStyle name="60% - Accent4 24" xfId="1119"/>
    <cellStyle name="60% - Accent4 25" xfId="1120"/>
    <cellStyle name="60% - Accent4 26" xfId="1121"/>
    <cellStyle name="60% - Accent4 27" xfId="1122"/>
    <cellStyle name="60% - Accent4 28" xfId="1123"/>
    <cellStyle name="60% - Accent4 29" xfId="1124"/>
    <cellStyle name="60% - Accent4 3" xfId="1125"/>
    <cellStyle name="60% - Accent4 3 2" xfId="1126"/>
    <cellStyle name="60% - Accent4 3 2 2" xfId="1127"/>
    <cellStyle name="60% - Accent4 3 3" xfId="1128"/>
    <cellStyle name="60% - Accent4 3 4" xfId="1129"/>
    <cellStyle name="60% - Accent4 30" xfId="1130"/>
    <cellStyle name="60% - Accent4 31" xfId="1131"/>
    <cellStyle name="60% - Accent4 32" xfId="1132"/>
    <cellStyle name="60% - Accent4 33" xfId="1133"/>
    <cellStyle name="60% - Accent4 34" xfId="1134"/>
    <cellStyle name="60% - Accent4 35" xfId="1135"/>
    <cellStyle name="60% - Accent4 36" xfId="1136"/>
    <cellStyle name="60% - Accent4 37" xfId="1137"/>
    <cellStyle name="60% - Accent4 38" xfId="1138"/>
    <cellStyle name="60% - Accent4 39" xfId="1139"/>
    <cellStyle name="60% - Accent4 4" xfId="1140"/>
    <cellStyle name="60% - Accent4 4 2" xfId="1141"/>
    <cellStyle name="60% - Accent4 40" xfId="1142"/>
    <cellStyle name="60% - Accent4 41" xfId="1143"/>
    <cellStyle name="60% - Accent4 42" xfId="1144"/>
    <cellStyle name="60% - Accent4 43" xfId="1145"/>
    <cellStyle name="60% - Accent4 5" xfId="1146"/>
    <cellStyle name="60% - Accent4 5 2" xfId="1147"/>
    <cellStyle name="60% - Accent4 6" xfId="1148"/>
    <cellStyle name="60% - Accent4 6 2" xfId="1149"/>
    <cellStyle name="60% - Accent4 7" xfId="1150"/>
    <cellStyle name="60% - Accent4 8" xfId="1151"/>
    <cellStyle name="60% - Accent4 9" xfId="1152"/>
    <cellStyle name="60% - Accent5" xfId="1153" builtinId="48" customBuiltin="1"/>
    <cellStyle name="60% - Accent5 10" xfId="1154"/>
    <cellStyle name="60% - Accent5 11" xfId="1155"/>
    <cellStyle name="60% - Accent5 12" xfId="1156"/>
    <cellStyle name="60% - Accent5 13" xfId="1157"/>
    <cellStyle name="60% - Accent5 14" xfId="1158"/>
    <cellStyle name="60% - Accent5 15" xfId="1159"/>
    <cellStyle name="60% - Accent5 16" xfId="1160"/>
    <cellStyle name="60% - Accent5 17" xfId="1161"/>
    <cellStyle name="60% - Accent5 18" xfId="1162"/>
    <cellStyle name="60% - Accent5 19" xfId="1163"/>
    <cellStyle name="60% - Accent5 2" xfId="1164"/>
    <cellStyle name="60% - Accent5 2 10" xfId="1165"/>
    <cellStyle name="60% - Accent5 2 11" xfId="1166"/>
    <cellStyle name="60% - Accent5 2 2" xfId="1167"/>
    <cellStyle name="60% - Accent5 2 3" xfId="1168"/>
    <cellStyle name="60% - Accent5 2 4" xfId="1169"/>
    <cellStyle name="60% - Accent5 2 5" xfId="1170"/>
    <cellStyle name="60% - Accent5 2 6" xfId="1171"/>
    <cellStyle name="60% - Accent5 2 7" xfId="1172"/>
    <cellStyle name="60% - Accent5 2 8" xfId="1173"/>
    <cellStyle name="60% - Accent5 2 9" xfId="1174"/>
    <cellStyle name="60% - Accent5 20" xfId="1175"/>
    <cellStyle name="60% - Accent5 21" xfId="1176"/>
    <cellStyle name="60% - Accent5 22" xfId="1177"/>
    <cellStyle name="60% - Accent5 23" xfId="1178"/>
    <cellStyle name="60% - Accent5 24" xfId="1179"/>
    <cellStyle name="60% - Accent5 25" xfId="1180"/>
    <cellStyle name="60% - Accent5 26" xfId="1181"/>
    <cellStyle name="60% - Accent5 27" xfId="1182"/>
    <cellStyle name="60% - Accent5 28" xfId="1183"/>
    <cellStyle name="60% - Accent5 29" xfId="1184"/>
    <cellStyle name="60% - Accent5 3" xfId="1185"/>
    <cellStyle name="60% - Accent5 3 2" xfId="1186"/>
    <cellStyle name="60% - Accent5 3 2 2" xfId="1187"/>
    <cellStyle name="60% - Accent5 3 3" xfId="1188"/>
    <cellStyle name="60% - Accent5 3 4" xfId="1189"/>
    <cellStyle name="60% - Accent5 30" xfId="1190"/>
    <cellStyle name="60% - Accent5 31" xfId="1191"/>
    <cellStyle name="60% - Accent5 32" xfId="1192"/>
    <cellStyle name="60% - Accent5 33" xfId="1193"/>
    <cellStyle name="60% - Accent5 34" xfId="1194"/>
    <cellStyle name="60% - Accent5 35" xfId="1195"/>
    <cellStyle name="60% - Accent5 36" xfId="1196"/>
    <cellStyle name="60% - Accent5 37" xfId="1197"/>
    <cellStyle name="60% - Accent5 38" xfId="1198"/>
    <cellStyle name="60% - Accent5 39" xfId="1199"/>
    <cellStyle name="60% - Accent5 4" xfId="1200"/>
    <cellStyle name="60% - Accent5 4 2" xfId="1201"/>
    <cellStyle name="60% - Accent5 40" xfId="1202"/>
    <cellStyle name="60% - Accent5 41" xfId="1203"/>
    <cellStyle name="60% - Accent5 42" xfId="1204"/>
    <cellStyle name="60% - Accent5 43" xfId="1205"/>
    <cellStyle name="60% - Accent5 5" xfId="1206"/>
    <cellStyle name="60% - Accent5 5 2" xfId="1207"/>
    <cellStyle name="60% - Accent5 6" xfId="1208"/>
    <cellStyle name="60% - Accent5 6 2" xfId="1209"/>
    <cellStyle name="60% - Accent5 7" xfId="1210"/>
    <cellStyle name="60% - Accent5 8" xfId="1211"/>
    <cellStyle name="60% - Accent5 9" xfId="1212"/>
    <cellStyle name="60% - Accent6" xfId="1213" builtinId="52" customBuiltin="1"/>
    <cellStyle name="60% - Accent6 10" xfId="1214"/>
    <cellStyle name="60% - Accent6 11" xfId="1215"/>
    <cellStyle name="60% - Accent6 12" xfId="1216"/>
    <cellStyle name="60% - Accent6 13" xfId="1217"/>
    <cellStyle name="60% - Accent6 14" xfId="1218"/>
    <cellStyle name="60% - Accent6 15" xfId="1219"/>
    <cellStyle name="60% - Accent6 16" xfId="1220"/>
    <cellStyle name="60% - Accent6 17" xfId="1221"/>
    <cellStyle name="60% - Accent6 18" xfId="1222"/>
    <cellStyle name="60% - Accent6 19" xfId="1223"/>
    <cellStyle name="60% - Accent6 2" xfId="1224"/>
    <cellStyle name="60% - Accent6 2 10" xfId="1225"/>
    <cellStyle name="60% - Accent6 2 11" xfId="1226"/>
    <cellStyle name="60% - Accent6 2 2" xfId="1227"/>
    <cellStyle name="60% - Accent6 2 3" xfId="1228"/>
    <cellStyle name="60% - Accent6 2 4" xfId="1229"/>
    <cellStyle name="60% - Accent6 2 5" xfId="1230"/>
    <cellStyle name="60% - Accent6 2 6" xfId="1231"/>
    <cellStyle name="60% - Accent6 2 7" xfId="1232"/>
    <cellStyle name="60% - Accent6 2 8" xfId="1233"/>
    <cellStyle name="60% - Accent6 2 9" xfId="1234"/>
    <cellStyle name="60% - Accent6 20" xfId="1235"/>
    <cellStyle name="60% - Accent6 21" xfId="1236"/>
    <cellStyle name="60% - Accent6 22" xfId="1237"/>
    <cellStyle name="60% - Accent6 23" xfId="1238"/>
    <cellStyle name="60% - Accent6 24" xfId="1239"/>
    <cellStyle name="60% - Accent6 25" xfId="1240"/>
    <cellStyle name="60% - Accent6 26" xfId="1241"/>
    <cellStyle name="60% - Accent6 27" xfId="1242"/>
    <cellStyle name="60% - Accent6 28" xfId="1243"/>
    <cellStyle name="60% - Accent6 29" xfId="1244"/>
    <cellStyle name="60% - Accent6 3" xfId="1245"/>
    <cellStyle name="60% - Accent6 3 2" xfId="1246"/>
    <cellStyle name="60% - Accent6 3 2 2" xfId="1247"/>
    <cellStyle name="60% - Accent6 3 3" xfId="1248"/>
    <cellStyle name="60% - Accent6 3 4" xfId="1249"/>
    <cellStyle name="60% - Accent6 30" xfId="1250"/>
    <cellStyle name="60% - Accent6 31" xfId="1251"/>
    <cellStyle name="60% - Accent6 32" xfId="1252"/>
    <cellStyle name="60% - Accent6 33" xfId="1253"/>
    <cellStyle name="60% - Accent6 34" xfId="1254"/>
    <cellStyle name="60% - Accent6 35" xfId="1255"/>
    <cellStyle name="60% - Accent6 36" xfId="1256"/>
    <cellStyle name="60% - Accent6 37" xfId="1257"/>
    <cellStyle name="60% - Accent6 38" xfId="1258"/>
    <cellStyle name="60% - Accent6 39" xfId="1259"/>
    <cellStyle name="60% - Accent6 4" xfId="1260"/>
    <cellStyle name="60% - Accent6 4 2" xfId="1261"/>
    <cellStyle name="60% - Accent6 40" xfId="1262"/>
    <cellStyle name="60% - Accent6 41" xfId="1263"/>
    <cellStyle name="60% - Accent6 42" xfId="1264"/>
    <cellStyle name="60% - Accent6 43" xfId="1265"/>
    <cellStyle name="60% - Accent6 5" xfId="1266"/>
    <cellStyle name="60% - Accent6 5 2" xfId="1267"/>
    <cellStyle name="60% - Accent6 6" xfId="1268"/>
    <cellStyle name="60% - Accent6 6 2" xfId="1269"/>
    <cellStyle name="60% - Accent6 7" xfId="1270"/>
    <cellStyle name="60% - Accent6 8" xfId="1271"/>
    <cellStyle name="60% - Accent6 9" xfId="1272"/>
    <cellStyle name="60% - Akzent1" xfId="1273"/>
    <cellStyle name="60% - Akzent2" xfId="1274"/>
    <cellStyle name="60% - Akzent3" xfId="1275"/>
    <cellStyle name="60% - Akzent4" xfId="1276"/>
    <cellStyle name="60% - Akzent5" xfId="1277"/>
    <cellStyle name="60% - Akzent6" xfId="1278"/>
    <cellStyle name="60% - Cor4 2" xfId="1279"/>
    <cellStyle name="Accent1" xfId="1280" builtinId="29" customBuiltin="1"/>
    <cellStyle name="Accent1 10" xfId="1281"/>
    <cellStyle name="Accent1 11" xfId="1282"/>
    <cellStyle name="Accent1 12" xfId="1283"/>
    <cellStyle name="Accent1 13" xfId="1284"/>
    <cellStyle name="Accent1 14" xfId="1285"/>
    <cellStyle name="Accent1 15" xfId="1286"/>
    <cellStyle name="Accent1 16" xfId="1287"/>
    <cellStyle name="Accent1 17" xfId="1288"/>
    <cellStyle name="Accent1 18" xfId="1289"/>
    <cellStyle name="Accent1 19" xfId="1290"/>
    <cellStyle name="Accent1 2" xfId="1291"/>
    <cellStyle name="Accent1 2 10" xfId="1292"/>
    <cellStyle name="Accent1 2 11" xfId="1293"/>
    <cellStyle name="Accent1 2 2" xfId="1294"/>
    <cellStyle name="Accent1 2 3" xfId="1295"/>
    <cellStyle name="Accent1 2 4" xfId="1296"/>
    <cellStyle name="Accent1 2 5" xfId="1297"/>
    <cellStyle name="Accent1 2 6" xfId="1298"/>
    <cellStyle name="Accent1 2 7" xfId="1299"/>
    <cellStyle name="Accent1 2 8" xfId="1300"/>
    <cellStyle name="Accent1 2 9" xfId="1301"/>
    <cellStyle name="Accent1 20" xfId="1302"/>
    <cellStyle name="Accent1 21" xfId="1303"/>
    <cellStyle name="Accent1 22" xfId="1304"/>
    <cellStyle name="Accent1 23" xfId="1305"/>
    <cellStyle name="Accent1 24" xfId="1306"/>
    <cellStyle name="Accent1 25" xfId="1307"/>
    <cellStyle name="Accent1 26" xfId="1308"/>
    <cellStyle name="Accent1 27" xfId="1309"/>
    <cellStyle name="Accent1 28" xfId="1310"/>
    <cellStyle name="Accent1 29" xfId="1311"/>
    <cellStyle name="Accent1 3" xfId="1312"/>
    <cellStyle name="Accent1 3 2" xfId="1313"/>
    <cellStyle name="Accent1 3 2 2" xfId="1314"/>
    <cellStyle name="Accent1 3 3" xfId="1315"/>
    <cellStyle name="Accent1 3 4" xfId="1316"/>
    <cellStyle name="Accent1 30" xfId="1317"/>
    <cellStyle name="Accent1 31" xfId="1318"/>
    <cellStyle name="Accent1 32" xfId="1319"/>
    <cellStyle name="Accent1 33" xfId="1320"/>
    <cellStyle name="Accent1 34" xfId="1321"/>
    <cellStyle name="Accent1 35" xfId="1322"/>
    <cellStyle name="Accent1 36" xfId="1323"/>
    <cellStyle name="Accent1 37" xfId="1324"/>
    <cellStyle name="Accent1 38" xfId="1325"/>
    <cellStyle name="Accent1 39" xfId="1326"/>
    <cellStyle name="Accent1 4" xfId="1327"/>
    <cellStyle name="Accent1 4 2" xfId="1328"/>
    <cellStyle name="Accent1 40" xfId="1329"/>
    <cellStyle name="Accent1 41" xfId="1330"/>
    <cellStyle name="Accent1 42" xfId="1331"/>
    <cellStyle name="Accent1 43" xfId="1332"/>
    <cellStyle name="Accent1 5" xfId="1333"/>
    <cellStyle name="Accent1 5 2" xfId="1334"/>
    <cellStyle name="Accent1 6" xfId="1335"/>
    <cellStyle name="Accent1 6 2" xfId="1336"/>
    <cellStyle name="Accent1 7" xfId="1337"/>
    <cellStyle name="Accent1 8" xfId="1338"/>
    <cellStyle name="Accent1 9" xfId="1339"/>
    <cellStyle name="Accent2" xfId="1340" builtinId="33" customBuiltin="1"/>
    <cellStyle name="Accent2 10" xfId="1341"/>
    <cellStyle name="Accent2 11" xfId="1342"/>
    <cellStyle name="Accent2 12" xfId="1343"/>
    <cellStyle name="Accent2 13" xfId="1344"/>
    <cellStyle name="Accent2 14" xfId="1345"/>
    <cellStyle name="Accent2 15" xfId="1346"/>
    <cellStyle name="Accent2 16" xfId="1347"/>
    <cellStyle name="Accent2 17" xfId="1348"/>
    <cellStyle name="Accent2 18" xfId="1349"/>
    <cellStyle name="Accent2 19" xfId="1350"/>
    <cellStyle name="Accent2 2" xfId="1351"/>
    <cellStyle name="Accent2 2 10" xfId="1352"/>
    <cellStyle name="Accent2 2 11" xfId="1353"/>
    <cellStyle name="Accent2 2 2" xfId="1354"/>
    <cellStyle name="Accent2 2 3" xfId="1355"/>
    <cellStyle name="Accent2 2 4" xfId="1356"/>
    <cellStyle name="Accent2 2 5" xfId="1357"/>
    <cellStyle name="Accent2 2 6" xfId="1358"/>
    <cellStyle name="Accent2 2 7" xfId="1359"/>
    <cellStyle name="Accent2 2 8" xfId="1360"/>
    <cellStyle name="Accent2 2 9" xfId="1361"/>
    <cellStyle name="Accent2 20" xfId="1362"/>
    <cellStyle name="Accent2 21" xfId="1363"/>
    <cellStyle name="Accent2 22" xfId="1364"/>
    <cellStyle name="Accent2 23" xfId="1365"/>
    <cellStyle name="Accent2 24" xfId="1366"/>
    <cellStyle name="Accent2 25" xfId="1367"/>
    <cellStyle name="Accent2 26" xfId="1368"/>
    <cellStyle name="Accent2 27" xfId="1369"/>
    <cellStyle name="Accent2 28" xfId="1370"/>
    <cellStyle name="Accent2 29" xfId="1371"/>
    <cellStyle name="Accent2 3" xfId="1372"/>
    <cellStyle name="Accent2 3 2" xfId="1373"/>
    <cellStyle name="Accent2 3 2 2" xfId="1374"/>
    <cellStyle name="Accent2 3 3" xfId="1375"/>
    <cellStyle name="Accent2 3 4" xfId="1376"/>
    <cellStyle name="Accent2 30" xfId="1377"/>
    <cellStyle name="Accent2 31" xfId="1378"/>
    <cellStyle name="Accent2 32" xfId="1379"/>
    <cellStyle name="Accent2 33" xfId="1380"/>
    <cellStyle name="Accent2 34" xfId="1381"/>
    <cellStyle name="Accent2 35" xfId="1382"/>
    <cellStyle name="Accent2 36" xfId="1383"/>
    <cellStyle name="Accent2 37" xfId="1384"/>
    <cellStyle name="Accent2 38" xfId="1385"/>
    <cellStyle name="Accent2 39" xfId="1386"/>
    <cellStyle name="Accent2 4" xfId="1387"/>
    <cellStyle name="Accent2 4 2" xfId="1388"/>
    <cellStyle name="Accent2 40" xfId="1389"/>
    <cellStyle name="Accent2 41" xfId="1390"/>
    <cellStyle name="Accent2 42" xfId="1391"/>
    <cellStyle name="Accent2 43" xfId="1392"/>
    <cellStyle name="Accent2 5" xfId="1393"/>
    <cellStyle name="Accent2 5 2" xfId="1394"/>
    <cellStyle name="Accent2 6" xfId="1395"/>
    <cellStyle name="Accent2 6 2" xfId="1396"/>
    <cellStyle name="Accent2 7" xfId="1397"/>
    <cellStyle name="Accent2 8" xfId="1398"/>
    <cellStyle name="Accent2 9" xfId="1399"/>
    <cellStyle name="Accent3" xfId="1400" builtinId="37" customBuiltin="1"/>
    <cellStyle name="Accent3 10" xfId="1401"/>
    <cellStyle name="Accent3 11" xfId="1402"/>
    <cellStyle name="Accent3 12" xfId="1403"/>
    <cellStyle name="Accent3 13" xfId="1404"/>
    <cellStyle name="Accent3 14" xfId="1405"/>
    <cellStyle name="Accent3 15" xfId="1406"/>
    <cellStyle name="Accent3 16" xfId="1407"/>
    <cellStyle name="Accent3 17" xfId="1408"/>
    <cellStyle name="Accent3 18" xfId="1409"/>
    <cellStyle name="Accent3 19" xfId="1410"/>
    <cellStyle name="Accent3 2" xfId="1411"/>
    <cellStyle name="Accent3 2 10" xfId="1412"/>
    <cellStyle name="Accent3 2 11" xfId="1413"/>
    <cellStyle name="Accent3 2 2" xfId="1414"/>
    <cellStyle name="Accent3 2 3" xfId="1415"/>
    <cellStyle name="Accent3 2 4" xfId="1416"/>
    <cellStyle name="Accent3 2 5" xfId="1417"/>
    <cellStyle name="Accent3 2 6" xfId="1418"/>
    <cellStyle name="Accent3 2 7" xfId="1419"/>
    <cellStyle name="Accent3 2 8" xfId="1420"/>
    <cellStyle name="Accent3 2 9" xfId="1421"/>
    <cellStyle name="Accent3 20" xfId="1422"/>
    <cellStyle name="Accent3 21" xfId="1423"/>
    <cellStyle name="Accent3 22" xfId="1424"/>
    <cellStyle name="Accent3 23" xfId="1425"/>
    <cellStyle name="Accent3 24" xfId="1426"/>
    <cellStyle name="Accent3 25" xfId="1427"/>
    <cellStyle name="Accent3 26" xfId="1428"/>
    <cellStyle name="Accent3 27" xfId="1429"/>
    <cellStyle name="Accent3 28" xfId="1430"/>
    <cellStyle name="Accent3 29" xfId="1431"/>
    <cellStyle name="Accent3 3" xfId="1432"/>
    <cellStyle name="Accent3 3 2" xfId="1433"/>
    <cellStyle name="Accent3 3 2 2" xfId="1434"/>
    <cellStyle name="Accent3 3 3" xfId="1435"/>
    <cellStyle name="Accent3 3 4" xfId="1436"/>
    <cellStyle name="Accent3 30" xfId="1437"/>
    <cellStyle name="Accent3 31" xfId="1438"/>
    <cellStyle name="Accent3 32" xfId="1439"/>
    <cellStyle name="Accent3 33" xfId="1440"/>
    <cellStyle name="Accent3 34" xfId="1441"/>
    <cellStyle name="Accent3 35" xfId="1442"/>
    <cellStyle name="Accent3 36" xfId="1443"/>
    <cellStyle name="Accent3 37" xfId="1444"/>
    <cellStyle name="Accent3 38" xfId="1445"/>
    <cellStyle name="Accent3 39" xfId="1446"/>
    <cellStyle name="Accent3 4" xfId="1447"/>
    <cellStyle name="Accent3 4 2" xfId="1448"/>
    <cellStyle name="Accent3 40" xfId="1449"/>
    <cellStyle name="Accent3 41" xfId="1450"/>
    <cellStyle name="Accent3 42" xfId="1451"/>
    <cellStyle name="Accent3 43" xfId="1452"/>
    <cellStyle name="Accent3 5" xfId="1453"/>
    <cellStyle name="Accent3 5 2" xfId="1454"/>
    <cellStyle name="Accent3 6" xfId="1455"/>
    <cellStyle name="Accent3 6 2" xfId="1456"/>
    <cellStyle name="Accent3 7" xfId="1457"/>
    <cellStyle name="Accent3 8" xfId="1458"/>
    <cellStyle name="Accent3 9" xfId="1459"/>
    <cellStyle name="Accent4" xfId="1460" builtinId="41" customBuiltin="1"/>
    <cellStyle name="Accent4 10" xfId="1461"/>
    <cellStyle name="Accent4 11" xfId="1462"/>
    <cellStyle name="Accent4 12" xfId="1463"/>
    <cellStyle name="Accent4 13" xfId="1464"/>
    <cellStyle name="Accent4 14" xfId="1465"/>
    <cellStyle name="Accent4 15" xfId="1466"/>
    <cellStyle name="Accent4 16" xfId="1467"/>
    <cellStyle name="Accent4 17" xfId="1468"/>
    <cellStyle name="Accent4 18" xfId="1469"/>
    <cellStyle name="Accent4 19" xfId="1470"/>
    <cellStyle name="Accent4 2" xfId="1471"/>
    <cellStyle name="Accent4 2 10" xfId="1472"/>
    <cellStyle name="Accent4 2 11" xfId="1473"/>
    <cellStyle name="Accent4 2 2" xfId="1474"/>
    <cellStyle name="Accent4 2 3" xfId="1475"/>
    <cellStyle name="Accent4 2 4" xfId="1476"/>
    <cellStyle name="Accent4 2 5" xfId="1477"/>
    <cellStyle name="Accent4 2 6" xfId="1478"/>
    <cellStyle name="Accent4 2 7" xfId="1479"/>
    <cellStyle name="Accent4 2 8" xfId="1480"/>
    <cellStyle name="Accent4 2 9" xfId="1481"/>
    <cellStyle name="Accent4 20" xfId="1482"/>
    <cellStyle name="Accent4 21" xfId="1483"/>
    <cellStyle name="Accent4 22" xfId="1484"/>
    <cellStyle name="Accent4 23" xfId="1485"/>
    <cellStyle name="Accent4 24" xfId="1486"/>
    <cellStyle name="Accent4 25" xfId="1487"/>
    <cellStyle name="Accent4 26" xfId="1488"/>
    <cellStyle name="Accent4 27" xfId="1489"/>
    <cellStyle name="Accent4 28" xfId="1490"/>
    <cellStyle name="Accent4 29" xfId="1491"/>
    <cellStyle name="Accent4 3" xfId="1492"/>
    <cellStyle name="Accent4 3 2" xfId="1493"/>
    <cellStyle name="Accent4 3 2 2" xfId="1494"/>
    <cellStyle name="Accent4 3 3" xfId="1495"/>
    <cellStyle name="Accent4 3 4" xfId="1496"/>
    <cellStyle name="Accent4 30" xfId="1497"/>
    <cellStyle name="Accent4 31" xfId="1498"/>
    <cellStyle name="Accent4 32" xfId="1499"/>
    <cellStyle name="Accent4 33" xfId="1500"/>
    <cellStyle name="Accent4 34" xfId="1501"/>
    <cellStyle name="Accent4 35" xfId="1502"/>
    <cellStyle name="Accent4 36" xfId="1503"/>
    <cellStyle name="Accent4 37" xfId="1504"/>
    <cellStyle name="Accent4 38" xfId="1505"/>
    <cellStyle name="Accent4 39" xfId="1506"/>
    <cellStyle name="Accent4 4" xfId="1507"/>
    <cellStyle name="Accent4 4 2" xfId="1508"/>
    <cellStyle name="Accent4 40" xfId="1509"/>
    <cellStyle name="Accent4 41" xfId="1510"/>
    <cellStyle name="Accent4 42" xfId="1511"/>
    <cellStyle name="Accent4 43" xfId="1512"/>
    <cellStyle name="Accent4 5" xfId="1513"/>
    <cellStyle name="Accent4 5 2" xfId="1514"/>
    <cellStyle name="Accent4 6" xfId="1515"/>
    <cellStyle name="Accent4 6 2" xfId="1516"/>
    <cellStyle name="Accent4 7" xfId="1517"/>
    <cellStyle name="Accent4 8" xfId="1518"/>
    <cellStyle name="Accent4 9" xfId="1519"/>
    <cellStyle name="Accent5" xfId="1520" builtinId="45" customBuiltin="1"/>
    <cellStyle name="Accent5 10" xfId="1521"/>
    <cellStyle name="Accent5 11" xfId="1522"/>
    <cellStyle name="Accent5 12" xfId="1523"/>
    <cellStyle name="Accent5 13" xfId="1524"/>
    <cellStyle name="Accent5 14" xfId="1525"/>
    <cellStyle name="Accent5 15" xfId="1526"/>
    <cellStyle name="Accent5 16" xfId="1527"/>
    <cellStyle name="Accent5 17" xfId="1528"/>
    <cellStyle name="Accent5 18" xfId="1529"/>
    <cellStyle name="Accent5 19" xfId="1530"/>
    <cellStyle name="Accent5 2" xfId="1531"/>
    <cellStyle name="Accent5 2 10" xfId="1532"/>
    <cellStyle name="Accent5 2 2" xfId="1533"/>
    <cellStyle name="Accent5 2 3" xfId="1534"/>
    <cellStyle name="Accent5 2 4" xfId="1535"/>
    <cellStyle name="Accent5 2 5" xfId="1536"/>
    <cellStyle name="Accent5 2 6" xfId="1537"/>
    <cellStyle name="Accent5 2 7" xfId="1538"/>
    <cellStyle name="Accent5 2 8" xfId="1539"/>
    <cellStyle name="Accent5 2 9" xfId="1540"/>
    <cellStyle name="Accent5 20" xfId="1541"/>
    <cellStyle name="Accent5 21" xfId="1542"/>
    <cellStyle name="Accent5 22" xfId="1543"/>
    <cellStyle name="Accent5 23" xfId="1544"/>
    <cellStyle name="Accent5 24" xfId="1545"/>
    <cellStyle name="Accent5 25" xfId="1546"/>
    <cellStyle name="Accent5 26" xfId="1547"/>
    <cellStyle name="Accent5 27" xfId="1548"/>
    <cellStyle name="Accent5 28" xfId="1549"/>
    <cellStyle name="Accent5 29" xfId="1550"/>
    <cellStyle name="Accent5 3" xfId="1551"/>
    <cellStyle name="Accent5 3 2" xfId="1552"/>
    <cellStyle name="Accent5 30" xfId="1553"/>
    <cellStyle name="Accent5 31" xfId="1554"/>
    <cellStyle name="Accent5 32" xfId="1555"/>
    <cellStyle name="Accent5 33" xfId="1556"/>
    <cellStyle name="Accent5 34" xfId="1557"/>
    <cellStyle name="Accent5 35" xfId="1558"/>
    <cellStyle name="Accent5 36" xfId="1559"/>
    <cellStyle name="Accent5 37" xfId="1560"/>
    <cellStyle name="Accent5 38" xfId="1561"/>
    <cellStyle name="Accent5 39" xfId="1562"/>
    <cellStyle name="Accent5 4" xfId="1563"/>
    <cellStyle name="Accent5 4 2" xfId="1564"/>
    <cellStyle name="Accent5 40" xfId="1565"/>
    <cellStyle name="Accent5 41" xfId="1566"/>
    <cellStyle name="Accent5 42" xfId="1567"/>
    <cellStyle name="Accent5 43" xfId="1568"/>
    <cellStyle name="Accent5 5" xfId="1569"/>
    <cellStyle name="Accent5 5 2" xfId="1570"/>
    <cellStyle name="Accent5 6" xfId="1571"/>
    <cellStyle name="Accent5 6 2" xfId="1572"/>
    <cellStyle name="Accent5 7" xfId="1573"/>
    <cellStyle name="Accent5 8" xfId="1574"/>
    <cellStyle name="Accent5 9" xfId="1575"/>
    <cellStyle name="Accent6" xfId="1576" builtinId="49" customBuiltin="1"/>
    <cellStyle name="Accent6 10" xfId="1577"/>
    <cellStyle name="Accent6 11" xfId="1578"/>
    <cellStyle name="Accent6 12" xfId="1579"/>
    <cellStyle name="Accent6 13" xfId="1580"/>
    <cellStyle name="Accent6 14" xfId="1581"/>
    <cellStyle name="Accent6 15" xfId="1582"/>
    <cellStyle name="Accent6 16" xfId="1583"/>
    <cellStyle name="Accent6 17" xfId="1584"/>
    <cellStyle name="Accent6 18" xfId="1585"/>
    <cellStyle name="Accent6 19" xfId="1586"/>
    <cellStyle name="Accent6 2" xfId="1587"/>
    <cellStyle name="Accent6 2 10" xfId="1588"/>
    <cellStyle name="Accent6 2 11" xfId="1589"/>
    <cellStyle name="Accent6 2 2" xfId="1590"/>
    <cellStyle name="Accent6 2 3" xfId="1591"/>
    <cellStyle name="Accent6 2 4" xfId="1592"/>
    <cellStyle name="Accent6 2 5" xfId="1593"/>
    <cellStyle name="Accent6 2 6" xfId="1594"/>
    <cellStyle name="Accent6 2 7" xfId="1595"/>
    <cellStyle name="Accent6 2 8" xfId="1596"/>
    <cellStyle name="Accent6 2 9" xfId="1597"/>
    <cellStyle name="Accent6 20" xfId="1598"/>
    <cellStyle name="Accent6 21" xfId="1599"/>
    <cellStyle name="Accent6 22" xfId="1600"/>
    <cellStyle name="Accent6 23" xfId="1601"/>
    <cellStyle name="Accent6 24" xfId="1602"/>
    <cellStyle name="Accent6 25" xfId="1603"/>
    <cellStyle name="Accent6 26" xfId="1604"/>
    <cellStyle name="Accent6 27" xfId="1605"/>
    <cellStyle name="Accent6 28" xfId="1606"/>
    <cellStyle name="Accent6 29" xfId="1607"/>
    <cellStyle name="Accent6 3" xfId="1608"/>
    <cellStyle name="Accent6 3 2" xfId="1609"/>
    <cellStyle name="Accent6 3 2 2" xfId="1610"/>
    <cellStyle name="Accent6 3 3" xfId="1611"/>
    <cellStyle name="Accent6 3 4" xfId="1612"/>
    <cellStyle name="Accent6 30" xfId="1613"/>
    <cellStyle name="Accent6 31" xfId="1614"/>
    <cellStyle name="Accent6 32" xfId="1615"/>
    <cellStyle name="Accent6 33" xfId="1616"/>
    <cellStyle name="Accent6 34" xfId="1617"/>
    <cellStyle name="Accent6 35" xfId="1618"/>
    <cellStyle name="Accent6 36" xfId="1619"/>
    <cellStyle name="Accent6 37" xfId="1620"/>
    <cellStyle name="Accent6 38" xfId="1621"/>
    <cellStyle name="Accent6 39" xfId="1622"/>
    <cellStyle name="Accent6 4" xfId="1623"/>
    <cellStyle name="Accent6 4 2" xfId="1624"/>
    <cellStyle name="Accent6 40" xfId="1625"/>
    <cellStyle name="Accent6 41" xfId="1626"/>
    <cellStyle name="Accent6 42" xfId="1627"/>
    <cellStyle name="Accent6 43" xfId="1628"/>
    <cellStyle name="Accent6 5" xfId="1629"/>
    <cellStyle name="Accent6 5 2" xfId="1630"/>
    <cellStyle name="Accent6 6" xfId="1631"/>
    <cellStyle name="Accent6 6 2" xfId="1632"/>
    <cellStyle name="Accent6 7" xfId="1633"/>
    <cellStyle name="Accent6 8" xfId="1634"/>
    <cellStyle name="Accent6 9" xfId="1635"/>
    <cellStyle name="AggblueBoldCels" xfId="1636"/>
    <cellStyle name="AggblueCels" xfId="1637"/>
    <cellStyle name="AggBoldCells" xfId="1638"/>
    <cellStyle name="AggCels" xfId="1639"/>
    <cellStyle name="AggGreen" xfId="1640"/>
    <cellStyle name="AggGreen12" xfId="1641"/>
    <cellStyle name="AggOrange" xfId="1642"/>
    <cellStyle name="AggOrange9" xfId="1643"/>
    <cellStyle name="AggOrangeLB_2x" xfId="1644"/>
    <cellStyle name="AggOrangeLBorder" xfId="1645"/>
    <cellStyle name="AggOrangeRBorder" xfId="1646"/>
    <cellStyle name="Akzent1" xfId="1647"/>
    <cellStyle name="Akzent2" xfId="1648"/>
    <cellStyle name="Akzent3" xfId="1649"/>
    <cellStyle name="Akzent4" xfId="1650"/>
    <cellStyle name="Akzent5" xfId="1651"/>
    <cellStyle name="Akzent6" xfId="1652"/>
    <cellStyle name="Ausgabe" xfId="1653"/>
    <cellStyle name="Bad" xfId="1654" builtinId="27" customBuiltin="1"/>
    <cellStyle name="Bad 10" xfId="1655"/>
    <cellStyle name="Bad 11" xfId="1656"/>
    <cellStyle name="Bad 12" xfId="1657"/>
    <cellStyle name="Bad 13" xfId="1658"/>
    <cellStyle name="Bad 14" xfId="1659"/>
    <cellStyle name="Bad 15" xfId="1660"/>
    <cellStyle name="Bad 16" xfId="1661"/>
    <cellStyle name="Bad 17" xfId="1662"/>
    <cellStyle name="Bad 18" xfId="1663"/>
    <cellStyle name="Bad 19" xfId="1664"/>
    <cellStyle name="Bad 2" xfId="1665"/>
    <cellStyle name="Bad 2 10" xfId="1666"/>
    <cellStyle name="Bad 2 11" xfId="1667"/>
    <cellStyle name="Bad 2 2" xfId="1668"/>
    <cellStyle name="Bad 2 3" xfId="1669"/>
    <cellStyle name="Bad 2 4" xfId="1670"/>
    <cellStyle name="Bad 2 5" xfId="1671"/>
    <cellStyle name="Bad 2 6" xfId="1672"/>
    <cellStyle name="Bad 2 7" xfId="1673"/>
    <cellStyle name="Bad 2 8" xfId="1674"/>
    <cellStyle name="Bad 2 9" xfId="1675"/>
    <cellStyle name="Bad 20" xfId="1676"/>
    <cellStyle name="Bad 21" xfId="1677"/>
    <cellStyle name="Bad 22" xfId="1678"/>
    <cellStyle name="Bad 23" xfId="1679"/>
    <cellStyle name="Bad 24" xfId="1680"/>
    <cellStyle name="Bad 25" xfId="1681"/>
    <cellStyle name="Bad 26" xfId="1682"/>
    <cellStyle name="Bad 27" xfId="1683"/>
    <cellStyle name="Bad 28" xfId="1684"/>
    <cellStyle name="Bad 29" xfId="1685"/>
    <cellStyle name="Bad 3" xfId="1686"/>
    <cellStyle name="Bad 3 2" xfId="1687"/>
    <cellStyle name="Bad 3 2 2" xfId="1688"/>
    <cellStyle name="Bad 3 3" xfId="1689"/>
    <cellStyle name="Bad 3 4" xfId="1690"/>
    <cellStyle name="Bad 30" xfId="1691"/>
    <cellStyle name="Bad 31" xfId="1692"/>
    <cellStyle name="Bad 32" xfId="1693"/>
    <cellStyle name="Bad 33" xfId="1694"/>
    <cellStyle name="Bad 34" xfId="1695"/>
    <cellStyle name="Bad 35" xfId="1696"/>
    <cellStyle name="Bad 36" xfId="1697"/>
    <cellStyle name="Bad 37" xfId="1698"/>
    <cellStyle name="Bad 38" xfId="1699"/>
    <cellStyle name="Bad 39" xfId="1700"/>
    <cellStyle name="Bad 4" xfId="1701"/>
    <cellStyle name="Bad 4 2" xfId="1702"/>
    <cellStyle name="Bad 40" xfId="1703"/>
    <cellStyle name="Bad 41" xfId="1704"/>
    <cellStyle name="Bad 42" xfId="1705"/>
    <cellStyle name="Bad 43" xfId="1706"/>
    <cellStyle name="Bad 44" xfId="1707"/>
    <cellStyle name="Bad 5" xfId="1708"/>
    <cellStyle name="Bad 5 2" xfId="1709"/>
    <cellStyle name="Bad 6" xfId="1710"/>
    <cellStyle name="Bad 6 2" xfId="1711"/>
    <cellStyle name="Bad 7" xfId="1712"/>
    <cellStyle name="Bad 8" xfId="1713"/>
    <cellStyle name="Bad 9" xfId="1714"/>
    <cellStyle name="Berechnung" xfId="1715"/>
    <cellStyle name="Bold GHG Numbers (0.00)" xfId="1716"/>
    <cellStyle name="Calculation" xfId="1717" builtinId="22" customBuiltin="1"/>
    <cellStyle name="Calculation 10" xfId="1718"/>
    <cellStyle name="Calculation 11" xfId="1719"/>
    <cellStyle name="Calculation 12" xfId="1720"/>
    <cellStyle name="Calculation 13" xfId="1721"/>
    <cellStyle name="Calculation 14" xfId="1722"/>
    <cellStyle name="Calculation 15" xfId="1723"/>
    <cellStyle name="Calculation 16" xfId="1724"/>
    <cellStyle name="Calculation 17" xfId="1725"/>
    <cellStyle name="Calculation 18" xfId="1726"/>
    <cellStyle name="Calculation 19" xfId="1727"/>
    <cellStyle name="Calculation 2" xfId="1728"/>
    <cellStyle name="Calculation 2 10" xfId="1729"/>
    <cellStyle name="Calculation 2 11" xfId="1730"/>
    <cellStyle name="Calculation 2 2" xfId="1731"/>
    <cellStyle name="Calculation 2 3" xfId="1732"/>
    <cellStyle name="Calculation 2 4" xfId="1733"/>
    <cellStyle name="Calculation 2 5" xfId="1734"/>
    <cellStyle name="Calculation 2 6" xfId="1735"/>
    <cellStyle name="Calculation 2 7" xfId="1736"/>
    <cellStyle name="Calculation 2 8" xfId="1737"/>
    <cellStyle name="Calculation 2 9" xfId="1738"/>
    <cellStyle name="Calculation 20" xfId="1739"/>
    <cellStyle name="Calculation 21" xfId="1740"/>
    <cellStyle name="Calculation 22" xfId="1741"/>
    <cellStyle name="Calculation 23" xfId="1742"/>
    <cellStyle name="Calculation 24" xfId="1743"/>
    <cellStyle name="Calculation 25" xfId="1744"/>
    <cellStyle name="Calculation 26" xfId="1745"/>
    <cellStyle name="Calculation 27" xfId="1746"/>
    <cellStyle name="Calculation 28" xfId="1747"/>
    <cellStyle name="Calculation 29" xfId="1748"/>
    <cellStyle name="Calculation 3" xfId="1749"/>
    <cellStyle name="Calculation 3 2" xfId="1750"/>
    <cellStyle name="Calculation 3 2 2" xfId="1751"/>
    <cellStyle name="Calculation 3 3" xfId="1752"/>
    <cellStyle name="Calculation 3 4" xfId="1753"/>
    <cellStyle name="Calculation 30" xfId="1754"/>
    <cellStyle name="Calculation 31" xfId="1755"/>
    <cellStyle name="Calculation 32" xfId="1756"/>
    <cellStyle name="Calculation 33" xfId="1757"/>
    <cellStyle name="Calculation 34" xfId="1758"/>
    <cellStyle name="Calculation 35" xfId="1759"/>
    <cellStyle name="Calculation 36" xfId="1760"/>
    <cellStyle name="Calculation 37" xfId="1761"/>
    <cellStyle name="Calculation 38" xfId="1762"/>
    <cellStyle name="Calculation 39" xfId="1763"/>
    <cellStyle name="Calculation 4" xfId="1764"/>
    <cellStyle name="Calculation 4 2" xfId="1765"/>
    <cellStyle name="Calculation 40" xfId="1766"/>
    <cellStyle name="Calculation 41" xfId="1767"/>
    <cellStyle name="Calculation 42" xfId="1768"/>
    <cellStyle name="Calculation 43" xfId="1769"/>
    <cellStyle name="Calculation 5" xfId="1770"/>
    <cellStyle name="Calculation 5 2" xfId="1771"/>
    <cellStyle name="Calculation 6" xfId="1772"/>
    <cellStyle name="Calculation 6 2" xfId="1773"/>
    <cellStyle name="Calculation 7" xfId="1774"/>
    <cellStyle name="Calculation 8" xfId="1775"/>
    <cellStyle name="Calculation 9" xfId="1776"/>
    <cellStyle name="Check Cell" xfId="1777" builtinId="23" customBuiltin="1"/>
    <cellStyle name="Check Cell 10" xfId="1778"/>
    <cellStyle name="Check Cell 11" xfId="1779"/>
    <cellStyle name="Check Cell 12" xfId="1780"/>
    <cellStyle name="Check Cell 13" xfId="1781"/>
    <cellStyle name="Check Cell 14" xfId="1782"/>
    <cellStyle name="Check Cell 15" xfId="1783"/>
    <cellStyle name="Check Cell 16" xfId="1784"/>
    <cellStyle name="Check Cell 17" xfId="1785"/>
    <cellStyle name="Check Cell 18" xfId="1786"/>
    <cellStyle name="Check Cell 19" xfId="1787"/>
    <cellStyle name="Check Cell 2" xfId="1788"/>
    <cellStyle name="Check Cell 2 10" xfId="1789"/>
    <cellStyle name="Check Cell 2 2" xfId="1790"/>
    <cellStyle name="Check Cell 2 3" xfId="1791"/>
    <cellStyle name="Check Cell 2 4" xfId="1792"/>
    <cellStyle name="Check Cell 2 5" xfId="1793"/>
    <cellStyle name="Check Cell 2 6" xfId="1794"/>
    <cellStyle name="Check Cell 2 7" xfId="1795"/>
    <cellStyle name="Check Cell 2 8" xfId="1796"/>
    <cellStyle name="Check Cell 2 9" xfId="1797"/>
    <cellStyle name="Check Cell 20" xfId="1798"/>
    <cellStyle name="Check Cell 21" xfId="1799"/>
    <cellStyle name="Check Cell 22" xfId="1800"/>
    <cellStyle name="Check Cell 23" xfId="1801"/>
    <cellStyle name="Check Cell 24" xfId="1802"/>
    <cellStyle name="Check Cell 25" xfId="1803"/>
    <cellStyle name="Check Cell 26" xfId="1804"/>
    <cellStyle name="Check Cell 27" xfId="1805"/>
    <cellStyle name="Check Cell 28" xfId="1806"/>
    <cellStyle name="Check Cell 29" xfId="1807"/>
    <cellStyle name="Check Cell 3" xfId="1808"/>
    <cellStyle name="Check Cell 3 2" xfId="1809"/>
    <cellStyle name="Check Cell 30" xfId="1810"/>
    <cellStyle name="Check Cell 31" xfId="1811"/>
    <cellStyle name="Check Cell 32" xfId="1812"/>
    <cellStyle name="Check Cell 33" xfId="1813"/>
    <cellStyle name="Check Cell 34" xfId="1814"/>
    <cellStyle name="Check Cell 35" xfId="1815"/>
    <cellStyle name="Check Cell 36" xfId="1816"/>
    <cellStyle name="Check Cell 37" xfId="1817"/>
    <cellStyle name="Check Cell 38" xfId="1818"/>
    <cellStyle name="Check Cell 39" xfId="1819"/>
    <cellStyle name="Check Cell 4" xfId="1820"/>
    <cellStyle name="Check Cell 4 2" xfId="1821"/>
    <cellStyle name="Check Cell 40" xfId="1822"/>
    <cellStyle name="Check Cell 41" xfId="1823"/>
    <cellStyle name="Check Cell 42" xfId="1824"/>
    <cellStyle name="Check Cell 43" xfId="1825"/>
    <cellStyle name="Check Cell 5" xfId="1826"/>
    <cellStyle name="Check Cell 5 2" xfId="1827"/>
    <cellStyle name="Check Cell 6" xfId="1828"/>
    <cellStyle name="Check Cell 6 2" xfId="1829"/>
    <cellStyle name="Check Cell 7" xfId="1830"/>
    <cellStyle name="Check Cell 8" xfId="1831"/>
    <cellStyle name="Check Cell 9" xfId="1832"/>
    <cellStyle name="coin" xfId="1833"/>
    <cellStyle name="Comma [0] 2 10" xfId="1834"/>
    <cellStyle name="Comma [0] 2 10 2" xfId="1835"/>
    <cellStyle name="Comma [0] 2 10 2 2" xfId="19151"/>
    <cellStyle name="Comma [0] 2 10 3" xfId="1836"/>
    <cellStyle name="Comma [0] 2 10 3 2" xfId="19152"/>
    <cellStyle name="Comma [0] 2 10 4" xfId="18051"/>
    <cellStyle name="Comma [0] 2 10 4 2" xfId="20105"/>
    <cellStyle name="Comma [0] 2 10 5" xfId="19150"/>
    <cellStyle name="Comma [0] 2 2" xfId="1837"/>
    <cellStyle name="Comma [0] 2 2 2" xfId="1838"/>
    <cellStyle name="Comma [0] 2 2 2 2" xfId="19154"/>
    <cellStyle name="Comma [0] 2 2 3" xfId="1839"/>
    <cellStyle name="Comma [0] 2 2 3 2" xfId="19155"/>
    <cellStyle name="Comma [0] 2 2 4" xfId="18052"/>
    <cellStyle name="Comma [0] 2 2 4 2" xfId="20106"/>
    <cellStyle name="Comma [0] 2 2 5" xfId="19153"/>
    <cellStyle name="Comma [0] 2 3" xfId="1840"/>
    <cellStyle name="Comma [0] 2 3 2" xfId="1841"/>
    <cellStyle name="Comma [0] 2 3 2 2" xfId="19157"/>
    <cellStyle name="Comma [0] 2 3 3" xfId="1842"/>
    <cellStyle name="Comma [0] 2 3 3 2" xfId="19158"/>
    <cellStyle name="Comma [0] 2 3 4" xfId="18053"/>
    <cellStyle name="Comma [0] 2 3 4 2" xfId="20107"/>
    <cellStyle name="Comma [0] 2 3 5" xfId="19156"/>
    <cellStyle name="Comma [0] 2 4" xfId="1843"/>
    <cellStyle name="Comma [0] 2 4 2" xfId="1844"/>
    <cellStyle name="Comma [0] 2 4 2 2" xfId="19160"/>
    <cellStyle name="Comma [0] 2 4 3" xfId="1845"/>
    <cellStyle name="Comma [0] 2 4 3 2" xfId="19161"/>
    <cellStyle name="Comma [0] 2 4 4" xfId="18054"/>
    <cellStyle name="Comma [0] 2 4 4 2" xfId="20108"/>
    <cellStyle name="Comma [0] 2 4 5" xfId="19159"/>
    <cellStyle name="Comma [0] 2 5" xfId="1846"/>
    <cellStyle name="Comma [0] 2 5 2" xfId="1847"/>
    <cellStyle name="Comma [0] 2 5 2 2" xfId="19163"/>
    <cellStyle name="Comma [0] 2 5 3" xfId="1848"/>
    <cellStyle name="Comma [0] 2 5 3 2" xfId="19164"/>
    <cellStyle name="Comma [0] 2 5 4" xfId="18055"/>
    <cellStyle name="Comma [0] 2 5 4 2" xfId="20109"/>
    <cellStyle name="Comma [0] 2 5 5" xfId="19162"/>
    <cellStyle name="Comma [0] 2 6" xfId="1849"/>
    <cellStyle name="Comma [0] 2 6 2" xfId="1850"/>
    <cellStyle name="Comma [0] 2 6 2 2" xfId="19166"/>
    <cellStyle name="Comma [0] 2 6 3" xfId="1851"/>
    <cellStyle name="Comma [0] 2 6 3 2" xfId="19167"/>
    <cellStyle name="Comma [0] 2 6 4" xfId="18056"/>
    <cellStyle name="Comma [0] 2 6 4 2" xfId="20110"/>
    <cellStyle name="Comma [0] 2 6 5" xfId="19165"/>
    <cellStyle name="Comma [0] 2 7" xfId="1852"/>
    <cellStyle name="Comma [0] 2 7 2" xfId="1853"/>
    <cellStyle name="Comma [0] 2 7 2 2" xfId="19169"/>
    <cellStyle name="Comma [0] 2 7 3" xfId="1854"/>
    <cellStyle name="Comma [0] 2 7 3 2" xfId="19170"/>
    <cellStyle name="Comma [0] 2 7 4" xfId="18057"/>
    <cellStyle name="Comma [0] 2 7 4 2" xfId="20111"/>
    <cellStyle name="Comma [0] 2 7 5" xfId="19168"/>
    <cellStyle name="Comma [0] 2 8" xfId="1855"/>
    <cellStyle name="Comma [0] 2 8 2" xfId="1856"/>
    <cellStyle name="Comma [0] 2 8 2 2" xfId="19172"/>
    <cellStyle name="Comma [0] 2 8 3" xfId="1857"/>
    <cellStyle name="Comma [0] 2 8 3 2" xfId="19173"/>
    <cellStyle name="Comma [0] 2 8 4" xfId="18058"/>
    <cellStyle name="Comma [0] 2 8 4 2" xfId="20112"/>
    <cellStyle name="Comma [0] 2 8 5" xfId="19171"/>
    <cellStyle name="Comma [0] 2 9" xfId="1858"/>
    <cellStyle name="Comma [0] 2 9 2" xfId="1859"/>
    <cellStyle name="Comma [0] 2 9 2 2" xfId="19175"/>
    <cellStyle name="Comma [0] 2 9 3" xfId="1860"/>
    <cellStyle name="Comma [0] 2 9 3 2" xfId="19176"/>
    <cellStyle name="Comma [0] 2 9 4" xfId="18059"/>
    <cellStyle name="Comma [0] 2 9 4 2" xfId="20113"/>
    <cellStyle name="Comma [0] 2 9 5" xfId="19174"/>
    <cellStyle name="Comma 10" xfId="1861"/>
    <cellStyle name="Comma 10 10" xfId="1862"/>
    <cellStyle name="Comma 10 10 2" xfId="19178"/>
    <cellStyle name="Comma 10 11" xfId="1863"/>
    <cellStyle name="Comma 10 11 2" xfId="19179"/>
    <cellStyle name="Comma 10 12" xfId="19177"/>
    <cellStyle name="Comma 10 2" xfId="1864"/>
    <cellStyle name="Comma 10 2 10" xfId="1865"/>
    <cellStyle name="Comma 10 2 10 2" xfId="1866"/>
    <cellStyle name="Comma 10 2 10 2 2" xfId="19182"/>
    <cellStyle name="Comma 10 2 10 3" xfId="1867"/>
    <cellStyle name="Comma 10 2 10 3 2" xfId="19183"/>
    <cellStyle name="Comma 10 2 10 4" xfId="18061"/>
    <cellStyle name="Comma 10 2 10 4 2" xfId="20115"/>
    <cellStyle name="Comma 10 2 10 5" xfId="19181"/>
    <cellStyle name="Comma 10 2 11" xfId="1868"/>
    <cellStyle name="Comma 10 2 11 2" xfId="1869"/>
    <cellStyle name="Comma 10 2 11 2 2" xfId="19185"/>
    <cellStyle name="Comma 10 2 11 3" xfId="1870"/>
    <cellStyle name="Comma 10 2 11 3 2" xfId="19186"/>
    <cellStyle name="Comma 10 2 11 4" xfId="18062"/>
    <cellStyle name="Comma 10 2 11 4 2" xfId="20116"/>
    <cellStyle name="Comma 10 2 11 5" xfId="19184"/>
    <cellStyle name="Comma 10 2 12" xfId="1871"/>
    <cellStyle name="Comma 10 2 12 2" xfId="1872"/>
    <cellStyle name="Comma 10 2 12 2 2" xfId="19188"/>
    <cellStyle name="Comma 10 2 12 3" xfId="1873"/>
    <cellStyle name="Comma 10 2 12 3 2" xfId="19189"/>
    <cellStyle name="Comma 10 2 12 4" xfId="18063"/>
    <cellStyle name="Comma 10 2 12 4 2" xfId="20117"/>
    <cellStyle name="Comma 10 2 12 5" xfId="19187"/>
    <cellStyle name="Comma 10 2 13" xfId="1874"/>
    <cellStyle name="Comma 10 2 13 2" xfId="1875"/>
    <cellStyle name="Comma 10 2 13 2 2" xfId="19191"/>
    <cellStyle name="Comma 10 2 13 3" xfId="1876"/>
    <cellStyle name="Comma 10 2 13 3 2" xfId="19192"/>
    <cellStyle name="Comma 10 2 13 4" xfId="18064"/>
    <cellStyle name="Comma 10 2 13 4 2" xfId="20118"/>
    <cellStyle name="Comma 10 2 13 5" xfId="19190"/>
    <cellStyle name="Comma 10 2 14" xfId="1877"/>
    <cellStyle name="Comma 10 2 14 2" xfId="1878"/>
    <cellStyle name="Comma 10 2 14 2 2" xfId="19194"/>
    <cellStyle name="Comma 10 2 14 3" xfId="1879"/>
    <cellStyle name="Comma 10 2 14 3 2" xfId="19195"/>
    <cellStyle name="Comma 10 2 14 4" xfId="18065"/>
    <cellStyle name="Comma 10 2 14 4 2" xfId="20119"/>
    <cellStyle name="Comma 10 2 14 5" xfId="19193"/>
    <cellStyle name="Comma 10 2 15" xfId="1880"/>
    <cellStyle name="Comma 10 2 15 2" xfId="1881"/>
    <cellStyle name="Comma 10 2 15 2 2" xfId="19197"/>
    <cellStyle name="Comma 10 2 15 3" xfId="1882"/>
    <cellStyle name="Comma 10 2 15 3 2" xfId="19198"/>
    <cellStyle name="Comma 10 2 15 4" xfId="18066"/>
    <cellStyle name="Comma 10 2 15 4 2" xfId="20120"/>
    <cellStyle name="Comma 10 2 15 5" xfId="19196"/>
    <cellStyle name="Comma 10 2 16" xfId="1883"/>
    <cellStyle name="Comma 10 2 16 2" xfId="1884"/>
    <cellStyle name="Comma 10 2 16 2 2" xfId="19200"/>
    <cellStyle name="Comma 10 2 16 3" xfId="1885"/>
    <cellStyle name="Comma 10 2 16 3 2" xfId="19201"/>
    <cellStyle name="Comma 10 2 16 4" xfId="18067"/>
    <cellStyle name="Comma 10 2 16 4 2" xfId="20121"/>
    <cellStyle name="Comma 10 2 16 5" xfId="19199"/>
    <cellStyle name="Comma 10 2 17" xfId="1886"/>
    <cellStyle name="Comma 10 2 17 2" xfId="1887"/>
    <cellStyle name="Comma 10 2 17 2 2" xfId="19203"/>
    <cellStyle name="Comma 10 2 17 3" xfId="1888"/>
    <cellStyle name="Comma 10 2 17 3 2" xfId="19204"/>
    <cellStyle name="Comma 10 2 17 4" xfId="18068"/>
    <cellStyle name="Comma 10 2 17 4 2" xfId="20122"/>
    <cellStyle name="Comma 10 2 17 5" xfId="19202"/>
    <cellStyle name="Comma 10 2 18" xfId="1889"/>
    <cellStyle name="Comma 10 2 18 2" xfId="19205"/>
    <cellStyle name="Comma 10 2 19" xfId="1890"/>
    <cellStyle name="Comma 10 2 19 2" xfId="19206"/>
    <cellStyle name="Comma 10 2 2" xfId="1891"/>
    <cellStyle name="Comma 10 2 2 2" xfId="1892"/>
    <cellStyle name="Comma 10 2 2 2 2" xfId="19208"/>
    <cellStyle name="Comma 10 2 2 3" xfId="1893"/>
    <cellStyle name="Comma 10 2 2 3 2" xfId="19209"/>
    <cellStyle name="Comma 10 2 2 4" xfId="18069"/>
    <cellStyle name="Comma 10 2 2 4 2" xfId="20123"/>
    <cellStyle name="Comma 10 2 2 5" xfId="19207"/>
    <cellStyle name="Comma 10 2 20" xfId="18060"/>
    <cellStyle name="Comma 10 2 20 2" xfId="20114"/>
    <cellStyle name="Comma 10 2 21" xfId="19180"/>
    <cellStyle name="Comma 10 2 3" xfId="1894"/>
    <cellStyle name="Comma 10 2 3 2" xfId="1895"/>
    <cellStyle name="Comma 10 2 3 2 2" xfId="19211"/>
    <cellStyle name="Comma 10 2 3 3" xfId="1896"/>
    <cellStyle name="Comma 10 2 3 3 2" xfId="19212"/>
    <cellStyle name="Comma 10 2 3 4" xfId="18070"/>
    <cellStyle name="Comma 10 2 3 4 2" xfId="20124"/>
    <cellStyle name="Comma 10 2 3 5" xfId="19210"/>
    <cellStyle name="Comma 10 2 4" xfId="1897"/>
    <cellStyle name="Comma 10 2 4 2" xfId="1898"/>
    <cellStyle name="Comma 10 2 4 2 2" xfId="19214"/>
    <cellStyle name="Comma 10 2 4 3" xfId="1899"/>
    <cellStyle name="Comma 10 2 4 3 2" xfId="19215"/>
    <cellStyle name="Comma 10 2 4 4" xfId="18071"/>
    <cellStyle name="Comma 10 2 4 4 2" xfId="20125"/>
    <cellStyle name="Comma 10 2 4 5" xfId="19213"/>
    <cellStyle name="Comma 10 2 5" xfId="1900"/>
    <cellStyle name="Comma 10 2 5 2" xfId="1901"/>
    <cellStyle name="Comma 10 2 5 2 2" xfId="19217"/>
    <cellStyle name="Comma 10 2 5 3" xfId="1902"/>
    <cellStyle name="Comma 10 2 5 3 2" xfId="19218"/>
    <cellStyle name="Comma 10 2 5 4" xfId="18072"/>
    <cellStyle name="Comma 10 2 5 4 2" xfId="20126"/>
    <cellStyle name="Comma 10 2 5 5" xfId="19216"/>
    <cellStyle name="Comma 10 2 6" xfId="1903"/>
    <cellStyle name="Comma 10 2 6 2" xfId="1904"/>
    <cellStyle name="Comma 10 2 6 2 2" xfId="19220"/>
    <cellStyle name="Comma 10 2 6 3" xfId="1905"/>
    <cellStyle name="Comma 10 2 6 3 2" xfId="19221"/>
    <cellStyle name="Comma 10 2 6 4" xfId="18073"/>
    <cellStyle name="Comma 10 2 6 4 2" xfId="20127"/>
    <cellStyle name="Comma 10 2 6 5" xfId="19219"/>
    <cellStyle name="Comma 10 2 7" xfId="1906"/>
    <cellStyle name="Comma 10 2 7 2" xfId="1907"/>
    <cellStyle name="Comma 10 2 7 2 2" xfId="19223"/>
    <cellStyle name="Comma 10 2 7 3" xfId="1908"/>
    <cellStyle name="Comma 10 2 7 3 2" xfId="19224"/>
    <cellStyle name="Comma 10 2 7 4" xfId="18074"/>
    <cellStyle name="Comma 10 2 7 4 2" xfId="20128"/>
    <cellStyle name="Comma 10 2 7 5" xfId="19222"/>
    <cellStyle name="Comma 10 2 8" xfId="1909"/>
    <cellStyle name="Comma 10 2 8 2" xfId="1910"/>
    <cellStyle name="Comma 10 2 8 2 2" xfId="19226"/>
    <cellStyle name="Comma 10 2 8 3" xfId="1911"/>
    <cellStyle name="Comma 10 2 8 3 2" xfId="19227"/>
    <cellStyle name="Comma 10 2 8 4" xfId="18075"/>
    <cellStyle name="Comma 10 2 8 4 2" xfId="20129"/>
    <cellStyle name="Comma 10 2 8 5" xfId="19225"/>
    <cellStyle name="Comma 10 2 9" xfId="1912"/>
    <cellStyle name="Comma 10 2 9 2" xfId="1913"/>
    <cellStyle name="Comma 10 2 9 2 2" xfId="19229"/>
    <cellStyle name="Comma 10 2 9 3" xfId="1914"/>
    <cellStyle name="Comma 10 2 9 3 2" xfId="19230"/>
    <cellStyle name="Comma 10 2 9 4" xfId="18076"/>
    <cellStyle name="Comma 10 2 9 4 2" xfId="20130"/>
    <cellStyle name="Comma 10 2 9 5" xfId="19228"/>
    <cellStyle name="Comma 10 3" xfId="1915"/>
    <cellStyle name="Comma 10 3 10" xfId="1916"/>
    <cellStyle name="Comma 10 3 10 2" xfId="1917"/>
    <cellStyle name="Comma 10 3 10 2 2" xfId="19233"/>
    <cellStyle name="Comma 10 3 10 3" xfId="1918"/>
    <cellStyle name="Comma 10 3 10 3 2" xfId="19234"/>
    <cellStyle name="Comma 10 3 10 4" xfId="18078"/>
    <cellStyle name="Comma 10 3 10 4 2" xfId="20132"/>
    <cellStyle name="Comma 10 3 10 5" xfId="19232"/>
    <cellStyle name="Comma 10 3 11" xfId="1919"/>
    <cellStyle name="Comma 10 3 11 2" xfId="1920"/>
    <cellStyle name="Comma 10 3 11 2 2" xfId="19236"/>
    <cellStyle name="Comma 10 3 11 3" xfId="1921"/>
    <cellStyle name="Comma 10 3 11 3 2" xfId="19237"/>
    <cellStyle name="Comma 10 3 11 4" xfId="18079"/>
    <cellStyle name="Comma 10 3 11 4 2" xfId="20133"/>
    <cellStyle name="Comma 10 3 11 5" xfId="19235"/>
    <cellStyle name="Comma 10 3 12" xfId="1922"/>
    <cellStyle name="Comma 10 3 12 2" xfId="1923"/>
    <cellStyle name="Comma 10 3 12 2 2" xfId="19239"/>
    <cellStyle name="Comma 10 3 12 3" xfId="1924"/>
    <cellStyle name="Comma 10 3 12 3 2" xfId="19240"/>
    <cellStyle name="Comma 10 3 12 4" xfId="18080"/>
    <cellStyle name="Comma 10 3 12 4 2" xfId="20134"/>
    <cellStyle name="Comma 10 3 12 5" xfId="19238"/>
    <cellStyle name="Comma 10 3 13" xfId="1925"/>
    <cellStyle name="Comma 10 3 13 2" xfId="1926"/>
    <cellStyle name="Comma 10 3 13 2 2" xfId="19242"/>
    <cellStyle name="Comma 10 3 13 3" xfId="1927"/>
    <cellStyle name="Comma 10 3 13 3 2" xfId="19243"/>
    <cellStyle name="Comma 10 3 13 4" xfId="18081"/>
    <cellStyle name="Comma 10 3 13 4 2" xfId="20135"/>
    <cellStyle name="Comma 10 3 13 5" xfId="19241"/>
    <cellStyle name="Comma 10 3 14" xfId="1928"/>
    <cellStyle name="Comma 10 3 14 2" xfId="1929"/>
    <cellStyle name="Comma 10 3 14 2 2" xfId="19245"/>
    <cellStyle name="Comma 10 3 14 3" xfId="1930"/>
    <cellStyle name="Comma 10 3 14 3 2" xfId="19246"/>
    <cellStyle name="Comma 10 3 14 4" xfId="18082"/>
    <cellStyle name="Comma 10 3 14 4 2" xfId="20136"/>
    <cellStyle name="Comma 10 3 14 5" xfId="19244"/>
    <cellStyle name="Comma 10 3 15" xfId="1931"/>
    <cellStyle name="Comma 10 3 15 2" xfId="1932"/>
    <cellStyle name="Comma 10 3 15 2 2" xfId="19248"/>
    <cellStyle name="Comma 10 3 15 3" xfId="1933"/>
    <cellStyle name="Comma 10 3 15 3 2" xfId="19249"/>
    <cellStyle name="Comma 10 3 15 4" xfId="18083"/>
    <cellStyle name="Comma 10 3 15 4 2" xfId="20137"/>
    <cellStyle name="Comma 10 3 15 5" xfId="19247"/>
    <cellStyle name="Comma 10 3 16" xfId="1934"/>
    <cellStyle name="Comma 10 3 16 2" xfId="1935"/>
    <cellStyle name="Comma 10 3 16 2 2" xfId="19251"/>
    <cellStyle name="Comma 10 3 16 3" xfId="1936"/>
    <cellStyle name="Comma 10 3 16 3 2" xfId="19252"/>
    <cellStyle name="Comma 10 3 16 4" xfId="18084"/>
    <cellStyle name="Comma 10 3 16 4 2" xfId="20138"/>
    <cellStyle name="Comma 10 3 16 5" xfId="19250"/>
    <cellStyle name="Comma 10 3 17" xfId="1937"/>
    <cellStyle name="Comma 10 3 17 2" xfId="1938"/>
    <cellStyle name="Comma 10 3 17 2 2" xfId="19254"/>
    <cellStyle name="Comma 10 3 17 3" xfId="1939"/>
    <cellStyle name="Comma 10 3 17 3 2" xfId="19255"/>
    <cellStyle name="Comma 10 3 17 4" xfId="18085"/>
    <cellStyle name="Comma 10 3 17 4 2" xfId="20139"/>
    <cellStyle name="Comma 10 3 17 5" xfId="19253"/>
    <cellStyle name="Comma 10 3 18" xfId="1940"/>
    <cellStyle name="Comma 10 3 18 2" xfId="19256"/>
    <cellStyle name="Comma 10 3 19" xfId="1941"/>
    <cellStyle name="Comma 10 3 19 2" xfId="19257"/>
    <cellStyle name="Comma 10 3 2" xfId="1942"/>
    <cellStyle name="Comma 10 3 2 2" xfId="1943"/>
    <cellStyle name="Comma 10 3 2 2 2" xfId="19259"/>
    <cellStyle name="Comma 10 3 2 3" xfId="1944"/>
    <cellStyle name="Comma 10 3 2 3 2" xfId="19260"/>
    <cellStyle name="Comma 10 3 2 4" xfId="18086"/>
    <cellStyle name="Comma 10 3 2 4 2" xfId="20140"/>
    <cellStyle name="Comma 10 3 2 5" xfId="19258"/>
    <cellStyle name="Comma 10 3 20" xfId="18077"/>
    <cellStyle name="Comma 10 3 20 2" xfId="20131"/>
    <cellStyle name="Comma 10 3 21" xfId="19231"/>
    <cellStyle name="Comma 10 3 3" xfId="1945"/>
    <cellStyle name="Comma 10 3 3 2" xfId="1946"/>
    <cellStyle name="Comma 10 3 3 2 2" xfId="19262"/>
    <cellStyle name="Comma 10 3 3 3" xfId="1947"/>
    <cellStyle name="Comma 10 3 3 3 2" xfId="19263"/>
    <cellStyle name="Comma 10 3 3 4" xfId="18087"/>
    <cellStyle name="Comma 10 3 3 4 2" xfId="20141"/>
    <cellStyle name="Comma 10 3 3 5" xfId="19261"/>
    <cellStyle name="Comma 10 3 4" xfId="1948"/>
    <cellStyle name="Comma 10 3 4 2" xfId="1949"/>
    <cellStyle name="Comma 10 3 4 2 2" xfId="19265"/>
    <cellStyle name="Comma 10 3 4 3" xfId="1950"/>
    <cellStyle name="Comma 10 3 4 3 2" xfId="19266"/>
    <cellStyle name="Comma 10 3 4 4" xfId="18088"/>
    <cellStyle name="Comma 10 3 4 4 2" xfId="20142"/>
    <cellStyle name="Comma 10 3 4 5" xfId="19264"/>
    <cellStyle name="Comma 10 3 5" xfId="1951"/>
    <cellStyle name="Comma 10 3 5 2" xfId="1952"/>
    <cellStyle name="Comma 10 3 5 2 2" xfId="19268"/>
    <cellStyle name="Comma 10 3 5 3" xfId="1953"/>
    <cellStyle name="Comma 10 3 5 3 2" xfId="19269"/>
    <cellStyle name="Comma 10 3 5 4" xfId="18089"/>
    <cellStyle name="Comma 10 3 5 4 2" xfId="20143"/>
    <cellStyle name="Comma 10 3 5 5" xfId="19267"/>
    <cellStyle name="Comma 10 3 6" xfId="1954"/>
    <cellStyle name="Comma 10 3 6 2" xfId="1955"/>
    <cellStyle name="Comma 10 3 6 2 2" xfId="19271"/>
    <cellStyle name="Comma 10 3 6 3" xfId="1956"/>
    <cellStyle name="Comma 10 3 6 3 2" xfId="19272"/>
    <cellStyle name="Comma 10 3 6 4" xfId="18090"/>
    <cellStyle name="Comma 10 3 6 4 2" xfId="20144"/>
    <cellStyle name="Comma 10 3 6 5" xfId="19270"/>
    <cellStyle name="Comma 10 3 7" xfId="1957"/>
    <cellStyle name="Comma 10 3 7 2" xfId="1958"/>
    <cellStyle name="Comma 10 3 7 2 2" xfId="19274"/>
    <cellStyle name="Comma 10 3 7 3" xfId="1959"/>
    <cellStyle name="Comma 10 3 7 3 2" xfId="19275"/>
    <cellStyle name="Comma 10 3 7 4" xfId="18091"/>
    <cellStyle name="Comma 10 3 7 4 2" xfId="20145"/>
    <cellStyle name="Comma 10 3 7 5" xfId="19273"/>
    <cellStyle name="Comma 10 3 8" xfId="1960"/>
    <cellStyle name="Comma 10 3 8 2" xfId="1961"/>
    <cellStyle name="Comma 10 3 8 2 2" xfId="19277"/>
    <cellStyle name="Comma 10 3 8 3" xfId="1962"/>
    <cellStyle name="Comma 10 3 8 3 2" xfId="19278"/>
    <cellStyle name="Comma 10 3 8 4" xfId="18092"/>
    <cellStyle name="Comma 10 3 8 4 2" xfId="20146"/>
    <cellStyle name="Comma 10 3 8 5" xfId="19276"/>
    <cellStyle name="Comma 10 3 9" xfId="1963"/>
    <cellStyle name="Comma 10 3 9 2" xfId="1964"/>
    <cellStyle name="Comma 10 3 9 2 2" xfId="19280"/>
    <cellStyle name="Comma 10 3 9 3" xfId="1965"/>
    <cellStyle name="Comma 10 3 9 3 2" xfId="19281"/>
    <cellStyle name="Comma 10 3 9 4" xfId="18093"/>
    <cellStyle name="Comma 10 3 9 4 2" xfId="20147"/>
    <cellStyle name="Comma 10 3 9 5" xfId="19279"/>
    <cellStyle name="Comma 10 4" xfId="1966"/>
    <cellStyle name="Comma 10 4 10" xfId="1967"/>
    <cellStyle name="Comma 10 4 10 2" xfId="1968"/>
    <cellStyle name="Comma 10 4 10 2 2" xfId="19284"/>
    <cellStyle name="Comma 10 4 10 3" xfId="1969"/>
    <cellStyle name="Comma 10 4 10 3 2" xfId="19285"/>
    <cellStyle name="Comma 10 4 10 4" xfId="18095"/>
    <cellStyle name="Comma 10 4 10 4 2" xfId="20149"/>
    <cellStyle name="Comma 10 4 10 5" xfId="19283"/>
    <cellStyle name="Comma 10 4 11" xfId="1970"/>
    <cellStyle name="Comma 10 4 11 2" xfId="1971"/>
    <cellStyle name="Comma 10 4 11 2 2" xfId="19287"/>
    <cellStyle name="Comma 10 4 11 3" xfId="1972"/>
    <cellStyle name="Comma 10 4 11 3 2" xfId="19288"/>
    <cellStyle name="Comma 10 4 11 4" xfId="18096"/>
    <cellStyle name="Comma 10 4 11 4 2" xfId="20150"/>
    <cellStyle name="Comma 10 4 11 5" xfId="19286"/>
    <cellStyle name="Comma 10 4 12" xfId="1973"/>
    <cellStyle name="Comma 10 4 12 2" xfId="1974"/>
    <cellStyle name="Comma 10 4 12 2 2" xfId="19290"/>
    <cellStyle name="Comma 10 4 12 3" xfId="1975"/>
    <cellStyle name="Comma 10 4 12 3 2" xfId="19291"/>
    <cellStyle name="Comma 10 4 12 4" xfId="18097"/>
    <cellStyle name="Comma 10 4 12 4 2" xfId="20151"/>
    <cellStyle name="Comma 10 4 12 5" xfId="19289"/>
    <cellStyle name="Comma 10 4 13" xfId="1976"/>
    <cellStyle name="Comma 10 4 13 2" xfId="1977"/>
    <cellStyle name="Comma 10 4 13 2 2" xfId="19293"/>
    <cellStyle name="Comma 10 4 13 3" xfId="1978"/>
    <cellStyle name="Comma 10 4 13 3 2" xfId="19294"/>
    <cellStyle name="Comma 10 4 13 4" xfId="18098"/>
    <cellStyle name="Comma 10 4 13 4 2" xfId="20152"/>
    <cellStyle name="Comma 10 4 13 5" xfId="19292"/>
    <cellStyle name="Comma 10 4 14" xfId="1979"/>
    <cellStyle name="Comma 10 4 14 2" xfId="1980"/>
    <cellStyle name="Comma 10 4 14 2 2" xfId="19296"/>
    <cellStyle name="Comma 10 4 14 3" xfId="1981"/>
    <cellStyle name="Comma 10 4 14 3 2" xfId="19297"/>
    <cellStyle name="Comma 10 4 14 4" xfId="18099"/>
    <cellStyle name="Comma 10 4 14 4 2" xfId="20153"/>
    <cellStyle name="Comma 10 4 14 5" xfId="19295"/>
    <cellStyle name="Comma 10 4 15" xfId="1982"/>
    <cellStyle name="Comma 10 4 15 2" xfId="1983"/>
    <cellStyle name="Comma 10 4 15 2 2" xfId="19299"/>
    <cellStyle name="Comma 10 4 15 3" xfId="1984"/>
    <cellStyle name="Comma 10 4 15 3 2" xfId="19300"/>
    <cellStyle name="Comma 10 4 15 4" xfId="18100"/>
    <cellStyle name="Comma 10 4 15 4 2" xfId="20154"/>
    <cellStyle name="Comma 10 4 15 5" xfId="19298"/>
    <cellStyle name="Comma 10 4 16" xfId="1985"/>
    <cellStyle name="Comma 10 4 16 2" xfId="1986"/>
    <cellStyle name="Comma 10 4 16 2 2" xfId="19302"/>
    <cellStyle name="Comma 10 4 16 3" xfId="1987"/>
    <cellStyle name="Comma 10 4 16 3 2" xfId="19303"/>
    <cellStyle name="Comma 10 4 16 4" xfId="18101"/>
    <cellStyle name="Comma 10 4 16 4 2" xfId="20155"/>
    <cellStyle name="Comma 10 4 16 5" xfId="19301"/>
    <cellStyle name="Comma 10 4 17" xfId="1988"/>
    <cellStyle name="Comma 10 4 17 2" xfId="1989"/>
    <cellStyle name="Comma 10 4 17 2 2" xfId="19305"/>
    <cellStyle name="Comma 10 4 17 3" xfId="1990"/>
    <cellStyle name="Comma 10 4 17 3 2" xfId="19306"/>
    <cellStyle name="Comma 10 4 17 4" xfId="18102"/>
    <cellStyle name="Comma 10 4 17 4 2" xfId="20156"/>
    <cellStyle name="Comma 10 4 17 5" xfId="19304"/>
    <cellStyle name="Comma 10 4 18" xfId="1991"/>
    <cellStyle name="Comma 10 4 18 2" xfId="19307"/>
    <cellStyle name="Comma 10 4 19" xfId="1992"/>
    <cellStyle name="Comma 10 4 19 2" xfId="19308"/>
    <cellStyle name="Comma 10 4 2" xfId="1993"/>
    <cellStyle name="Comma 10 4 2 2" xfId="1994"/>
    <cellStyle name="Comma 10 4 2 2 2" xfId="19310"/>
    <cellStyle name="Comma 10 4 2 3" xfId="1995"/>
    <cellStyle name="Comma 10 4 2 3 2" xfId="19311"/>
    <cellStyle name="Comma 10 4 2 4" xfId="18103"/>
    <cellStyle name="Comma 10 4 2 4 2" xfId="20157"/>
    <cellStyle name="Comma 10 4 2 5" xfId="19309"/>
    <cellStyle name="Comma 10 4 20" xfId="18094"/>
    <cellStyle name="Comma 10 4 20 2" xfId="20148"/>
    <cellStyle name="Comma 10 4 21" xfId="19282"/>
    <cellStyle name="Comma 10 4 3" xfId="1996"/>
    <cellStyle name="Comma 10 4 3 2" xfId="1997"/>
    <cellStyle name="Comma 10 4 3 2 2" xfId="19313"/>
    <cellStyle name="Comma 10 4 3 3" xfId="1998"/>
    <cellStyle name="Comma 10 4 3 3 2" xfId="19314"/>
    <cellStyle name="Comma 10 4 3 4" xfId="18104"/>
    <cellStyle name="Comma 10 4 3 4 2" xfId="20158"/>
    <cellStyle name="Comma 10 4 3 5" xfId="19312"/>
    <cellStyle name="Comma 10 4 4" xfId="1999"/>
    <cellStyle name="Comma 10 4 4 2" xfId="2000"/>
    <cellStyle name="Comma 10 4 4 2 2" xfId="19316"/>
    <cellStyle name="Comma 10 4 4 3" xfId="2001"/>
    <cellStyle name="Comma 10 4 4 3 2" xfId="19317"/>
    <cellStyle name="Comma 10 4 4 4" xfId="18105"/>
    <cellStyle name="Comma 10 4 4 4 2" xfId="20159"/>
    <cellStyle name="Comma 10 4 4 5" xfId="19315"/>
    <cellStyle name="Comma 10 4 5" xfId="2002"/>
    <cellStyle name="Comma 10 4 5 2" xfId="2003"/>
    <cellStyle name="Comma 10 4 5 2 2" xfId="19319"/>
    <cellStyle name="Comma 10 4 5 3" xfId="2004"/>
    <cellStyle name="Comma 10 4 5 3 2" xfId="19320"/>
    <cellStyle name="Comma 10 4 5 4" xfId="18106"/>
    <cellStyle name="Comma 10 4 5 4 2" xfId="20160"/>
    <cellStyle name="Comma 10 4 5 5" xfId="19318"/>
    <cellStyle name="Comma 10 4 6" xfId="2005"/>
    <cellStyle name="Comma 10 4 6 2" xfId="2006"/>
    <cellStyle name="Comma 10 4 6 2 2" xfId="19322"/>
    <cellStyle name="Comma 10 4 6 3" xfId="2007"/>
    <cellStyle name="Comma 10 4 6 3 2" xfId="19323"/>
    <cellStyle name="Comma 10 4 6 4" xfId="18107"/>
    <cellStyle name="Comma 10 4 6 4 2" xfId="20161"/>
    <cellStyle name="Comma 10 4 6 5" xfId="19321"/>
    <cellStyle name="Comma 10 4 7" xfId="2008"/>
    <cellStyle name="Comma 10 4 7 2" xfId="2009"/>
    <cellStyle name="Comma 10 4 7 2 2" xfId="19325"/>
    <cellStyle name="Comma 10 4 7 3" xfId="2010"/>
    <cellStyle name="Comma 10 4 7 3 2" xfId="19326"/>
    <cellStyle name="Comma 10 4 7 4" xfId="18108"/>
    <cellStyle name="Comma 10 4 7 4 2" xfId="20162"/>
    <cellStyle name="Comma 10 4 7 5" xfId="19324"/>
    <cellStyle name="Comma 10 4 8" xfId="2011"/>
    <cellStyle name="Comma 10 4 8 2" xfId="2012"/>
    <cellStyle name="Comma 10 4 8 2 2" xfId="19328"/>
    <cellStyle name="Comma 10 4 8 3" xfId="2013"/>
    <cellStyle name="Comma 10 4 8 3 2" xfId="19329"/>
    <cellStyle name="Comma 10 4 8 4" xfId="18109"/>
    <cellStyle name="Comma 10 4 8 4 2" xfId="20163"/>
    <cellStyle name="Comma 10 4 8 5" xfId="19327"/>
    <cellStyle name="Comma 10 4 9" xfId="2014"/>
    <cellStyle name="Comma 10 4 9 2" xfId="2015"/>
    <cellStyle name="Comma 10 4 9 2 2" xfId="19331"/>
    <cellStyle name="Comma 10 4 9 3" xfId="2016"/>
    <cellStyle name="Comma 10 4 9 3 2" xfId="19332"/>
    <cellStyle name="Comma 10 4 9 4" xfId="18110"/>
    <cellStyle name="Comma 10 4 9 4 2" xfId="20164"/>
    <cellStyle name="Comma 10 4 9 5" xfId="19330"/>
    <cellStyle name="Comma 10 5" xfId="2017"/>
    <cellStyle name="Comma 10 5 10" xfId="2018"/>
    <cellStyle name="Comma 10 5 10 2" xfId="2019"/>
    <cellStyle name="Comma 10 5 10 2 2" xfId="19335"/>
    <cellStyle name="Comma 10 5 10 3" xfId="2020"/>
    <cellStyle name="Comma 10 5 10 3 2" xfId="19336"/>
    <cellStyle name="Comma 10 5 10 4" xfId="18112"/>
    <cellStyle name="Comma 10 5 10 4 2" xfId="20166"/>
    <cellStyle name="Comma 10 5 10 5" xfId="19334"/>
    <cellStyle name="Comma 10 5 11" xfId="2021"/>
    <cellStyle name="Comma 10 5 11 2" xfId="2022"/>
    <cellStyle name="Comma 10 5 11 2 2" xfId="19338"/>
    <cellStyle name="Comma 10 5 11 3" xfId="2023"/>
    <cellStyle name="Comma 10 5 11 3 2" xfId="19339"/>
    <cellStyle name="Comma 10 5 11 4" xfId="18113"/>
    <cellStyle name="Comma 10 5 11 4 2" xfId="20167"/>
    <cellStyle name="Comma 10 5 11 5" xfId="19337"/>
    <cellStyle name="Comma 10 5 12" xfId="2024"/>
    <cellStyle name="Comma 10 5 12 2" xfId="2025"/>
    <cellStyle name="Comma 10 5 12 2 2" xfId="19341"/>
    <cellStyle name="Comma 10 5 12 3" xfId="2026"/>
    <cellStyle name="Comma 10 5 12 3 2" xfId="19342"/>
    <cellStyle name="Comma 10 5 12 4" xfId="18114"/>
    <cellStyle name="Comma 10 5 12 4 2" xfId="20168"/>
    <cellStyle name="Comma 10 5 12 5" xfId="19340"/>
    <cellStyle name="Comma 10 5 13" xfId="2027"/>
    <cellStyle name="Comma 10 5 13 2" xfId="2028"/>
    <cellStyle name="Comma 10 5 13 2 2" xfId="19344"/>
    <cellStyle name="Comma 10 5 13 3" xfId="2029"/>
    <cellStyle name="Comma 10 5 13 3 2" xfId="19345"/>
    <cellStyle name="Comma 10 5 13 4" xfId="18115"/>
    <cellStyle name="Comma 10 5 13 4 2" xfId="20169"/>
    <cellStyle name="Comma 10 5 13 5" xfId="19343"/>
    <cellStyle name="Comma 10 5 14" xfId="2030"/>
    <cellStyle name="Comma 10 5 14 2" xfId="2031"/>
    <cellStyle name="Comma 10 5 14 2 2" xfId="19347"/>
    <cellStyle name="Comma 10 5 14 3" xfId="2032"/>
    <cellStyle name="Comma 10 5 14 3 2" xfId="19348"/>
    <cellStyle name="Comma 10 5 14 4" xfId="18116"/>
    <cellStyle name="Comma 10 5 14 4 2" xfId="20170"/>
    <cellStyle name="Comma 10 5 14 5" xfId="19346"/>
    <cellStyle name="Comma 10 5 15" xfId="2033"/>
    <cellStyle name="Comma 10 5 15 2" xfId="2034"/>
    <cellStyle name="Comma 10 5 15 2 2" xfId="19350"/>
    <cellStyle name="Comma 10 5 15 3" xfId="2035"/>
    <cellStyle name="Comma 10 5 15 3 2" xfId="19351"/>
    <cellStyle name="Comma 10 5 15 4" xfId="18117"/>
    <cellStyle name="Comma 10 5 15 4 2" xfId="20171"/>
    <cellStyle name="Comma 10 5 15 5" xfId="19349"/>
    <cellStyle name="Comma 10 5 16" xfId="2036"/>
    <cellStyle name="Comma 10 5 16 2" xfId="2037"/>
    <cellStyle name="Comma 10 5 16 2 2" xfId="19353"/>
    <cellStyle name="Comma 10 5 16 3" xfId="2038"/>
    <cellStyle name="Comma 10 5 16 3 2" xfId="19354"/>
    <cellStyle name="Comma 10 5 16 4" xfId="18118"/>
    <cellStyle name="Comma 10 5 16 4 2" xfId="20172"/>
    <cellStyle name="Comma 10 5 16 5" xfId="19352"/>
    <cellStyle name="Comma 10 5 17" xfId="2039"/>
    <cellStyle name="Comma 10 5 17 2" xfId="2040"/>
    <cellStyle name="Comma 10 5 17 2 2" xfId="19356"/>
    <cellStyle name="Comma 10 5 17 3" xfId="2041"/>
    <cellStyle name="Comma 10 5 17 3 2" xfId="19357"/>
    <cellStyle name="Comma 10 5 17 4" xfId="18119"/>
    <cellStyle name="Comma 10 5 17 4 2" xfId="20173"/>
    <cellStyle name="Comma 10 5 17 5" xfId="19355"/>
    <cellStyle name="Comma 10 5 18" xfId="2042"/>
    <cellStyle name="Comma 10 5 18 2" xfId="19358"/>
    <cellStyle name="Comma 10 5 19" xfId="2043"/>
    <cellStyle name="Comma 10 5 19 2" xfId="19359"/>
    <cellStyle name="Comma 10 5 2" xfId="2044"/>
    <cellStyle name="Comma 10 5 2 2" xfId="2045"/>
    <cellStyle name="Comma 10 5 2 2 2" xfId="19361"/>
    <cellStyle name="Comma 10 5 2 3" xfId="2046"/>
    <cellStyle name="Comma 10 5 2 3 2" xfId="19362"/>
    <cellStyle name="Comma 10 5 2 4" xfId="18120"/>
    <cellStyle name="Comma 10 5 2 4 2" xfId="20174"/>
    <cellStyle name="Comma 10 5 2 5" xfId="19360"/>
    <cellStyle name="Comma 10 5 20" xfId="18111"/>
    <cellStyle name="Comma 10 5 20 2" xfId="20165"/>
    <cellStyle name="Comma 10 5 21" xfId="19333"/>
    <cellStyle name="Comma 10 5 3" xfId="2047"/>
    <cellStyle name="Comma 10 5 3 2" xfId="2048"/>
    <cellStyle name="Comma 10 5 3 2 2" xfId="19364"/>
    <cellStyle name="Comma 10 5 3 3" xfId="2049"/>
    <cellStyle name="Comma 10 5 3 3 2" xfId="19365"/>
    <cellStyle name="Comma 10 5 3 4" xfId="18121"/>
    <cellStyle name="Comma 10 5 3 4 2" xfId="20175"/>
    <cellStyle name="Comma 10 5 3 5" xfId="19363"/>
    <cellStyle name="Comma 10 5 4" xfId="2050"/>
    <cellStyle name="Comma 10 5 4 2" xfId="2051"/>
    <cellStyle name="Comma 10 5 4 2 2" xfId="19367"/>
    <cellStyle name="Comma 10 5 4 3" xfId="2052"/>
    <cellStyle name="Comma 10 5 4 3 2" xfId="19368"/>
    <cellStyle name="Comma 10 5 4 4" xfId="18122"/>
    <cellStyle name="Comma 10 5 4 4 2" xfId="20176"/>
    <cellStyle name="Comma 10 5 4 5" xfId="19366"/>
    <cellStyle name="Comma 10 5 5" xfId="2053"/>
    <cellStyle name="Comma 10 5 5 2" xfId="2054"/>
    <cellStyle name="Comma 10 5 5 2 2" xfId="19370"/>
    <cellStyle name="Comma 10 5 5 3" xfId="2055"/>
    <cellStyle name="Comma 10 5 5 3 2" xfId="19371"/>
    <cellStyle name="Comma 10 5 5 4" xfId="18123"/>
    <cellStyle name="Comma 10 5 5 4 2" xfId="20177"/>
    <cellStyle name="Comma 10 5 5 5" xfId="19369"/>
    <cellStyle name="Comma 10 5 6" xfId="2056"/>
    <cellStyle name="Comma 10 5 6 2" xfId="2057"/>
    <cellStyle name="Comma 10 5 6 2 2" xfId="19373"/>
    <cellStyle name="Comma 10 5 6 3" xfId="2058"/>
    <cellStyle name="Comma 10 5 6 3 2" xfId="19374"/>
    <cellStyle name="Comma 10 5 6 4" xfId="18124"/>
    <cellStyle name="Comma 10 5 6 4 2" xfId="20178"/>
    <cellStyle name="Comma 10 5 6 5" xfId="19372"/>
    <cellStyle name="Comma 10 5 7" xfId="2059"/>
    <cellStyle name="Comma 10 5 7 2" xfId="2060"/>
    <cellStyle name="Comma 10 5 7 2 2" xfId="19376"/>
    <cellStyle name="Comma 10 5 7 3" xfId="2061"/>
    <cellStyle name="Comma 10 5 7 3 2" xfId="19377"/>
    <cellStyle name="Comma 10 5 7 4" xfId="18125"/>
    <cellStyle name="Comma 10 5 7 4 2" xfId="20179"/>
    <cellStyle name="Comma 10 5 7 5" xfId="19375"/>
    <cellStyle name="Comma 10 5 8" xfId="2062"/>
    <cellStyle name="Comma 10 5 8 2" xfId="2063"/>
    <cellStyle name="Comma 10 5 8 2 2" xfId="19379"/>
    <cellStyle name="Comma 10 5 8 3" xfId="2064"/>
    <cellStyle name="Comma 10 5 8 3 2" xfId="19380"/>
    <cellStyle name="Comma 10 5 8 4" xfId="18126"/>
    <cellStyle name="Comma 10 5 8 4 2" xfId="20180"/>
    <cellStyle name="Comma 10 5 8 5" xfId="19378"/>
    <cellStyle name="Comma 10 5 9" xfId="2065"/>
    <cellStyle name="Comma 10 5 9 2" xfId="2066"/>
    <cellStyle name="Comma 10 5 9 2 2" xfId="19382"/>
    <cellStyle name="Comma 10 5 9 3" xfId="2067"/>
    <cellStyle name="Comma 10 5 9 3 2" xfId="19383"/>
    <cellStyle name="Comma 10 5 9 4" xfId="18127"/>
    <cellStyle name="Comma 10 5 9 4 2" xfId="20181"/>
    <cellStyle name="Comma 10 5 9 5" xfId="19381"/>
    <cellStyle name="Comma 10 6" xfId="2068"/>
    <cellStyle name="Comma 10 6 10" xfId="2069"/>
    <cellStyle name="Comma 10 6 10 2" xfId="2070"/>
    <cellStyle name="Comma 10 6 10 2 2" xfId="19386"/>
    <cellStyle name="Comma 10 6 10 3" xfId="2071"/>
    <cellStyle name="Comma 10 6 10 3 2" xfId="19387"/>
    <cellStyle name="Comma 10 6 10 4" xfId="18129"/>
    <cellStyle name="Comma 10 6 10 4 2" xfId="20183"/>
    <cellStyle name="Comma 10 6 10 5" xfId="19385"/>
    <cellStyle name="Comma 10 6 11" xfId="2072"/>
    <cellStyle name="Comma 10 6 11 2" xfId="2073"/>
    <cellStyle name="Comma 10 6 11 2 2" xfId="19389"/>
    <cellStyle name="Comma 10 6 11 3" xfId="2074"/>
    <cellStyle name="Comma 10 6 11 3 2" xfId="19390"/>
    <cellStyle name="Comma 10 6 11 4" xfId="18130"/>
    <cellStyle name="Comma 10 6 11 4 2" xfId="20184"/>
    <cellStyle name="Comma 10 6 11 5" xfId="19388"/>
    <cellStyle name="Comma 10 6 12" xfId="2075"/>
    <cellStyle name="Comma 10 6 12 2" xfId="2076"/>
    <cellStyle name="Comma 10 6 12 2 2" xfId="19392"/>
    <cellStyle name="Comma 10 6 12 3" xfId="2077"/>
    <cellStyle name="Comma 10 6 12 3 2" xfId="19393"/>
    <cellStyle name="Comma 10 6 12 4" xfId="18131"/>
    <cellStyle name="Comma 10 6 12 4 2" xfId="20185"/>
    <cellStyle name="Comma 10 6 12 5" xfId="19391"/>
    <cellStyle name="Comma 10 6 13" xfId="2078"/>
    <cellStyle name="Comma 10 6 13 2" xfId="2079"/>
    <cellStyle name="Comma 10 6 13 2 2" xfId="19395"/>
    <cellStyle name="Comma 10 6 13 3" xfId="2080"/>
    <cellStyle name="Comma 10 6 13 3 2" xfId="19396"/>
    <cellStyle name="Comma 10 6 13 4" xfId="18132"/>
    <cellStyle name="Comma 10 6 13 4 2" xfId="20186"/>
    <cellStyle name="Comma 10 6 13 5" xfId="19394"/>
    <cellStyle name="Comma 10 6 14" xfId="2081"/>
    <cellStyle name="Comma 10 6 14 2" xfId="2082"/>
    <cellStyle name="Comma 10 6 14 2 2" xfId="19398"/>
    <cellStyle name="Comma 10 6 14 3" xfId="2083"/>
    <cellStyle name="Comma 10 6 14 3 2" xfId="19399"/>
    <cellStyle name="Comma 10 6 14 4" xfId="18133"/>
    <cellStyle name="Comma 10 6 14 4 2" xfId="20187"/>
    <cellStyle name="Comma 10 6 14 5" xfId="19397"/>
    <cellStyle name="Comma 10 6 15" xfId="2084"/>
    <cellStyle name="Comma 10 6 15 2" xfId="2085"/>
    <cellStyle name="Comma 10 6 15 2 2" xfId="19401"/>
    <cellStyle name="Comma 10 6 15 3" xfId="2086"/>
    <cellStyle name="Comma 10 6 15 3 2" xfId="19402"/>
    <cellStyle name="Comma 10 6 15 4" xfId="18134"/>
    <cellStyle name="Comma 10 6 15 4 2" xfId="20188"/>
    <cellStyle name="Comma 10 6 15 5" xfId="19400"/>
    <cellStyle name="Comma 10 6 16" xfId="2087"/>
    <cellStyle name="Comma 10 6 16 2" xfId="2088"/>
    <cellStyle name="Comma 10 6 16 2 2" xfId="19404"/>
    <cellStyle name="Comma 10 6 16 3" xfId="2089"/>
    <cellStyle name="Comma 10 6 16 3 2" xfId="19405"/>
    <cellStyle name="Comma 10 6 16 4" xfId="18135"/>
    <cellStyle name="Comma 10 6 16 4 2" xfId="20189"/>
    <cellStyle name="Comma 10 6 16 5" xfId="19403"/>
    <cellStyle name="Comma 10 6 17" xfId="2090"/>
    <cellStyle name="Comma 10 6 17 2" xfId="2091"/>
    <cellStyle name="Comma 10 6 17 2 2" xfId="19407"/>
    <cellStyle name="Comma 10 6 17 3" xfId="2092"/>
    <cellStyle name="Comma 10 6 17 3 2" xfId="19408"/>
    <cellStyle name="Comma 10 6 17 4" xfId="18136"/>
    <cellStyle name="Comma 10 6 17 4 2" xfId="20190"/>
    <cellStyle name="Comma 10 6 17 5" xfId="19406"/>
    <cellStyle name="Comma 10 6 18" xfId="2093"/>
    <cellStyle name="Comma 10 6 18 2" xfId="19409"/>
    <cellStyle name="Comma 10 6 19" xfId="2094"/>
    <cellStyle name="Comma 10 6 19 2" xfId="19410"/>
    <cellStyle name="Comma 10 6 2" xfId="2095"/>
    <cellStyle name="Comma 10 6 2 2" xfId="2096"/>
    <cellStyle name="Comma 10 6 2 2 2" xfId="19412"/>
    <cellStyle name="Comma 10 6 2 3" xfId="2097"/>
    <cellStyle name="Comma 10 6 2 3 2" xfId="19413"/>
    <cellStyle name="Comma 10 6 2 4" xfId="18137"/>
    <cellStyle name="Comma 10 6 2 4 2" xfId="20191"/>
    <cellStyle name="Comma 10 6 2 5" xfId="19411"/>
    <cellStyle name="Comma 10 6 20" xfId="18128"/>
    <cellStyle name="Comma 10 6 20 2" xfId="20182"/>
    <cellStyle name="Comma 10 6 21" xfId="19384"/>
    <cellStyle name="Comma 10 6 3" xfId="2098"/>
    <cellStyle name="Comma 10 6 3 2" xfId="2099"/>
    <cellStyle name="Comma 10 6 3 2 2" xfId="19415"/>
    <cellStyle name="Comma 10 6 3 3" xfId="2100"/>
    <cellStyle name="Comma 10 6 3 3 2" xfId="19416"/>
    <cellStyle name="Comma 10 6 3 4" xfId="18138"/>
    <cellStyle name="Comma 10 6 3 4 2" xfId="20192"/>
    <cellStyle name="Comma 10 6 3 5" xfId="19414"/>
    <cellStyle name="Comma 10 6 4" xfId="2101"/>
    <cellStyle name="Comma 10 6 4 2" xfId="2102"/>
    <cellStyle name="Comma 10 6 4 2 2" xfId="19418"/>
    <cellStyle name="Comma 10 6 4 3" xfId="2103"/>
    <cellStyle name="Comma 10 6 4 3 2" xfId="19419"/>
    <cellStyle name="Comma 10 6 4 4" xfId="18139"/>
    <cellStyle name="Comma 10 6 4 4 2" xfId="20193"/>
    <cellStyle name="Comma 10 6 4 5" xfId="19417"/>
    <cellStyle name="Comma 10 6 5" xfId="2104"/>
    <cellStyle name="Comma 10 6 5 2" xfId="2105"/>
    <cellStyle name="Comma 10 6 5 2 2" xfId="19421"/>
    <cellStyle name="Comma 10 6 5 3" xfId="2106"/>
    <cellStyle name="Comma 10 6 5 3 2" xfId="19422"/>
    <cellStyle name="Comma 10 6 5 4" xfId="18140"/>
    <cellStyle name="Comma 10 6 5 4 2" xfId="20194"/>
    <cellStyle name="Comma 10 6 5 5" xfId="19420"/>
    <cellStyle name="Comma 10 6 6" xfId="2107"/>
    <cellStyle name="Comma 10 6 6 2" xfId="2108"/>
    <cellStyle name="Comma 10 6 6 2 2" xfId="19424"/>
    <cellStyle name="Comma 10 6 6 3" xfId="2109"/>
    <cellStyle name="Comma 10 6 6 3 2" xfId="19425"/>
    <cellStyle name="Comma 10 6 6 4" xfId="18141"/>
    <cellStyle name="Comma 10 6 6 4 2" xfId="20195"/>
    <cellStyle name="Comma 10 6 6 5" xfId="19423"/>
    <cellStyle name="Comma 10 6 7" xfId="2110"/>
    <cellStyle name="Comma 10 6 7 2" xfId="2111"/>
    <cellStyle name="Comma 10 6 7 2 2" xfId="19427"/>
    <cellStyle name="Comma 10 6 7 3" xfId="2112"/>
    <cellStyle name="Comma 10 6 7 3 2" xfId="19428"/>
    <cellStyle name="Comma 10 6 7 4" xfId="18142"/>
    <cellStyle name="Comma 10 6 7 4 2" xfId="20196"/>
    <cellStyle name="Comma 10 6 7 5" xfId="19426"/>
    <cellStyle name="Comma 10 6 8" xfId="2113"/>
    <cellStyle name="Comma 10 6 8 2" xfId="2114"/>
    <cellStyle name="Comma 10 6 8 2 2" xfId="19430"/>
    <cellStyle name="Comma 10 6 8 3" xfId="2115"/>
    <cellStyle name="Comma 10 6 8 3 2" xfId="19431"/>
    <cellStyle name="Comma 10 6 8 4" xfId="18143"/>
    <cellStyle name="Comma 10 6 8 4 2" xfId="20197"/>
    <cellStyle name="Comma 10 6 8 5" xfId="19429"/>
    <cellStyle name="Comma 10 6 9" xfId="2116"/>
    <cellStyle name="Comma 10 6 9 2" xfId="2117"/>
    <cellStyle name="Comma 10 6 9 2 2" xfId="19433"/>
    <cellStyle name="Comma 10 6 9 3" xfId="2118"/>
    <cellStyle name="Comma 10 6 9 3 2" xfId="19434"/>
    <cellStyle name="Comma 10 6 9 4" xfId="18144"/>
    <cellStyle name="Comma 10 6 9 4 2" xfId="20198"/>
    <cellStyle name="Comma 10 6 9 5" xfId="19432"/>
    <cellStyle name="Comma 10 7" xfId="2119"/>
    <cellStyle name="Comma 10 7 10" xfId="2120"/>
    <cellStyle name="Comma 10 7 10 2" xfId="2121"/>
    <cellStyle name="Comma 10 7 10 2 2" xfId="19437"/>
    <cellStyle name="Comma 10 7 10 3" xfId="2122"/>
    <cellStyle name="Comma 10 7 10 3 2" xfId="19438"/>
    <cellStyle name="Comma 10 7 10 4" xfId="18146"/>
    <cellStyle name="Comma 10 7 10 4 2" xfId="20200"/>
    <cellStyle name="Comma 10 7 10 5" xfId="19436"/>
    <cellStyle name="Comma 10 7 11" xfId="2123"/>
    <cellStyle name="Comma 10 7 11 2" xfId="2124"/>
    <cellStyle name="Comma 10 7 11 2 2" xfId="19440"/>
    <cellStyle name="Comma 10 7 11 3" xfId="2125"/>
    <cellStyle name="Comma 10 7 11 3 2" xfId="19441"/>
    <cellStyle name="Comma 10 7 11 4" xfId="18147"/>
    <cellStyle name="Comma 10 7 11 4 2" xfId="20201"/>
    <cellStyle name="Comma 10 7 11 5" xfId="19439"/>
    <cellStyle name="Comma 10 7 12" xfId="2126"/>
    <cellStyle name="Comma 10 7 12 2" xfId="2127"/>
    <cellStyle name="Comma 10 7 12 2 2" xfId="19443"/>
    <cellStyle name="Comma 10 7 12 3" xfId="2128"/>
    <cellStyle name="Comma 10 7 12 3 2" xfId="19444"/>
    <cellStyle name="Comma 10 7 12 4" xfId="18148"/>
    <cellStyle name="Comma 10 7 12 4 2" xfId="20202"/>
    <cellStyle name="Comma 10 7 12 5" xfId="19442"/>
    <cellStyle name="Comma 10 7 13" xfId="2129"/>
    <cellStyle name="Comma 10 7 13 2" xfId="2130"/>
    <cellStyle name="Comma 10 7 13 2 2" xfId="19446"/>
    <cellStyle name="Comma 10 7 13 3" xfId="2131"/>
    <cellStyle name="Comma 10 7 13 3 2" xfId="19447"/>
    <cellStyle name="Comma 10 7 13 4" xfId="18149"/>
    <cellStyle name="Comma 10 7 13 4 2" xfId="20203"/>
    <cellStyle name="Comma 10 7 13 5" xfId="19445"/>
    <cellStyle name="Comma 10 7 14" xfId="2132"/>
    <cellStyle name="Comma 10 7 14 2" xfId="2133"/>
    <cellStyle name="Comma 10 7 14 2 2" xfId="19449"/>
    <cellStyle name="Comma 10 7 14 3" xfId="2134"/>
    <cellStyle name="Comma 10 7 14 3 2" xfId="19450"/>
    <cellStyle name="Comma 10 7 14 4" xfId="18150"/>
    <cellStyle name="Comma 10 7 14 4 2" xfId="20204"/>
    <cellStyle name="Comma 10 7 14 5" xfId="19448"/>
    <cellStyle name="Comma 10 7 15" xfId="2135"/>
    <cellStyle name="Comma 10 7 15 2" xfId="2136"/>
    <cellStyle name="Comma 10 7 15 2 2" xfId="19452"/>
    <cellStyle name="Comma 10 7 15 3" xfId="2137"/>
    <cellStyle name="Comma 10 7 15 3 2" xfId="19453"/>
    <cellStyle name="Comma 10 7 15 4" xfId="18151"/>
    <cellStyle name="Comma 10 7 15 4 2" xfId="20205"/>
    <cellStyle name="Comma 10 7 15 5" xfId="19451"/>
    <cellStyle name="Comma 10 7 16" xfId="2138"/>
    <cellStyle name="Comma 10 7 16 2" xfId="2139"/>
    <cellStyle name="Comma 10 7 16 2 2" xfId="19455"/>
    <cellStyle name="Comma 10 7 16 3" xfId="2140"/>
    <cellStyle name="Comma 10 7 16 3 2" xfId="19456"/>
    <cellStyle name="Comma 10 7 16 4" xfId="18152"/>
    <cellStyle name="Comma 10 7 16 4 2" xfId="20206"/>
    <cellStyle name="Comma 10 7 16 5" xfId="19454"/>
    <cellStyle name="Comma 10 7 17" xfId="2141"/>
    <cellStyle name="Comma 10 7 17 2" xfId="2142"/>
    <cellStyle name="Comma 10 7 17 2 2" xfId="19458"/>
    <cellStyle name="Comma 10 7 17 3" xfId="2143"/>
    <cellStyle name="Comma 10 7 17 3 2" xfId="19459"/>
    <cellStyle name="Comma 10 7 17 4" xfId="18153"/>
    <cellStyle name="Comma 10 7 17 4 2" xfId="20207"/>
    <cellStyle name="Comma 10 7 17 5" xfId="19457"/>
    <cellStyle name="Comma 10 7 18" xfId="2144"/>
    <cellStyle name="Comma 10 7 18 2" xfId="19460"/>
    <cellStyle name="Comma 10 7 19" xfId="2145"/>
    <cellStyle name="Comma 10 7 19 2" xfId="19461"/>
    <cellStyle name="Comma 10 7 2" xfId="2146"/>
    <cellStyle name="Comma 10 7 2 2" xfId="2147"/>
    <cellStyle name="Comma 10 7 2 2 2" xfId="19463"/>
    <cellStyle name="Comma 10 7 2 3" xfId="2148"/>
    <cellStyle name="Comma 10 7 2 3 2" xfId="19464"/>
    <cellStyle name="Comma 10 7 2 4" xfId="18154"/>
    <cellStyle name="Comma 10 7 2 4 2" xfId="20208"/>
    <cellStyle name="Comma 10 7 2 5" xfId="19462"/>
    <cellStyle name="Comma 10 7 20" xfId="18145"/>
    <cellStyle name="Comma 10 7 20 2" xfId="20199"/>
    <cellStyle name="Comma 10 7 21" xfId="19435"/>
    <cellStyle name="Comma 10 7 3" xfId="2149"/>
    <cellStyle name="Comma 10 7 3 2" xfId="2150"/>
    <cellStyle name="Comma 10 7 3 2 2" xfId="19466"/>
    <cellStyle name="Comma 10 7 3 3" xfId="2151"/>
    <cellStyle name="Comma 10 7 3 3 2" xfId="19467"/>
    <cellStyle name="Comma 10 7 3 4" xfId="18155"/>
    <cellStyle name="Comma 10 7 3 4 2" xfId="20209"/>
    <cellStyle name="Comma 10 7 3 5" xfId="19465"/>
    <cellStyle name="Comma 10 7 4" xfId="2152"/>
    <cellStyle name="Comma 10 7 4 2" xfId="2153"/>
    <cellStyle name="Comma 10 7 4 2 2" xfId="19469"/>
    <cellStyle name="Comma 10 7 4 3" xfId="2154"/>
    <cellStyle name="Comma 10 7 4 3 2" xfId="19470"/>
    <cellStyle name="Comma 10 7 4 4" xfId="18156"/>
    <cellStyle name="Comma 10 7 4 4 2" xfId="20210"/>
    <cellStyle name="Comma 10 7 4 5" xfId="19468"/>
    <cellStyle name="Comma 10 7 5" xfId="2155"/>
    <cellStyle name="Comma 10 7 5 2" xfId="2156"/>
    <cellStyle name="Comma 10 7 5 2 2" xfId="19472"/>
    <cellStyle name="Comma 10 7 5 3" xfId="2157"/>
    <cellStyle name="Comma 10 7 5 3 2" xfId="19473"/>
    <cellStyle name="Comma 10 7 5 4" xfId="18157"/>
    <cellStyle name="Comma 10 7 5 4 2" xfId="20211"/>
    <cellStyle name="Comma 10 7 5 5" xfId="19471"/>
    <cellStyle name="Comma 10 7 6" xfId="2158"/>
    <cellStyle name="Comma 10 7 6 2" xfId="2159"/>
    <cellStyle name="Comma 10 7 6 2 2" xfId="19475"/>
    <cellStyle name="Comma 10 7 6 3" xfId="2160"/>
    <cellStyle name="Comma 10 7 6 3 2" xfId="19476"/>
    <cellStyle name="Comma 10 7 6 4" xfId="18158"/>
    <cellStyle name="Comma 10 7 6 4 2" xfId="20212"/>
    <cellStyle name="Comma 10 7 6 5" xfId="19474"/>
    <cellStyle name="Comma 10 7 7" xfId="2161"/>
    <cellStyle name="Comma 10 7 7 2" xfId="2162"/>
    <cellStyle name="Comma 10 7 7 2 2" xfId="19478"/>
    <cellStyle name="Comma 10 7 7 3" xfId="2163"/>
    <cellStyle name="Comma 10 7 7 3 2" xfId="19479"/>
    <cellStyle name="Comma 10 7 7 4" xfId="18159"/>
    <cellStyle name="Comma 10 7 7 4 2" xfId="20213"/>
    <cellStyle name="Comma 10 7 7 5" xfId="19477"/>
    <cellStyle name="Comma 10 7 8" xfId="2164"/>
    <cellStyle name="Comma 10 7 8 2" xfId="2165"/>
    <cellStyle name="Comma 10 7 8 2 2" xfId="19481"/>
    <cellStyle name="Comma 10 7 8 3" xfId="2166"/>
    <cellStyle name="Comma 10 7 8 3 2" xfId="19482"/>
    <cellStyle name="Comma 10 7 8 4" xfId="18160"/>
    <cellStyle name="Comma 10 7 8 4 2" xfId="20214"/>
    <cellStyle name="Comma 10 7 8 5" xfId="19480"/>
    <cellStyle name="Comma 10 7 9" xfId="2167"/>
    <cellStyle name="Comma 10 7 9 2" xfId="2168"/>
    <cellStyle name="Comma 10 7 9 2 2" xfId="19484"/>
    <cellStyle name="Comma 10 7 9 3" xfId="2169"/>
    <cellStyle name="Comma 10 7 9 3 2" xfId="19485"/>
    <cellStyle name="Comma 10 7 9 4" xfId="18161"/>
    <cellStyle name="Comma 10 7 9 4 2" xfId="20215"/>
    <cellStyle name="Comma 10 7 9 5" xfId="19483"/>
    <cellStyle name="Comma 10 8" xfId="2170"/>
    <cellStyle name="Comma 10 8 10" xfId="2171"/>
    <cellStyle name="Comma 10 8 10 2" xfId="2172"/>
    <cellStyle name="Comma 10 8 10 2 2" xfId="19488"/>
    <cellStyle name="Comma 10 8 10 3" xfId="2173"/>
    <cellStyle name="Comma 10 8 10 3 2" xfId="19489"/>
    <cellStyle name="Comma 10 8 10 4" xfId="18163"/>
    <cellStyle name="Comma 10 8 10 4 2" xfId="20217"/>
    <cellStyle name="Comma 10 8 10 5" xfId="19487"/>
    <cellStyle name="Comma 10 8 11" xfId="2174"/>
    <cellStyle name="Comma 10 8 11 2" xfId="2175"/>
    <cellStyle name="Comma 10 8 11 2 2" xfId="19491"/>
    <cellStyle name="Comma 10 8 11 3" xfId="2176"/>
    <cellStyle name="Comma 10 8 11 3 2" xfId="19492"/>
    <cellStyle name="Comma 10 8 11 4" xfId="18164"/>
    <cellStyle name="Comma 10 8 11 4 2" xfId="20218"/>
    <cellStyle name="Comma 10 8 11 5" xfId="19490"/>
    <cellStyle name="Comma 10 8 12" xfId="2177"/>
    <cellStyle name="Comma 10 8 12 2" xfId="2178"/>
    <cellStyle name="Comma 10 8 12 2 2" xfId="19494"/>
    <cellStyle name="Comma 10 8 12 3" xfId="2179"/>
    <cellStyle name="Comma 10 8 12 3 2" xfId="19495"/>
    <cellStyle name="Comma 10 8 12 4" xfId="18165"/>
    <cellStyle name="Comma 10 8 12 4 2" xfId="20219"/>
    <cellStyle name="Comma 10 8 12 5" xfId="19493"/>
    <cellStyle name="Comma 10 8 13" xfId="2180"/>
    <cellStyle name="Comma 10 8 13 2" xfId="2181"/>
    <cellStyle name="Comma 10 8 13 2 2" xfId="19497"/>
    <cellStyle name="Comma 10 8 13 3" xfId="2182"/>
    <cellStyle name="Comma 10 8 13 3 2" xfId="19498"/>
    <cellStyle name="Comma 10 8 13 4" xfId="18166"/>
    <cellStyle name="Comma 10 8 13 4 2" xfId="20220"/>
    <cellStyle name="Comma 10 8 13 5" xfId="19496"/>
    <cellStyle name="Comma 10 8 14" xfId="2183"/>
    <cellStyle name="Comma 10 8 14 2" xfId="2184"/>
    <cellStyle name="Comma 10 8 14 2 2" xfId="19500"/>
    <cellStyle name="Comma 10 8 14 3" xfId="2185"/>
    <cellStyle name="Comma 10 8 14 3 2" xfId="19501"/>
    <cellStyle name="Comma 10 8 14 4" xfId="18167"/>
    <cellStyle name="Comma 10 8 14 4 2" xfId="20221"/>
    <cellStyle name="Comma 10 8 14 5" xfId="19499"/>
    <cellStyle name="Comma 10 8 15" xfId="2186"/>
    <cellStyle name="Comma 10 8 15 2" xfId="2187"/>
    <cellStyle name="Comma 10 8 15 2 2" xfId="19503"/>
    <cellStyle name="Comma 10 8 15 3" xfId="2188"/>
    <cellStyle name="Comma 10 8 15 3 2" xfId="19504"/>
    <cellStyle name="Comma 10 8 15 4" xfId="18168"/>
    <cellStyle name="Comma 10 8 15 4 2" xfId="20222"/>
    <cellStyle name="Comma 10 8 15 5" xfId="19502"/>
    <cellStyle name="Comma 10 8 16" xfId="2189"/>
    <cellStyle name="Comma 10 8 16 2" xfId="2190"/>
    <cellStyle name="Comma 10 8 16 2 2" xfId="19506"/>
    <cellStyle name="Comma 10 8 16 3" xfId="2191"/>
    <cellStyle name="Comma 10 8 16 3 2" xfId="19507"/>
    <cellStyle name="Comma 10 8 16 4" xfId="18169"/>
    <cellStyle name="Comma 10 8 16 4 2" xfId="20223"/>
    <cellStyle name="Comma 10 8 16 5" xfId="19505"/>
    <cellStyle name="Comma 10 8 17" xfId="2192"/>
    <cellStyle name="Comma 10 8 17 2" xfId="2193"/>
    <cellStyle name="Comma 10 8 17 2 2" xfId="19509"/>
    <cellStyle name="Comma 10 8 17 3" xfId="2194"/>
    <cellStyle name="Comma 10 8 17 3 2" xfId="19510"/>
    <cellStyle name="Comma 10 8 17 4" xfId="18170"/>
    <cellStyle name="Comma 10 8 17 4 2" xfId="20224"/>
    <cellStyle name="Comma 10 8 17 5" xfId="19508"/>
    <cellStyle name="Comma 10 8 18" xfId="2195"/>
    <cellStyle name="Comma 10 8 18 2" xfId="19511"/>
    <cellStyle name="Comma 10 8 19" xfId="2196"/>
    <cellStyle name="Comma 10 8 19 2" xfId="19512"/>
    <cellStyle name="Comma 10 8 2" xfId="2197"/>
    <cellStyle name="Comma 10 8 2 2" xfId="2198"/>
    <cellStyle name="Comma 10 8 2 2 2" xfId="19514"/>
    <cellStyle name="Comma 10 8 2 3" xfId="2199"/>
    <cellStyle name="Comma 10 8 2 3 2" xfId="19515"/>
    <cellStyle name="Comma 10 8 2 4" xfId="18171"/>
    <cellStyle name="Comma 10 8 2 4 2" xfId="20225"/>
    <cellStyle name="Comma 10 8 2 5" xfId="19513"/>
    <cellStyle name="Comma 10 8 20" xfId="18162"/>
    <cellStyle name="Comma 10 8 20 2" xfId="20216"/>
    <cellStyle name="Comma 10 8 21" xfId="19486"/>
    <cellStyle name="Comma 10 8 3" xfId="2200"/>
    <cellStyle name="Comma 10 8 3 2" xfId="2201"/>
    <cellStyle name="Comma 10 8 3 2 2" xfId="19517"/>
    <cellStyle name="Comma 10 8 3 3" xfId="2202"/>
    <cellStyle name="Comma 10 8 3 3 2" xfId="19518"/>
    <cellStyle name="Comma 10 8 3 4" xfId="18172"/>
    <cellStyle name="Comma 10 8 3 4 2" xfId="20226"/>
    <cellStyle name="Comma 10 8 3 5" xfId="19516"/>
    <cellStyle name="Comma 10 8 4" xfId="2203"/>
    <cellStyle name="Comma 10 8 4 2" xfId="2204"/>
    <cellStyle name="Comma 10 8 4 2 2" xfId="19520"/>
    <cellStyle name="Comma 10 8 4 3" xfId="2205"/>
    <cellStyle name="Comma 10 8 4 3 2" xfId="19521"/>
    <cellStyle name="Comma 10 8 4 4" xfId="18173"/>
    <cellStyle name="Comma 10 8 4 4 2" xfId="20227"/>
    <cellStyle name="Comma 10 8 4 5" xfId="19519"/>
    <cellStyle name="Comma 10 8 5" xfId="2206"/>
    <cellStyle name="Comma 10 8 5 2" xfId="2207"/>
    <cellStyle name="Comma 10 8 5 2 2" xfId="19523"/>
    <cellStyle name="Comma 10 8 5 3" xfId="2208"/>
    <cellStyle name="Comma 10 8 5 3 2" xfId="19524"/>
    <cellStyle name="Comma 10 8 5 4" xfId="18174"/>
    <cellStyle name="Comma 10 8 5 4 2" xfId="20228"/>
    <cellStyle name="Comma 10 8 5 5" xfId="19522"/>
    <cellStyle name="Comma 10 8 6" xfId="2209"/>
    <cellStyle name="Comma 10 8 6 2" xfId="2210"/>
    <cellStyle name="Comma 10 8 6 2 2" xfId="19526"/>
    <cellStyle name="Comma 10 8 6 3" xfId="2211"/>
    <cellStyle name="Comma 10 8 6 3 2" xfId="19527"/>
    <cellStyle name="Comma 10 8 6 4" xfId="18175"/>
    <cellStyle name="Comma 10 8 6 4 2" xfId="20229"/>
    <cellStyle name="Comma 10 8 6 5" xfId="19525"/>
    <cellStyle name="Comma 10 8 7" xfId="2212"/>
    <cellStyle name="Comma 10 8 7 2" xfId="2213"/>
    <cellStyle name="Comma 10 8 7 2 2" xfId="19529"/>
    <cellStyle name="Comma 10 8 7 3" xfId="2214"/>
    <cellStyle name="Comma 10 8 7 3 2" xfId="19530"/>
    <cellStyle name="Comma 10 8 7 4" xfId="18176"/>
    <cellStyle name="Comma 10 8 7 4 2" xfId="20230"/>
    <cellStyle name="Comma 10 8 7 5" xfId="19528"/>
    <cellStyle name="Comma 10 8 8" xfId="2215"/>
    <cellStyle name="Comma 10 8 8 2" xfId="2216"/>
    <cellStyle name="Comma 10 8 8 2 2" xfId="19532"/>
    <cellStyle name="Comma 10 8 8 3" xfId="2217"/>
    <cellStyle name="Comma 10 8 8 3 2" xfId="19533"/>
    <cellStyle name="Comma 10 8 8 4" xfId="18177"/>
    <cellStyle name="Comma 10 8 8 4 2" xfId="20231"/>
    <cellStyle name="Comma 10 8 8 5" xfId="19531"/>
    <cellStyle name="Comma 10 8 9" xfId="2218"/>
    <cellStyle name="Comma 10 8 9 2" xfId="2219"/>
    <cellStyle name="Comma 10 8 9 2 2" xfId="19535"/>
    <cellStyle name="Comma 10 8 9 3" xfId="2220"/>
    <cellStyle name="Comma 10 8 9 3 2" xfId="19536"/>
    <cellStyle name="Comma 10 8 9 4" xfId="18178"/>
    <cellStyle name="Comma 10 8 9 4 2" xfId="20232"/>
    <cellStyle name="Comma 10 8 9 5" xfId="19534"/>
    <cellStyle name="Comma 10 9" xfId="2221"/>
    <cellStyle name="Comma 10 9 2" xfId="2222"/>
    <cellStyle name="Comma 10 9 2 2" xfId="19538"/>
    <cellStyle name="Comma 10 9 3" xfId="2223"/>
    <cellStyle name="Comma 10 9 3 2" xfId="19539"/>
    <cellStyle name="Comma 10 9 4" xfId="19537"/>
    <cellStyle name="Comma 11" xfId="2224"/>
    <cellStyle name="Comma 11 2" xfId="2225"/>
    <cellStyle name="Comma 11 2 2" xfId="19541"/>
    <cellStyle name="Comma 11 3" xfId="19540"/>
    <cellStyle name="Comma 12" xfId="2226"/>
    <cellStyle name="Comma 12 2" xfId="2227"/>
    <cellStyle name="Comma 12 2 2" xfId="19543"/>
    <cellStyle name="Comma 12 3" xfId="19542"/>
    <cellStyle name="Comma 13" xfId="2228"/>
    <cellStyle name="Comma 13 2" xfId="2229"/>
    <cellStyle name="Comma 13 2 2" xfId="19545"/>
    <cellStyle name="Comma 13 3" xfId="19544"/>
    <cellStyle name="Comma 14" xfId="2230"/>
    <cellStyle name="Comma 14 2" xfId="2231"/>
    <cellStyle name="Comma 14 2 2" xfId="2232"/>
    <cellStyle name="Comma 14 2 2 2" xfId="19548"/>
    <cellStyle name="Comma 14 2 3" xfId="2233"/>
    <cellStyle name="Comma 14 2 3 2" xfId="19549"/>
    <cellStyle name="Comma 14 2 4" xfId="19547"/>
    <cellStyle name="Comma 14 3" xfId="2234"/>
    <cellStyle name="Comma 14 4" xfId="19546"/>
    <cellStyle name="Comma 15" xfId="2235"/>
    <cellStyle name="Comma 15 2" xfId="2236"/>
    <cellStyle name="Comma 15 2 2" xfId="2237"/>
    <cellStyle name="Comma 15 2 2 2" xfId="19552"/>
    <cellStyle name="Comma 15 2 3" xfId="2238"/>
    <cellStyle name="Comma 15 2 3 2" xfId="19553"/>
    <cellStyle name="Comma 15 2 4" xfId="19551"/>
    <cellStyle name="Comma 15 3" xfId="2239"/>
    <cellStyle name="Comma 15 3 2" xfId="2240"/>
    <cellStyle name="Comma 15 3 2 2" xfId="19555"/>
    <cellStyle name="Comma 15 3 3" xfId="19554"/>
    <cellStyle name="Comma 15 4" xfId="2241"/>
    <cellStyle name="Comma 15 4 2" xfId="19556"/>
    <cellStyle name="Comma 15 5" xfId="2242"/>
    <cellStyle name="Comma 15 5 2" xfId="19557"/>
    <cellStyle name="Comma 15 6" xfId="19550"/>
    <cellStyle name="Comma 16" xfId="2243"/>
    <cellStyle name="Comma 16 2" xfId="2244"/>
    <cellStyle name="Comma 16 2 2" xfId="2245"/>
    <cellStyle name="Comma 16 2 2 2" xfId="19560"/>
    <cellStyle name="Comma 16 2 3" xfId="2246"/>
    <cellStyle name="Comma 16 2 3 2" xfId="19561"/>
    <cellStyle name="Comma 16 2 4" xfId="19559"/>
    <cellStyle name="Comma 16 3" xfId="2247"/>
    <cellStyle name="Comma 16 3 2" xfId="2248"/>
    <cellStyle name="Comma 16 3 2 2" xfId="19563"/>
    <cellStyle name="Comma 16 3 3" xfId="19562"/>
    <cellStyle name="Comma 16 4" xfId="2249"/>
    <cellStyle name="Comma 16 4 2" xfId="19564"/>
    <cellStyle name="Comma 16 5" xfId="2250"/>
    <cellStyle name="Comma 16 5 2" xfId="19565"/>
    <cellStyle name="Comma 16 6" xfId="19558"/>
    <cellStyle name="Comma 17" xfId="2251"/>
    <cellStyle name="Comma 17 2" xfId="2252"/>
    <cellStyle name="Comma 17 2 2" xfId="2253"/>
    <cellStyle name="Comma 17 2 2 2" xfId="19568"/>
    <cellStyle name="Comma 17 2 3" xfId="2254"/>
    <cellStyle name="Comma 17 2 3 2" xfId="19569"/>
    <cellStyle name="Comma 17 2 4" xfId="19567"/>
    <cellStyle name="Comma 17 3" xfId="2255"/>
    <cellStyle name="Comma 17 3 2" xfId="19570"/>
    <cellStyle name="Comma 17 4" xfId="2256"/>
    <cellStyle name="Comma 17 4 2" xfId="19571"/>
    <cellStyle name="Comma 17 5" xfId="19566"/>
    <cellStyle name="Comma 18" xfId="2257"/>
    <cellStyle name="Comma 18 2" xfId="2258"/>
    <cellStyle name="Comma 18 2 2" xfId="2259"/>
    <cellStyle name="Comma 18 2 2 2" xfId="19574"/>
    <cellStyle name="Comma 18 2 3" xfId="19573"/>
    <cellStyle name="Comma 18 3" xfId="2260"/>
    <cellStyle name="Comma 18 3 2" xfId="19575"/>
    <cellStyle name="Comma 18 4" xfId="19572"/>
    <cellStyle name="Comma 19" xfId="2261"/>
    <cellStyle name="Comma 19 2" xfId="2262"/>
    <cellStyle name="Comma 19 2 2" xfId="2263"/>
    <cellStyle name="Comma 19 2 2 2" xfId="19578"/>
    <cellStyle name="Comma 19 2 3" xfId="19577"/>
    <cellStyle name="Comma 19 3" xfId="2264"/>
    <cellStyle name="Comma 19 3 2" xfId="19579"/>
    <cellStyle name="Comma 19 4" xfId="19576"/>
    <cellStyle name="Comma 2" xfId="2265"/>
    <cellStyle name="Comma 2 10" xfId="2266"/>
    <cellStyle name="Comma 2 10 2" xfId="2267"/>
    <cellStyle name="Comma 2 10 3" xfId="2268"/>
    <cellStyle name="Comma 2 10 3 2" xfId="19581"/>
    <cellStyle name="Comma 2 10 4" xfId="2269"/>
    <cellStyle name="Comma 2 10 4 2" xfId="19582"/>
    <cellStyle name="Comma 2 11" xfId="2270"/>
    <cellStyle name="Comma 2 11 2" xfId="2271"/>
    <cellStyle name="Comma 2 11 3" xfId="2272"/>
    <cellStyle name="Comma 2 11 3 2" xfId="19583"/>
    <cellStyle name="Comma 2 11 4" xfId="2273"/>
    <cellStyle name="Comma 2 11 4 2" xfId="19584"/>
    <cellStyle name="Comma 2 12" xfId="2274"/>
    <cellStyle name="Comma 2 12 2" xfId="2275"/>
    <cellStyle name="Comma 2 12 3" xfId="2276"/>
    <cellStyle name="Comma 2 12 3 2" xfId="19585"/>
    <cellStyle name="Comma 2 12 4" xfId="2277"/>
    <cellStyle name="Comma 2 12 4 2" xfId="19586"/>
    <cellStyle name="Comma 2 13" xfId="2278"/>
    <cellStyle name="Comma 2 13 2" xfId="2279"/>
    <cellStyle name="Comma 2 13 3" xfId="2280"/>
    <cellStyle name="Comma 2 13 3 2" xfId="19587"/>
    <cellStyle name="Comma 2 13 4" xfId="2281"/>
    <cellStyle name="Comma 2 13 4 2" xfId="19588"/>
    <cellStyle name="Comma 2 14" xfId="2282"/>
    <cellStyle name="Comma 2 15" xfId="2283"/>
    <cellStyle name="Comma 2 16" xfId="2284"/>
    <cellStyle name="Comma 2 17" xfId="2285"/>
    <cellStyle name="Comma 2 17 2" xfId="2286"/>
    <cellStyle name="Comma 2 17 2 2" xfId="19590"/>
    <cellStyle name="Comma 2 17 3" xfId="19589"/>
    <cellStyle name="Comma 2 18" xfId="2287"/>
    <cellStyle name="Comma 2 18 2" xfId="2288"/>
    <cellStyle name="Comma 2 18 2 2" xfId="19592"/>
    <cellStyle name="Comma 2 18 3" xfId="19591"/>
    <cellStyle name="Comma 2 19" xfId="2289"/>
    <cellStyle name="Comma 2 19 2" xfId="2290"/>
    <cellStyle name="Comma 2 19 2 2" xfId="2291"/>
    <cellStyle name="Comma 2 19 2 2 2" xfId="19595"/>
    <cellStyle name="Comma 2 19 2 3" xfId="19594"/>
    <cellStyle name="Comma 2 19 3" xfId="2292"/>
    <cellStyle name="Comma 2 19 3 2" xfId="2293"/>
    <cellStyle name="Comma 2 19 3 2 2" xfId="2294"/>
    <cellStyle name="Comma 2 19 3 2 2 2" xfId="19598"/>
    <cellStyle name="Comma 2 19 3 2 3" xfId="19597"/>
    <cellStyle name="Comma 2 19 3 3" xfId="19596"/>
    <cellStyle name="Comma 2 19 4" xfId="2295"/>
    <cellStyle name="Comma 2 19 4 2" xfId="2296"/>
    <cellStyle name="Comma 2 19 4 2 2" xfId="19600"/>
    <cellStyle name="Comma 2 19 4 3" xfId="19599"/>
    <cellStyle name="Comma 2 19 5" xfId="19593"/>
    <cellStyle name="Comma 2 2" xfId="2297"/>
    <cellStyle name="Comma 2 2 2" xfId="2298"/>
    <cellStyle name="Comma 2 2 2 2" xfId="2299"/>
    <cellStyle name="Comma 2 2 2 2 2" xfId="2300"/>
    <cellStyle name="Comma 2 2 2 2 2 2" xfId="19602"/>
    <cellStyle name="Comma 2 2 2 2 3" xfId="2301"/>
    <cellStyle name="Comma 2 2 2 2 3 2" xfId="19603"/>
    <cellStyle name="Comma 2 2 2 2 4" xfId="19601"/>
    <cellStyle name="Comma 2 2 2 3" xfId="2302"/>
    <cellStyle name="Comma 2 2 2 3 2" xfId="2303"/>
    <cellStyle name="Comma 2 2 2 3 2 2" xfId="19605"/>
    <cellStyle name="Comma 2 2 2 3 3" xfId="2304"/>
    <cellStyle name="Comma 2 2 2 3 3 2" xfId="19606"/>
    <cellStyle name="Comma 2 2 2 3 4" xfId="19604"/>
    <cellStyle name="Comma 2 2 2 4" xfId="2305"/>
    <cellStyle name="Comma 2 2 2 4 2" xfId="2306"/>
    <cellStyle name="Comma 2 2 2 4 2 2" xfId="2307"/>
    <cellStyle name="Comma 2 2 2 4 2 2 2" xfId="19609"/>
    <cellStyle name="Comma 2 2 2 4 2 3" xfId="2308"/>
    <cellStyle name="Comma 2 2 2 4 2 3 2" xfId="19610"/>
    <cellStyle name="Comma 2 2 2 4 2 4" xfId="19608"/>
    <cellStyle name="Comma 2 2 2 4 3" xfId="2309"/>
    <cellStyle name="Comma 2 2 2 4 3 2" xfId="2310"/>
    <cellStyle name="Comma 2 2 2 4 3 2 2" xfId="19612"/>
    <cellStyle name="Comma 2 2 2 4 3 3" xfId="2311"/>
    <cellStyle name="Comma 2 2 2 4 3 3 2" xfId="19613"/>
    <cellStyle name="Comma 2 2 2 4 3 4" xfId="19611"/>
    <cellStyle name="Comma 2 2 2 4 4" xfId="2312"/>
    <cellStyle name="Comma 2 2 2 4 4 2" xfId="19614"/>
    <cellStyle name="Comma 2 2 2 4 5" xfId="2313"/>
    <cellStyle name="Comma 2 2 2 4 5 2" xfId="19615"/>
    <cellStyle name="Comma 2 2 2 4 6" xfId="19607"/>
    <cellStyle name="Comma 2 2 2 5" xfId="2314"/>
    <cellStyle name="Comma 2 2 2 5 2" xfId="2315"/>
    <cellStyle name="Comma 2 2 2 5 2 2" xfId="19617"/>
    <cellStyle name="Comma 2 2 2 5 3" xfId="2316"/>
    <cellStyle name="Comma 2 2 2 5 3 2" xfId="19618"/>
    <cellStyle name="Comma 2 2 2 5 4" xfId="19616"/>
    <cellStyle name="Comma 2 2 2 6" xfId="2317"/>
    <cellStyle name="Comma 2 2 2 7" xfId="2318"/>
    <cellStyle name="Comma 2 2 2 7 2" xfId="19619"/>
    <cellStyle name="Comma 2 2 2 8" xfId="2319"/>
    <cellStyle name="Comma 2 2 2 8 2" xfId="19620"/>
    <cellStyle name="Comma 2 2 3" xfId="2320"/>
    <cellStyle name="Comma 2 2 3 2" xfId="2321"/>
    <cellStyle name="Comma 2 2 3 2 2" xfId="2322"/>
    <cellStyle name="Comma 2 2 3 2 2 2" xfId="19623"/>
    <cellStyle name="Comma 2 2 3 2 3" xfId="2323"/>
    <cellStyle name="Comma 2 2 3 2 3 2" xfId="19624"/>
    <cellStyle name="Comma 2 2 3 2 4" xfId="19622"/>
    <cellStyle name="Comma 2 2 3 3" xfId="2324"/>
    <cellStyle name="Comma 2 2 3 3 2" xfId="2325"/>
    <cellStyle name="Comma 2 2 3 3 2 2" xfId="19626"/>
    <cellStyle name="Comma 2 2 3 3 3" xfId="2326"/>
    <cellStyle name="Comma 2 2 3 3 3 2" xfId="19627"/>
    <cellStyle name="Comma 2 2 3 3 4" xfId="19625"/>
    <cellStyle name="Comma 2 2 3 4" xfId="2327"/>
    <cellStyle name="Comma 2 2 3 4 2" xfId="2328"/>
    <cellStyle name="Comma 2 2 3 4 2 2" xfId="2329"/>
    <cellStyle name="Comma 2 2 3 4 2 2 2" xfId="19630"/>
    <cellStyle name="Comma 2 2 3 4 2 3" xfId="2330"/>
    <cellStyle name="Comma 2 2 3 4 2 3 2" xfId="19631"/>
    <cellStyle name="Comma 2 2 3 4 2 4" xfId="19629"/>
    <cellStyle name="Comma 2 2 3 4 3" xfId="2331"/>
    <cellStyle name="Comma 2 2 3 4 3 2" xfId="19632"/>
    <cellStyle name="Comma 2 2 3 4 4" xfId="2332"/>
    <cellStyle name="Comma 2 2 3 4 4 2" xfId="19633"/>
    <cellStyle name="Comma 2 2 3 4 5" xfId="19628"/>
    <cellStyle name="Comma 2 2 3 5" xfId="2333"/>
    <cellStyle name="Comma 2 2 3 5 2" xfId="2334"/>
    <cellStyle name="Comma 2 2 3 5 2 2" xfId="19635"/>
    <cellStyle name="Comma 2 2 3 5 3" xfId="2335"/>
    <cellStyle name="Comma 2 2 3 5 3 2" xfId="19636"/>
    <cellStyle name="Comma 2 2 3 5 4" xfId="19634"/>
    <cellStyle name="Comma 2 2 3 6" xfId="2336"/>
    <cellStyle name="Comma 2 2 3 6 2" xfId="19637"/>
    <cellStyle name="Comma 2 2 3 7" xfId="19621"/>
    <cellStyle name="Comma 2 2 4" xfId="2337"/>
    <cellStyle name="Comma 2 2 4 2" xfId="2338"/>
    <cellStyle name="Comma 2 2 4 2 2" xfId="2339"/>
    <cellStyle name="Comma 2 2 4 2 2 2" xfId="19640"/>
    <cellStyle name="Comma 2 2 4 2 3" xfId="2340"/>
    <cellStyle name="Comma 2 2 4 2 3 2" xfId="19641"/>
    <cellStyle name="Comma 2 2 4 2 4" xfId="19639"/>
    <cellStyle name="Comma 2 2 4 3" xfId="2341"/>
    <cellStyle name="Comma 2 2 4 3 2" xfId="19642"/>
    <cellStyle name="Comma 2 2 4 4" xfId="2342"/>
    <cellStyle name="Comma 2 2 4 4 2" xfId="19643"/>
    <cellStyle name="Comma 2 2 4 5" xfId="19638"/>
    <cellStyle name="Comma 2 2 5" xfId="2343"/>
    <cellStyle name="Comma 2 2 5 2" xfId="2344"/>
    <cellStyle name="Comma 2 2 5 2 2" xfId="19645"/>
    <cellStyle name="Comma 2 2 5 3" xfId="2345"/>
    <cellStyle name="Comma 2 2 5 3 2" xfId="19646"/>
    <cellStyle name="Comma 2 2 5 4" xfId="19644"/>
    <cellStyle name="Comma 2 2 6" xfId="2346"/>
    <cellStyle name="Comma 2 2 6 2" xfId="2347"/>
    <cellStyle name="Comma 2 2 6 2 2" xfId="2348"/>
    <cellStyle name="Comma 2 2 6 2 2 2" xfId="19649"/>
    <cellStyle name="Comma 2 2 6 2 3" xfId="2349"/>
    <cellStyle name="Comma 2 2 6 2 3 2" xfId="19650"/>
    <cellStyle name="Comma 2 2 6 2 4" xfId="19648"/>
    <cellStyle name="Comma 2 2 6 3" xfId="2350"/>
    <cellStyle name="Comma 2 2 6 3 2" xfId="2351"/>
    <cellStyle name="Comma 2 2 6 3 2 2" xfId="19652"/>
    <cellStyle name="Comma 2 2 6 3 3" xfId="2352"/>
    <cellStyle name="Comma 2 2 6 3 3 2" xfId="19653"/>
    <cellStyle name="Comma 2 2 6 3 4" xfId="19651"/>
    <cellStyle name="Comma 2 2 6 4" xfId="2353"/>
    <cellStyle name="Comma 2 2 6 4 2" xfId="19654"/>
    <cellStyle name="Comma 2 2 6 5" xfId="2354"/>
    <cellStyle name="Comma 2 2 6 5 2" xfId="19655"/>
    <cellStyle name="Comma 2 2 6 6" xfId="19647"/>
    <cellStyle name="Comma 2 2 7" xfId="2355"/>
    <cellStyle name="Comma 2 2 7 2" xfId="2356"/>
    <cellStyle name="Comma 2 2 7 2 2" xfId="19657"/>
    <cellStyle name="Comma 2 2 7 3" xfId="2357"/>
    <cellStyle name="Comma 2 2 7 3 2" xfId="19658"/>
    <cellStyle name="Comma 2 2 7 4" xfId="19656"/>
    <cellStyle name="Comma 2 2 8" xfId="2358"/>
    <cellStyle name="Comma 2 2 9" xfId="2359"/>
    <cellStyle name="Comma 2 2 9 2" xfId="19659"/>
    <cellStyle name="Comma 2 20" xfId="2360"/>
    <cellStyle name="Comma 2 20 2" xfId="2361"/>
    <cellStyle name="Comma 2 20 2 2" xfId="19661"/>
    <cellStyle name="Comma 2 20 3" xfId="19660"/>
    <cellStyle name="Comma 2 21" xfId="2362"/>
    <cellStyle name="Comma 2 21 2" xfId="2363"/>
    <cellStyle name="Comma 2 21 2 2" xfId="19663"/>
    <cellStyle name="Comma 2 21 3" xfId="19662"/>
    <cellStyle name="Comma 2 22" xfId="2364"/>
    <cellStyle name="Comma 2 22 2" xfId="2365"/>
    <cellStyle name="Comma 2 22 2 2" xfId="19665"/>
    <cellStyle name="Comma 2 22 3" xfId="2366"/>
    <cellStyle name="Comma 2 22 3 2" xfId="19666"/>
    <cellStyle name="Comma 2 22 4" xfId="19664"/>
    <cellStyle name="Comma 2 23" xfId="18179"/>
    <cellStyle name="Comma 2 23 2" xfId="20233"/>
    <cellStyle name="Comma 2 24" xfId="19580"/>
    <cellStyle name="Comma 2 3" xfId="2367"/>
    <cellStyle name="Comma 2 3 2" xfId="2368"/>
    <cellStyle name="Comma 2 3 2 2" xfId="2369"/>
    <cellStyle name="Comma 2 3 2 2 2" xfId="2370"/>
    <cellStyle name="Comma 2 3 2 2 2 2" xfId="19669"/>
    <cellStyle name="Comma 2 3 2 2 3" xfId="2371"/>
    <cellStyle name="Comma 2 3 2 2 3 2" xfId="19670"/>
    <cellStyle name="Comma 2 3 2 2 4" xfId="19668"/>
    <cellStyle name="Comma 2 3 2 3" xfId="2372"/>
    <cellStyle name="Comma 2 3 2 3 2" xfId="2373"/>
    <cellStyle name="Comma 2 3 2 3 2 2" xfId="19672"/>
    <cellStyle name="Comma 2 3 2 3 3" xfId="2374"/>
    <cellStyle name="Comma 2 3 2 3 3 2" xfId="19673"/>
    <cellStyle name="Comma 2 3 2 3 4" xfId="19671"/>
    <cellStyle name="Comma 2 3 2 4" xfId="2375"/>
    <cellStyle name="Comma 2 3 2 4 2" xfId="2376"/>
    <cellStyle name="Comma 2 3 2 4 2 2" xfId="2377"/>
    <cellStyle name="Comma 2 3 2 4 2 2 2" xfId="19676"/>
    <cellStyle name="Comma 2 3 2 4 2 3" xfId="2378"/>
    <cellStyle name="Comma 2 3 2 4 2 3 2" xfId="19677"/>
    <cellStyle name="Comma 2 3 2 4 2 4" xfId="19675"/>
    <cellStyle name="Comma 2 3 2 4 3" xfId="2379"/>
    <cellStyle name="Comma 2 3 2 4 3 2" xfId="2380"/>
    <cellStyle name="Comma 2 3 2 4 3 2 2" xfId="19679"/>
    <cellStyle name="Comma 2 3 2 4 3 3" xfId="2381"/>
    <cellStyle name="Comma 2 3 2 4 3 3 2" xfId="19680"/>
    <cellStyle name="Comma 2 3 2 4 3 4" xfId="19678"/>
    <cellStyle name="Comma 2 3 2 4 4" xfId="2382"/>
    <cellStyle name="Comma 2 3 2 4 4 2" xfId="2383"/>
    <cellStyle name="Comma 2 3 2 4 4 2 2" xfId="19682"/>
    <cellStyle name="Comma 2 3 2 4 4 3" xfId="2384"/>
    <cellStyle name="Comma 2 3 2 4 4 3 2" xfId="19683"/>
    <cellStyle name="Comma 2 3 2 4 4 4" xfId="19681"/>
    <cellStyle name="Comma 2 3 2 4 5" xfId="2385"/>
    <cellStyle name="Comma 2 3 2 4 5 2" xfId="19684"/>
    <cellStyle name="Comma 2 3 2 4 6" xfId="2386"/>
    <cellStyle name="Comma 2 3 2 4 6 2" xfId="19685"/>
    <cellStyle name="Comma 2 3 2 4 7" xfId="19674"/>
    <cellStyle name="Comma 2 3 2 5" xfId="2387"/>
    <cellStyle name="Comma 2 3 2 5 2" xfId="2388"/>
    <cellStyle name="Comma 2 3 2 5 2 2" xfId="19687"/>
    <cellStyle name="Comma 2 3 2 5 3" xfId="2389"/>
    <cellStyle name="Comma 2 3 2 5 3 2" xfId="19688"/>
    <cellStyle name="Comma 2 3 2 5 4" xfId="19686"/>
    <cellStyle name="Comma 2 3 2 6" xfId="2390"/>
    <cellStyle name="Comma 2 3 2 6 2" xfId="2391"/>
    <cellStyle name="Comma 2 3 2 6 2 2" xfId="19690"/>
    <cellStyle name="Comma 2 3 2 6 3" xfId="2392"/>
    <cellStyle name="Comma 2 3 2 6 4" xfId="19689"/>
    <cellStyle name="Comma 2 3 2 7" xfId="2393"/>
    <cellStyle name="Comma 2 3 2 7 2" xfId="19691"/>
    <cellStyle name="Comma 2 3 2 8" xfId="19667"/>
    <cellStyle name="Comma 2 3 3" xfId="2394"/>
    <cellStyle name="Comma 2 3 3 2" xfId="2395"/>
    <cellStyle name="Comma 2 3 3 2 2" xfId="2396"/>
    <cellStyle name="Comma 2 3 3 2 2 2" xfId="19694"/>
    <cellStyle name="Comma 2 3 3 2 3" xfId="2397"/>
    <cellStyle name="Comma 2 3 3 2 3 2" xfId="19695"/>
    <cellStyle name="Comma 2 3 3 2 4" xfId="19693"/>
    <cellStyle name="Comma 2 3 3 3" xfId="2398"/>
    <cellStyle name="Comma 2 3 3 3 2" xfId="2399"/>
    <cellStyle name="Comma 2 3 3 3 2 2" xfId="19697"/>
    <cellStyle name="Comma 2 3 3 3 3" xfId="2400"/>
    <cellStyle name="Comma 2 3 3 3 3 2" xfId="19698"/>
    <cellStyle name="Comma 2 3 3 3 4" xfId="19696"/>
    <cellStyle name="Comma 2 3 3 4" xfId="2401"/>
    <cellStyle name="Comma 2 3 3 4 2" xfId="2402"/>
    <cellStyle name="Comma 2 3 3 4 2 2" xfId="2403"/>
    <cellStyle name="Comma 2 3 3 4 2 2 2" xfId="19701"/>
    <cellStyle name="Comma 2 3 3 4 2 3" xfId="2404"/>
    <cellStyle name="Comma 2 3 3 4 2 3 2" xfId="19702"/>
    <cellStyle name="Comma 2 3 3 4 2 4" xfId="19700"/>
    <cellStyle name="Comma 2 3 3 4 3" xfId="2405"/>
    <cellStyle name="Comma 2 3 3 4 3 2" xfId="19703"/>
    <cellStyle name="Comma 2 3 3 4 4" xfId="2406"/>
    <cellStyle name="Comma 2 3 3 4 4 2" xfId="19704"/>
    <cellStyle name="Comma 2 3 3 4 5" xfId="19699"/>
    <cellStyle name="Comma 2 3 3 5" xfId="2407"/>
    <cellStyle name="Comma 2 3 3 5 2" xfId="19705"/>
    <cellStyle name="Comma 2 3 3 6" xfId="2408"/>
    <cellStyle name="Comma 2 3 3 6 2" xfId="19706"/>
    <cellStyle name="Comma 2 3 3 7" xfId="19692"/>
    <cellStyle name="Comma 2 3 4" xfId="2409"/>
    <cellStyle name="Comma 2 3 4 2" xfId="2410"/>
    <cellStyle name="Comma 2 3 4 2 2" xfId="2411"/>
    <cellStyle name="Comma 2 3 4 2 2 2" xfId="19709"/>
    <cellStyle name="Comma 2 3 4 2 3" xfId="2412"/>
    <cellStyle name="Comma 2 3 4 2 3 2" xfId="19710"/>
    <cellStyle name="Comma 2 3 4 2 4" xfId="19708"/>
    <cellStyle name="Comma 2 3 4 3" xfId="2413"/>
    <cellStyle name="Comma 2 3 4 3 2" xfId="19711"/>
    <cellStyle name="Comma 2 3 4 4" xfId="2414"/>
    <cellStyle name="Comma 2 3 4 4 2" xfId="19712"/>
    <cellStyle name="Comma 2 3 4 5" xfId="19707"/>
    <cellStyle name="Comma 2 3 5" xfId="2415"/>
    <cellStyle name="Comma 2 3 5 2" xfId="2416"/>
    <cellStyle name="Comma 2 3 5 2 2" xfId="19714"/>
    <cellStyle name="Comma 2 3 5 3" xfId="2417"/>
    <cellStyle name="Comma 2 3 5 3 2" xfId="19715"/>
    <cellStyle name="Comma 2 3 5 4" xfId="19713"/>
    <cellStyle name="Comma 2 3 6" xfId="2418"/>
    <cellStyle name="Comma 2 3 6 2" xfId="2419"/>
    <cellStyle name="Comma 2 3 6 2 2" xfId="2420"/>
    <cellStyle name="Comma 2 3 6 2 2 2" xfId="19718"/>
    <cellStyle name="Comma 2 3 6 2 3" xfId="2421"/>
    <cellStyle name="Comma 2 3 6 2 3 2" xfId="19719"/>
    <cellStyle name="Comma 2 3 6 2 4" xfId="19717"/>
    <cellStyle name="Comma 2 3 6 3" xfId="2422"/>
    <cellStyle name="Comma 2 3 6 3 2" xfId="19720"/>
    <cellStyle name="Comma 2 3 6 4" xfId="2423"/>
    <cellStyle name="Comma 2 3 6 4 2" xfId="19721"/>
    <cellStyle name="Comma 2 3 6 5" xfId="19716"/>
    <cellStyle name="Comma 2 3 7" xfId="2424"/>
    <cellStyle name="Comma 2 3 8" xfId="2425"/>
    <cellStyle name="Comma 2 3 8 2" xfId="2426"/>
    <cellStyle name="Comma 2 3 8 2 2" xfId="19723"/>
    <cellStyle name="Comma 2 3 8 3" xfId="2427"/>
    <cellStyle name="Comma 2 3 8 3 2" xfId="19724"/>
    <cellStyle name="Comma 2 3 8 4" xfId="19722"/>
    <cellStyle name="Comma 2 4" xfId="2428"/>
    <cellStyle name="Comma 2 4 2" xfId="2429"/>
    <cellStyle name="Comma 2 4 2 2" xfId="2430"/>
    <cellStyle name="Comma 2 4 2 2 2" xfId="2431"/>
    <cellStyle name="Comma 2 4 2 2 2 2" xfId="19727"/>
    <cellStyle name="Comma 2 4 2 2 3" xfId="2432"/>
    <cellStyle name="Comma 2 4 2 2 4" xfId="19726"/>
    <cellStyle name="Comma 2 4 2 3" xfId="2433"/>
    <cellStyle name="Comma 2 4 2 3 2" xfId="19728"/>
    <cellStyle name="Comma 2 4 2 4" xfId="19725"/>
    <cellStyle name="Comma 2 4 3" xfId="2434"/>
    <cellStyle name="Comma 2 4 3 2" xfId="2435"/>
    <cellStyle name="Comma 2 4 3 2 2" xfId="2436"/>
    <cellStyle name="Comma 2 4 3 2 2 2" xfId="19731"/>
    <cellStyle name="Comma 2 4 3 2 3" xfId="2437"/>
    <cellStyle name="Comma 2 4 3 2 3 2" xfId="19732"/>
    <cellStyle name="Comma 2 4 3 2 4" xfId="19730"/>
    <cellStyle name="Comma 2 4 3 3" xfId="19729"/>
    <cellStyle name="Comma 2 4 4" xfId="2438"/>
    <cellStyle name="Comma 2 4 4 2" xfId="2439"/>
    <cellStyle name="Comma 2 4 4 2 2" xfId="2440"/>
    <cellStyle name="Comma 2 4 4 2 2 2" xfId="19735"/>
    <cellStyle name="Comma 2 4 4 2 3" xfId="2441"/>
    <cellStyle name="Comma 2 4 4 2 3 2" xfId="19736"/>
    <cellStyle name="Comma 2 4 4 2 4" xfId="19734"/>
    <cellStyle name="Comma 2 4 4 3" xfId="2442"/>
    <cellStyle name="Comma 2 4 4 3 2" xfId="2443"/>
    <cellStyle name="Comma 2 4 4 3 2 2" xfId="19738"/>
    <cellStyle name="Comma 2 4 4 3 3" xfId="2444"/>
    <cellStyle name="Comma 2 4 4 3 3 2" xfId="19739"/>
    <cellStyle name="Comma 2 4 4 3 4" xfId="19737"/>
    <cellStyle name="Comma 2 4 4 4" xfId="2445"/>
    <cellStyle name="Comma 2 4 4 4 2" xfId="2446"/>
    <cellStyle name="Comma 2 4 4 4 2 2" xfId="19741"/>
    <cellStyle name="Comma 2 4 4 4 3" xfId="2447"/>
    <cellStyle name="Comma 2 4 4 4 3 2" xfId="19742"/>
    <cellStyle name="Comma 2 4 4 4 4" xfId="19740"/>
    <cellStyle name="Comma 2 4 4 5" xfId="2448"/>
    <cellStyle name="Comma 2 4 4 5 2" xfId="19743"/>
    <cellStyle name="Comma 2 4 4 6" xfId="2449"/>
    <cellStyle name="Comma 2 4 4 6 2" xfId="19744"/>
    <cellStyle name="Comma 2 4 4 7" xfId="19733"/>
    <cellStyle name="Comma 2 4 5" xfId="2450"/>
    <cellStyle name="Comma 2 4 5 2" xfId="2451"/>
    <cellStyle name="Comma 2 4 5 2 2" xfId="19746"/>
    <cellStyle name="Comma 2 4 5 3" xfId="2452"/>
    <cellStyle name="Comma 2 4 5 3 2" xfId="19747"/>
    <cellStyle name="Comma 2 4 5 4" xfId="19745"/>
    <cellStyle name="Comma 2 4 6" xfId="2453"/>
    <cellStyle name="Comma 2 4 7" xfId="2454"/>
    <cellStyle name="Comma 2 4 7 2" xfId="19748"/>
    <cellStyle name="Comma 2 4 8" xfId="2455"/>
    <cellStyle name="Comma 2 4 8 2" xfId="19749"/>
    <cellStyle name="Comma 2 5" xfId="2456"/>
    <cellStyle name="Comma 2 5 2" xfId="2457"/>
    <cellStyle name="Comma 2 5 2 2" xfId="2458"/>
    <cellStyle name="Comma 2 5 2 2 2" xfId="19751"/>
    <cellStyle name="Comma 2 5 2 3" xfId="2459"/>
    <cellStyle name="Comma 2 5 2 3 2" xfId="19752"/>
    <cellStyle name="Comma 2 5 2 4" xfId="19750"/>
    <cellStyle name="Comma 2 5 3" xfId="2460"/>
    <cellStyle name="Comma 2 5 3 2" xfId="2461"/>
    <cellStyle name="Comma 2 5 3 2 2" xfId="19754"/>
    <cellStyle name="Comma 2 5 3 3" xfId="2462"/>
    <cellStyle name="Comma 2 5 3 3 2" xfId="19755"/>
    <cellStyle name="Comma 2 5 3 4" xfId="19753"/>
    <cellStyle name="Comma 2 5 4" xfId="2463"/>
    <cellStyle name="Comma 2 5 4 2" xfId="2464"/>
    <cellStyle name="Comma 2 5 4 2 2" xfId="2465"/>
    <cellStyle name="Comma 2 5 4 2 2 2" xfId="19758"/>
    <cellStyle name="Comma 2 5 4 2 3" xfId="2466"/>
    <cellStyle name="Comma 2 5 4 2 3 2" xfId="19759"/>
    <cellStyle name="Comma 2 5 4 2 4" xfId="19757"/>
    <cellStyle name="Comma 2 5 4 3" xfId="2467"/>
    <cellStyle name="Comma 2 5 4 3 2" xfId="19760"/>
    <cellStyle name="Comma 2 5 4 4" xfId="2468"/>
    <cellStyle name="Comma 2 5 4 4 2" xfId="19761"/>
    <cellStyle name="Comma 2 5 4 5" xfId="19756"/>
    <cellStyle name="Comma 2 5 5" xfId="2469"/>
    <cellStyle name="Comma 2 5 6" xfId="2470"/>
    <cellStyle name="Comma 2 5 6 2" xfId="19762"/>
    <cellStyle name="Comma 2 5 7" xfId="2471"/>
    <cellStyle name="Comma 2 5 7 2" xfId="19763"/>
    <cellStyle name="Comma 2 6" xfId="2472"/>
    <cellStyle name="Comma 2 6 2" xfId="2473"/>
    <cellStyle name="Comma 2 6 2 2" xfId="2474"/>
    <cellStyle name="Comma 2 6 2 2 2" xfId="2475"/>
    <cellStyle name="Comma 2 6 2 2 2 2" xfId="19766"/>
    <cellStyle name="Comma 2 6 2 2 3" xfId="2476"/>
    <cellStyle name="Comma 2 6 2 2 3 2" xfId="19767"/>
    <cellStyle name="Comma 2 6 2 2 4" xfId="19765"/>
    <cellStyle name="Comma 2 6 2 3" xfId="2477"/>
    <cellStyle name="Comma 2 6 2 3 2" xfId="19768"/>
    <cellStyle name="Comma 2 6 2 4" xfId="2478"/>
    <cellStyle name="Comma 2 6 2 4 2" xfId="19769"/>
    <cellStyle name="Comma 2 6 2 5" xfId="19764"/>
    <cellStyle name="Comma 2 6 3" xfId="2479"/>
    <cellStyle name="Comma 2 6 4" xfId="2480"/>
    <cellStyle name="Comma 2 6 4 2" xfId="19770"/>
    <cellStyle name="Comma 2 6 5" xfId="2481"/>
    <cellStyle name="Comma 2 6 5 2" xfId="19771"/>
    <cellStyle name="Comma 2 7" xfId="2482"/>
    <cellStyle name="Comma 2 7 2" xfId="2483"/>
    <cellStyle name="Comma 2 7 2 2" xfId="2484"/>
    <cellStyle name="Comma 2 7 2 2 2" xfId="2485"/>
    <cellStyle name="Comma 2 7 2 2 2 2" xfId="19774"/>
    <cellStyle name="Comma 2 7 2 2 3" xfId="2486"/>
    <cellStyle name="Comma 2 7 2 2 3 2" xfId="19775"/>
    <cellStyle name="Comma 2 7 2 2 4" xfId="19773"/>
    <cellStyle name="Comma 2 7 2 3" xfId="2487"/>
    <cellStyle name="Comma 2 7 2 3 2" xfId="19776"/>
    <cellStyle name="Comma 2 7 2 4" xfId="2488"/>
    <cellStyle name="Comma 2 7 2 4 2" xfId="19777"/>
    <cellStyle name="Comma 2 7 2 5" xfId="19772"/>
    <cellStyle name="Comma 2 7 3" xfId="2489"/>
    <cellStyle name="Comma 2 7 4" xfId="2490"/>
    <cellStyle name="Comma 2 7 4 2" xfId="19778"/>
    <cellStyle name="Comma 2 7 5" xfId="2491"/>
    <cellStyle name="Comma 2 7 5 2" xfId="19779"/>
    <cellStyle name="Comma 2 8" xfId="2492"/>
    <cellStyle name="Comma 2 8 2" xfId="2493"/>
    <cellStyle name="Comma 2 8 2 2" xfId="2494"/>
    <cellStyle name="Comma 2 8 2 2 2" xfId="19781"/>
    <cellStyle name="Comma 2 8 2 3" xfId="2495"/>
    <cellStyle name="Comma 2 8 2 3 2" xfId="19782"/>
    <cellStyle name="Comma 2 8 2 4" xfId="19780"/>
    <cellStyle name="Comma 2 8 3" xfId="2496"/>
    <cellStyle name="Comma 2 8 3 2" xfId="2497"/>
    <cellStyle name="Comma 2 8 3 2 2" xfId="19784"/>
    <cellStyle name="Comma 2 8 3 3" xfId="2498"/>
    <cellStyle name="Comma 2 8 3 3 2" xfId="19785"/>
    <cellStyle name="Comma 2 8 3 4" xfId="19783"/>
    <cellStyle name="Comma 2 8 4" xfId="2499"/>
    <cellStyle name="Comma 2 8 4 2" xfId="2500"/>
    <cellStyle name="Comma 2 8 4 2 2" xfId="19787"/>
    <cellStyle name="Comma 2 8 4 3" xfId="2501"/>
    <cellStyle name="Comma 2 8 4 3 2" xfId="19788"/>
    <cellStyle name="Comma 2 8 4 4" xfId="19786"/>
    <cellStyle name="Comma 2 8 5" xfId="2502"/>
    <cellStyle name="Comma 2 8 6" xfId="2503"/>
    <cellStyle name="Comma 2 8 6 2" xfId="19789"/>
    <cellStyle name="Comma 2 8 7" xfId="2504"/>
    <cellStyle name="Comma 2 8 7 2" xfId="19790"/>
    <cellStyle name="Comma 2 9" xfId="2505"/>
    <cellStyle name="Comma 2 9 2" xfId="2506"/>
    <cellStyle name="Comma 2 9 3" xfId="2507"/>
    <cellStyle name="Comma 2 9 3 2" xfId="19791"/>
    <cellStyle name="Comma 2 9 4" xfId="2508"/>
    <cellStyle name="Comma 2 9 4 2" xfId="19792"/>
    <cellStyle name="Comma 2_PrimaryEnergyPrices_TIMES" xfId="2509"/>
    <cellStyle name="Comma 20" xfId="2510"/>
    <cellStyle name="Comma 20 2" xfId="2511"/>
    <cellStyle name="Comma 20 2 2" xfId="19794"/>
    <cellStyle name="Comma 20 3" xfId="19793"/>
    <cellStyle name="Comma 21" xfId="2512"/>
    <cellStyle name="Comma 21 2" xfId="2513"/>
    <cellStyle name="Comma 21 2 2" xfId="19796"/>
    <cellStyle name="Comma 21 3" xfId="19795"/>
    <cellStyle name="Comma 22" xfId="2514"/>
    <cellStyle name="Comma 22 2" xfId="2515"/>
    <cellStyle name="Comma 22 2 2" xfId="19798"/>
    <cellStyle name="Comma 22 3" xfId="19797"/>
    <cellStyle name="Comma 23" xfId="2516"/>
    <cellStyle name="Comma 23 2" xfId="2517"/>
    <cellStyle name="Comma 23 2 2" xfId="19800"/>
    <cellStyle name="Comma 23 3" xfId="19799"/>
    <cellStyle name="Comma 24" xfId="2518"/>
    <cellStyle name="Comma 24 2" xfId="2519"/>
    <cellStyle name="Comma 24 2 2" xfId="19802"/>
    <cellStyle name="Comma 24 3" xfId="19801"/>
    <cellStyle name="Comma 25" xfId="2520"/>
    <cellStyle name="Comma 25 2" xfId="2521"/>
    <cellStyle name="Comma 25 2 2" xfId="19804"/>
    <cellStyle name="Comma 25 3" xfId="19803"/>
    <cellStyle name="Comma 26" xfId="2522"/>
    <cellStyle name="Comma 26 2" xfId="2523"/>
    <cellStyle name="Comma 26 2 2" xfId="19806"/>
    <cellStyle name="Comma 26 3" xfId="19805"/>
    <cellStyle name="Comma 27" xfId="2524"/>
    <cellStyle name="Comma 27 2" xfId="19807"/>
    <cellStyle name="Comma 28" xfId="2525"/>
    <cellStyle name="Comma 28 2" xfId="19808"/>
    <cellStyle name="Comma 29" xfId="2526"/>
    <cellStyle name="Comma 29 2" xfId="19809"/>
    <cellStyle name="Comma 3" xfId="2527"/>
    <cellStyle name="Comma 3 10" xfId="2528"/>
    <cellStyle name="Comma 3 10 2" xfId="2529"/>
    <cellStyle name="Comma 3 10 2 2" xfId="2530"/>
    <cellStyle name="Comma 3 10 2 2 2" xfId="19813"/>
    <cellStyle name="Comma 3 10 2 3" xfId="19812"/>
    <cellStyle name="Comma 3 10 3" xfId="2531"/>
    <cellStyle name="Comma 3 10 3 2" xfId="19814"/>
    <cellStyle name="Comma 3 10 4" xfId="19811"/>
    <cellStyle name="Comma 3 11" xfId="2532"/>
    <cellStyle name="Comma 3 11 2" xfId="2533"/>
    <cellStyle name="Comma 3 11 2 2" xfId="19816"/>
    <cellStyle name="Comma 3 11 3" xfId="2534"/>
    <cellStyle name="Comma 3 11 3 2" xfId="19817"/>
    <cellStyle name="Comma 3 11 4" xfId="19815"/>
    <cellStyle name="Comma 3 12" xfId="2535"/>
    <cellStyle name="Comma 3 13" xfId="2536"/>
    <cellStyle name="Comma 3 13 2" xfId="2537"/>
    <cellStyle name="Comma 3 13 2 2" xfId="19819"/>
    <cellStyle name="Comma 3 13 3" xfId="2538"/>
    <cellStyle name="Comma 3 13 3 2" xfId="19820"/>
    <cellStyle name="Comma 3 13 4" xfId="19818"/>
    <cellStyle name="Comma 3 14" xfId="18180"/>
    <cellStyle name="Comma 3 14 2" xfId="20234"/>
    <cellStyle name="Comma 3 15" xfId="19810"/>
    <cellStyle name="Comma 3 2" xfId="2539"/>
    <cellStyle name="Comma 3 2 2" xfId="2540"/>
    <cellStyle name="Comma 3 2 2 2" xfId="2541"/>
    <cellStyle name="Comma 3 2 2 2 2" xfId="19823"/>
    <cellStyle name="Comma 3 2 2 3" xfId="2542"/>
    <cellStyle name="Comma 3 2 2 3 2" xfId="19824"/>
    <cellStyle name="Comma 3 2 2 4" xfId="19822"/>
    <cellStyle name="Comma 3 2 3" xfId="2543"/>
    <cellStyle name="Comma 3 2 3 2" xfId="2544"/>
    <cellStyle name="Comma 3 2 3 2 2" xfId="19826"/>
    <cellStyle name="Comma 3 2 3 3" xfId="2545"/>
    <cellStyle name="Comma 3 2 3 3 2" xfId="19827"/>
    <cellStyle name="Comma 3 2 3 4" xfId="19825"/>
    <cellStyle name="Comma 3 2 4" xfId="2546"/>
    <cellStyle name="Comma 3 2 5" xfId="2547"/>
    <cellStyle name="Comma 3 2 5 2" xfId="2548"/>
    <cellStyle name="Comma 3 2 5 2 2" xfId="19829"/>
    <cellStyle name="Comma 3 2 5 3" xfId="2549"/>
    <cellStyle name="Comma 3 2 5 3 2" xfId="19830"/>
    <cellStyle name="Comma 3 2 5 4" xfId="19828"/>
    <cellStyle name="Comma 3 2 6" xfId="18181"/>
    <cellStyle name="Comma 3 2 6 2" xfId="20235"/>
    <cellStyle name="Comma 3 2 7" xfId="19821"/>
    <cellStyle name="Comma 3 3" xfId="2550"/>
    <cellStyle name="Comma 3 3 10" xfId="19831"/>
    <cellStyle name="Comma 3 3 2" xfId="2551"/>
    <cellStyle name="Comma 3 3 2 2" xfId="2552"/>
    <cellStyle name="Comma 3 3 2 2 2" xfId="19833"/>
    <cellStyle name="Comma 3 3 2 3" xfId="2553"/>
    <cellStyle name="Comma 3 3 2 3 2" xfId="19834"/>
    <cellStyle name="Comma 3 3 2 4" xfId="19832"/>
    <cellStyle name="Comma 3 3 3" xfId="2554"/>
    <cellStyle name="Comma 3 3 3 2" xfId="2555"/>
    <cellStyle name="Comma 3 3 3 2 2" xfId="2556"/>
    <cellStyle name="Comma 3 3 3 2 2 2" xfId="2557"/>
    <cellStyle name="Comma 3 3 3 2 2 2 2" xfId="19838"/>
    <cellStyle name="Comma 3 3 3 2 2 3" xfId="19837"/>
    <cellStyle name="Comma 3 3 3 2 3" xfId="2558"/>
    <cellStyle name="Comma 3 3 3 2 3 2" xfId="19839"/>
    <cellStyle name="Comma 3 3 3 2 4" xfId="19836"/>
    <cellStyle name="Comma 3 3 3 3" xfId="2559"/>
    <cellStyle name="Comma 3 3 3 3 2" xfId="2560"/>
    <cellStyle name="Comma 3 3 3 3 2 2" xfId="2561"/>
    <cellStyle name="Comma 3 3 3 3 2 2 2" xfId="19842"/>
    <cellStyle name="Comma 3 3 3 3 2 3" xfId="19841"/>
    <cellStyle name="Comma 3 3 3 3 3" xfId="2562"/>
    <cellStyle name="Comma 3 3 3 3 3 2" xfId="19843"/>
    <cellStyle name="Comma 3 3 3 3 4" xfId="19840"/>
    <cellStyle name="Comma 3 3 3 4" xfId="2563"/>
    <cellStyle name="Comma 3 3 3 4 2" xfId="2564"/>
    <cellStyle name="Comma 3 3 3 4 2 2" xfId="19845"/>
    <cellStyle name="Comma 3 3 3 4 3" xfId="19844"/>
    <cellStyle name="Comma 3 3 3 5" xfId="2565"/>
    <cellStyle name="Comma 3 3 3 5 2" xfId="19846"/>
    <cellStyle name="Comma 3 3 3 6" xfId="2566"/>
    <cellStyle name="Comma 3 3 3 6 2" xfId="19847"/>
    <cellStyle name="Comma 3 3 3 7" xfId="2567"/>
    <cellStyle name="Comma 3 3 3 7 2" xfId="19848"/>
    <cellStyle name="Comma 3 3 3 8" xfId="19835"/>
    <cellStyle name="Comma 3 3 4" xfId="2568"/>
    <cellStyle name="Comma 3 3 4 2" xfId="2569"/>
    <cellStyle name="Comma 3 3 4 2 2" xfId="2570"/>
    <cellStyle name="Comma 3 3 4 2 2 2" xfId="2571"/>
    <cellStyle name="Comma 3 3 4 2 2 2 2" xfId="19852"/>
    <cellStyle name="Comma 3 3 4 2 2 3" xfId="19851"/>
    <cellStyle name="Comma 3 3 4 2 3" xfId="2572"/>
    <cellStyle name="Comma 3 3 4 2 3 2" xfId="19853"/>
    <cellStyle name="Comma 3 3 4 2 4" xfId="19850"/>
    <cellStyle name="Comma 3 3 4 3" xfId="2573"/>
    <cellStyle name="Comma 3 3 4 3 2" xfId="2574"/>
    <cellStyle name="Comma 3 3 4 3 2 2" xfId="19855"/>
    <cellStyle name="Comma 3 3 4 3 3" xfId="19854"/>
    <cellStyle name="Comma 3 3 4 4" xfId="2575"/>
    <cellStyle name="Comma 3 3 4 4 2" xfId="19856"/>
    <cellStyle name="Comma 3 3 4 5" xfId="2576"/>
    <cellStyle name="Comma 3 3 4 5 2" xfId="19857"/>
    <cellStyle name="Comma 3 3 4 6" xfId="2577"/>
    <cellStyle name="Comma 3 3 4 6 2" xfId="19858"/>
    <cellStyle name="Comma 3 3 4 7" xfId="19849"/>
    <cellStyle name="Comma 3 3 5" xfId="2578"/>
    <cellStyle name="Comma 3 3 5 2" xfId="19859"/>
    <cellStyle name="Comma 3 3 6" xfId="2579"/>
    <cellStyle name="Comma 3 3 6 2" xfId="2580"/>
    <cellStyle name="Comma 3 3 6 2 2" xfId="19861"/>
    <cellStyle name="Comma 3 3 6 3" xfId="19860"/>
    <cellStyle name="Comma 3 3 7" xfId="2581"/>
    <cellStyle name="Comma 3 3 7 2" xfId="19862"/>
    <cellStyle name="Comma 3 3 8" xfId="2582"/>
    <cellStyle name="Comma 3 3 8 2" xfId="19863"/>
    <cellStyle name="Comma 3 3 9" xfId="18182"/>
    <cellStyle name="Comma 3 3 9 2" xfId="20236"/>
    <cellStyle name="Comma 3 4" xfId="2583"/>
    <cellStyle name="Comma 3 4 2" xfId="2584"/>
    <cellStyle name="Comma 3 4 2 2" xfId="2585"/>
    <cellStyle name="Comma 3 4 2 2 2" xfId="19866"/>
    <cellStyle name="Comma 3 4 2 3" xfId="2586"/>
    <cellStyle name="Comma 3 4 2 3 2" xfId="19867"/>
    <cellStyle name="Comma 3 4 2 4" xfId="19865"/>
    <cellStyle name="Comma 3 4 3" xfId="2587"/>
    <cellStyle name="Comma 3 4 3 2" xfId="19868"/>
    <cellStyle name="Comma 3 4 4" xfId="2588"/>
    <cellStyle name="Comma 3 4 4 2" xfId="19869"/>
    <cellStyle name="Comma 3 4 5" xfId="18183"/>
    <cellStyle name="Comma 3 4 5 2" xfId="20237"/>
    <cellStyle name="Comma 3 4 6" xfId="19864"/>
    <cellStyle name="Comma 3 5" xfId="2589"/>
    <cellStyle name="Comma 3 5 2" xfId="2590"/>
    <cellStyle name="Comma 3 5 2 2" xfId="19871"/>
    <cellStyle name="Comma 3 5 3" xfId="2591"/>
    <cellStyle name="Comma 3 5 3 2" xfId="19872"/>
    <cellStyle name="Comma 3 5 4" xfId="18184"/>
    <cellStyle name="Comma 3 5 4 2" xfId="20238"/>
    <cellStyle name="Comma 3 5 5" xfId="19870"/>
    <cellStyle name="Comma 3 6" xfId="2592"/>
    <cellStyle name="Comma 3 6 2" xfId="2593"/>
    <cellStyle name="Comma 3 6 2 2" xfId="19874"/>
    <cellStyle name="Comma 3 6 3" xfId="2594"/>
    <cellStyle name="Comma 3 6 3 2" xfId="19875"/>
    <cellStyle name="Comma 3 6 4" xfId="18185"/>
    <cellStyle name="Comma 3 6 4 2" xfId="20239"/>
    <cellStyle name="Comma 3 6 5" xfId="19873"/>
    <cellStyle name="Comma 3 7" xfId="2595"/>
    <cellStyle name="Comma 3 7 2" xfId="2596"/>
    <cellStyle name="Comma 3 7 2 2" xfId="19877"/>
    <cellStyle name="Comma 3 7 3" xfId="2597"/>
    <cellStyle name="Comma 3 7 3 2" xfId="19878"/>
    <cellStyle name="Comma 3 7 4" xfId="18186"/>
    <cellStyle name="Comma 3 7 4 2" xfId="20240"/>
    <cellStyle name="Comma 3 7 5" xfId="19876"/>
    <cellStyle name="Comma 3 8" xfId="2598"/>
    <cellStyle name="Comma 3 8 2" xfId="2599"/>
    <cellStyle name="Comma 3 8 2 2" xfId="19880"/>
    <cellStyle name="Comma 3 8 3" xfId="2600"/>
    <cellStyle name="Comma 3 8 3 2" xfId="19881"/>
    <cellStyle name="Comma 3 8 4" xfId="18187"/>
    <cellStyle name="Comma 3 8 4 2" xfId="20241"/>
    <cellStyle name="Comma 3 8 5" xfId="19879"/>
    <cellStyle name="Comma 3 9" xfId="2601"/>
    <cellStyle name="Comma 3 9 2" xfId="2602"/>
    <cellStyle name="Comma 3 9 2 2" xfId="19883"/>
    <cellStyle name="Comma 3 9 3" xfId="2603"/>
    <cellStyle name="Comma 3 9 3 2" xfId="19884"/>
    <cellStyle name="Comma 3 9 4" xfId="19882"/>
    <cellStyle name="Comma 4" xfId="2604"/>
    <cellStyle name="Comma 4 10" xfId="2605"/>
    <cellStyle name="Comma 4 10 2" xfId="19886"/>
    <cellStyle name="Comma 4 11" xfId="2606"/>
    <cellStyle name="Comma 4 11 2" xfId="19887"/>
    <cellStyle name="Comma 4 12" xfId="2607"/>
    <cellStyle name="Comma 4 12 2" xfId="19888"/>
    <cellStyle name="Comma 4 13" xfId="18188"/>
    <cellStyle name="Comma 4 13 2" xfId="20242"/>
    <cellStyle name="Comma 4 14" xfId="19885"/>
    <cellStyle name="Comma 4 2" xfId="2608"/>
    <cellStyle name="Comma 4 2 2" xfId="2609"/>
    <cellStyle name="Comma 4 2 2 2" xfId="2610"/>
    <cellStyle name="Comma 4 2 2 2 2" xfId="19891"/>
    <cellStyle name="Comma 4 2 2 3" xfId="2611"/>
    <cellStyle name="Comma 4 2 2 3 2" xfId="19892"/>
    <cellStyle name="Comma 4 2 2 4" xfId="19890"/>
    <cellStyle name="Comma 4 2 3" xfId="2612"/>
    <cellStyle name="Comma 4 2 4" xfId="2613"/>
    <cellStyle name="Comma 4 2 4 2" xfId="19893"/>
    <cellStyle name="Comma 4 2 5" xfId="18189"/>
    <cellStyle name="Comma 4 2 5 2" xfId="20243"/>
    <cellStyle name="Comma 4 2 6" xfId="19889"/>
    <cellStyle name="Comma 4 3" xfId="2614"/>
    <cellStyle name="Comma 4 3 2" xfId="2615"/>
    <cellStyle name="Comma 4 3 2 2" xfId="19895"/>
    <cellStyle name="Comma 4 3 3" xfId="2616"/>
    <cellStyle name="Comma 4 3 3 2" xfId="19896"/>
    <cellStyle name="Comma 4 3 4" xfId="18190"/>
    <cellStyle name="Comma 4 3 4 2" xfId="20244"/>
    <cellStyle name="Comma 4 3 5" xfId="19894"/>
    <cellStyle name="Comma 4 4" xfId="2617"/>
    <cellStyle name="Comma 4 4 2" xfId="2618"/>
    <cellStyle name="Comma 4 4 2 2" xfId="19898"/>
    <cellStyle name="Comma 4 4 3" xfId="2619"/>
    <cellStyle name="Comma 4 4 3 2" xfId="19899"/>
    <cellStyle name="Comma 4 4 4" xfId="18191"/>
    <cellStyle name="Comma 4 4 4 2" xfId="20245"/>
    <cellStyle name="Comma 4 4 5" xfId="19897"/>
    <cellStyle name="Comma 4 5" xfId="2620"/>
    <cellStyle name="Comma 4 5 2" xfId="2621"/>
    <cellStyle name="Comma 4 5 2 2" xfId="19901"/>
    <cellStyle name="Comma 4 5 3" xfId="2622"/>
    <cellStyle name="Comma 4 5 3 2" xfId="19902"/>
    <cellStyle name="Comma 4 5 4" xfId="18192"/>
    <cellStyle name="Comma 4 5 4 2" xfId="20246"/>
    <cellStyle name="Comma 4 5 5" xfId="19900"/>
    <cellStyle name="Comma 4 6" xfId="2623"/>
    <cellStyle name="Comma 4 6 2" xfId="2624"/>
    <cellStyle name="Comma 4 6 2 2" xfId="19904"/>
    <cellStyle name="Comma 4 6 3" xfId="2625"/>
    <cellStyle name="Comma 4 6 3 2" xfId="19905"/>
    <cellStyle name="Comma 4 6 4" xfId="18193"/>
    <cellStyle name="Comma 4 6 4 2" xfId="20247"/>
    <cellStyle name="Comma 4 6 5" xfId="19903"/>
    <cellStyle name="Comma 4 7" xfId="2626"/>
    <cellStyle name="Comma 4 7 2" xfId="2627"/>
    <cellStyle name="Comma 4 7 2 2" xfId="19907"/>
    <cellStyle name="Comma 4 7 3" xfId="2628"/>
    <cellStyle name="Comma 4 7 3 2" xfId="19908"/>
    <cellStyle name="Comma 4 7 4" xfId="18194"/>
    <cellStyle name="Comma 4 7 4 2" xfId="20248"/>
    <cellStyle name="Comma 4 7 5" xfId="19906"/>
    <cellStyle name="Comma 4 8" xfId="2629"/>
    <cellStyle name="Comma 4 8 2" xfId="2630"/>
    <cellStyle name="Comma 4 8 2 2" xfId="19910"/>
    <cellStyle name="Comma 4 8 3" xfId="2631"/>
    <cellStyle name="Comma 4 8 3 2" xfId="19911"/>
    <cellStyle name="Comma 4 8 4" xfId="18195"/>
    <cellStyle name="Comma 4 8 4 2" xfId="20249"/>
    <cellStyle name="Comma 4 8 5" xfId="19909"/>
    <cellStyle name="Comma 4 9" xfId="2632"/>
    <cellStyle name="Comma 4 9 2" xfId="2633"/>
    <cellStyle name="Comma 4 9 2 2" xfId="19913"/>
    <cellStyle name="Comma 4 9 3" xfId="2634"/>
    <cellStyle name="Comma 4 9 3 2" xfId="19914"/>
    <cellStyle name="Comma 4 9 4" xfId="19912"/>
    <cellStyle name="Comma 5" xfId="2635"/>
    <cellStyle name="Comma 5 10" xfId="2636"/>
    <cellStyle name="Comma 5 10 2" xfId="19916"/>
    <cellStyle name="Comma 5 11" xfId="18196"/>
    <cellStyle name="Comma 5 11 2" xfId="20250"/>
    <cellStyle name="Comma 5 12" xfId="19915"/>
    <cellStyle name="Comma 5 2" xfId="2637"/>
    <cellStyle name="Comma 5 2 2" xfId="2638"/>
    <cellStyle name="Comma 5 2 2 2" xfId="19918"/>
    <cellStyle name="Comma 5 2 3" xfId="2639"/>
    <cellStyle name="Comma 5 2 3 2" xfId="19919"/>
    <cellStyle name="Comma 5 2 4" xfId="18197"/>
    <cellStyle name="Comma 5 2 4 2" xfId="20251"/>
    <cellStyle name="Comma 5 2 5" xfId="19917"/>
    <cellStyle name="Comma 5 3" xfId="2640"/>
    <cellStyle name="Comma 5 3 2" xfId="2641"/>
    <cellStyle name="Comma 5 3 2 2" xfId="2642"/>
    <cellStyle name="Comma 5 3 2 2 2" xfId="19922"/>
    <cellStyle name="Comma 5 3 2 3" xfId="2643"/>
    <cellStyle name="Comma 5 3 2 3 2" xfId="19923"/>
    <cellStyle name="Comma 5 3 2 4" xfId="19921"/>
    <cellStyle name="Comma 5 3 3" xfId="2644"/>
    <cellStyle name="Comma 5 3 3 2" xfId="19924"/>
    <cellStyle name="Comma 5 3 4" xfId="2645"/>
    <cellStyle name="Comma 5 3 4 2" xfId="19925"/>
    <cellStyle name="Comma 5 3 5" xfId="18198"/>
    <cellStyle name="Comma 5 3 5 2" xfId="20252"/>
    <cellStyle name="Comma 5 3 6" xfId="19920"/>
    <cellStyle name="Comma 5 4" xfId="2646"/>
    <cellStyle name="Comma 5 4 2" xfId="2647"/>
    <cellStyle name="Comma 5 4 2 2" xfId="19927"/>
    <cellStyle name="Comma 5 4 3" xfId="2648"/>
    <cellStyle name="Comma 5 4 3 2" xfId="19928"/>
    <cellStyle name="Comma 5 4 4" xfId="18199"/>
    <cellStyle name="Comma 5 4 4 2" xfId="20253"/>
    <cellStyle name="Comma 5 4 5" xfId="19926"/>
    <cellStyle name="Comma 5 5" xfId="2649"/>
    <cellStyle name="Comma 5 5 2" xfId="2650"/>
    <cellStyle name="Comma 5 5 2 2" xfId="19930"/>
    <cellStyle name="Comma 5 5 3" xfId="2651"/>
    <cellStyle name="Comma 5 5 3 2" xfId="19931"/>
    <cellStyle name="Comma 5 5 4" xfId="18200"/>
    <cellStyle name="Comma 5 5 4 2" xfId="20254"/>
    <cellStyle name="Comma 5 5 5" xfId="19929"/>
    <cellStyle name="Comma 5 6" xfId="2652"/>
    <cellStyle name="Comma 5 6 2" xfId="2653"/>
    <cellStyle name="Comma 5 6 2 2" xfId="19933"/>
    <cellStyle name="Comma 5 6 3" xfId="2654"/>
    <cellStyle name="Comma 5 6 3 2" xfId="19934"/>
    <cellStyle name="Comma 5 6 4" xfId="18201"/>
    <cellStyle name="Comma 5 6 4 2" xfId="20255"/>
    <cellStyle name="Comma 5 6 5" xfId="19932"/>
    <cellStyle name="Comma 5 7" xfId="2655"/>
    <cellStyle name="Comma 5 7 2" xfId="2656"/>
    <cellStyle name="Comma 5 7 2 2" xfId="19936"/>
    <cellStyle name="Comma 5 7 3" xfId="2657"/>
    <cellStyle name="Comma 5 7 3 2" xfId="19937"/>
    <cellStyle name="Comma 5 7 4" xfId="18202"/>
    <cellStyle name="Comma 5 7 4 2" xfId="20256"/>
    <cellStyle name="Comma 5 7 5" xfId="19935"/>
    <cellStyle name="Comma 5 8" xfId="2658"/>
    <cellStyle name="Comma 5 8 2" xfId="2659"/>
    <cellStyle name="Comma 5 8 2 2" xfId="19939"/>
    <cellStyle name="Comma 5 8 3" xfId="2660"/>
    <cellStyle name="Comma 5 8 3 2" xfId="19940"/>
    <cellStyle name="Comma 5 8 4" xfId="18203"/>
    <cellStyle name="Comma 5 8 4 2" xfId="20257"/>
    <cellStyle name="Comma 5 8 5" xfId="19938"/>
    <cellStyle name="Comma 5 9" xfId="2661"/>
    <cellStyle name="Comma 5 9 2" xfId="19941"/>
    <cellStyle name="Comma 6" xfId="2662"/>
    <cellStyle name="Comma 6 10" xfId="2663"/>
    <cellStyle name="Comma 6 10 2" xfId="19943"/>
    <cellStyle name="Comma 6 11" xfId="18204"/>
    <cellStyle name="Comma 6 11 2" xfId="20258"/>
    <cellStyle name="Comma 6 12" xfId="19942"/>
    <cellStyle name="Comma 6 2" xfId="2664"/>
    <cellStyle name="Comma 6 2 2" xfId="2665"/>
    <cellStyle name="Comma 6 2 2 2" xfId="19945"/>
    <cellStyle name="Comma 6 2 3" xfId="2666"/>
    <cellStyle name="Comma 6 2 3 2" xfId="19946"/>
    <cellStyle name="Comma 6 2 4" xfId="18205"/>
    <cellStyle name="Comma 6 2 4 2" xfId="20259"/>
    <cellStyle name="Comma 6 2 5" xfId="19944"/>
    <cellStyle name="Comma 6 3" xfId="2667"/>
    <cellStyle name="Comma 6 3 2" xfId="2668"/>
    <cellStyle name="Comma 6 3 2 2" xfId="19948"/>
    <cellStyle name="Comma 6 3 3" xfId="2669"/>
    <cellStyle name="Comma 6 3 3 2" xfId="19949"/>
    <cellStyle name="Comma 6 3 4" xfId="18206"/>
    <cellStyle name="Comma 6 3 4 2" xfId="20260"/>
    <cellStyle name="Comma 6 3 5" xfId="19947"/>
    <cellStyle name="Comma 6 4" xfId="2670"/>
    <cellStyle name="Comma 6 4 2" xfId="2671"/>
    <cellStyle name="Comma 6 4 2 2" xfId="19951"/>
    <cellStyle name="Comma 6 4 3" xfId="2672"/>
    <cellStyle name="Comma 6 4 3 2" xfId="19952"/>
    <cellStyle name="Comma 6 4 4" xfId="18207"/>
    <cellStyle name="Comma 6 4 4 2" xfId="20261"/>
    <cellStyle name="Comma 6 4 5" xfId="19950"/>
    <cellStyle name="Comma 6 5" xfId="2673"/>
    <cellStyle name="Comma 6 5 2" xfId="2674"/>
    <cellStyle name="Comma 6 5 2 2" xfId="19954"/>
    <cellStyle name="Comma 6 5 3" xfId="2675"/>
    <cellStyle name="Comma 6 5 3 2" xfId="19955"/>
    <cellStyle name="Comma 6 5 4" xfId="18208"/>
    <cellStyle name="Comma 6 5 4 2" xfId="20262"/>
    <cellStyle name="Comma 6 5 5" xfId="19953"/>
    <cellStyle name="Comma 6 6" xfId="2676"/>
    <cellStyle name="Comma 6 6 2" xfId="2677"/>
    <cellStyle name="Comma 6 6 2 2" xfId="19957"/>
    <cellStyle name="Comma 6 6 3" xfId="2678"/>
    <cellStyle name="Comma 6 6 3 2" xfId="19958"/>
    <cellStyle name="Comma 6 6 4" xfId="18209"/>
    <cellStyle name="Comma 6 6 4 2" xfId="20263"/>
    <cellStyle name="Comma 6 6 5" xfId="19956"/>
    <cellStyle name="Comma 6 7" xfId="2679"/>
    <cellStyle name="Comma 6 7 2" xfId="2680"/>
    <cellStyle name="Comma 6 7 2 2" xfId="19960"/>
    <cellStyle name="Comma 6 7 3" xfId="2681"/>
    <cellStyle name="Comma 6 7 3 2" xfId="19961"/>
    <cellStyle name="Comma 6 7 4" xfId="18210"/>
    <cellStyle name="Comma 6 7 4 2" xfId="20264"/>
    <cellStyle name="Comma 6 7 5" xfId="19959"/>
    <cellStyle name="Comma 6 8" xfId="2682"/>
    <cellStyle name="Comma 6 8 2" xfId="2683"/>
    <cellStyle name="Comma 6 8 2 2" xfId="19963"/>
    <cellStyle name="Comma 6 8 3" xfId="2684"/>
    <cellStyle name="Comma 6 8 3 2" xfId="19964"/>
    <cellStyle name="Comma 6 8 4" xfId="18211"/>
    <cellStyle name="Comma 6 8 4 2" xfId="20265"/>
    <cellStyle name="Comma 6 8 5" xfId="19962"/>
    <cellStyle name="Comma 6 9" xfId="2685"/>
    <cellStyle name="Comma 6 9 2" xfId="19965"/>
    <cellStyle name="Comma 7" xfId="2686"/>
    <cellStyle name="Comma 7 10" xfId="2687"/>
    <cellStyle name="Comma 7 10 2" xfId="2688"/>
    <cellStyle name="Comma 7 10 2 2" xfId="19967"/>
    <cellStyle name="Comma 7 10 3" xfId="2689"/>
    <cellStyle name="Comma 7 10 3 2" xfId="19968"/>
    <cellStyle name="Comma 7 10 4" xfId="18212"/>
    <cellStyle name="Comma 7 10 4 2" xfId="20266"/>
    <cellStyle name="Comma 7 10 5" xfId="19966"/>
    <cellStyle name="Comma 7 11" xfId="2690"/>
    <cellStyle name="Comma 7 11 2" xfId="2691"/>
    <cellStyle name="Comma 7 11 2 2" xfId="19970"/>
    <cellStyle name="Comma 7 11 3" xfId="18213"/>
    <cellStyle name="Comma 7 11 3 2" xfId="20267"/>
    <cellStyle name="Comma 7 11 4" xfId="19969"/>
    <cellStyle name="Comma 7 12" xfId="2692"/>
    <cellStyle name="Comma 7 12 2" xfId="2693"/>
    <cellStyle name="Comma 7 12 2 2" xfId="19972"/>
    <cellStyle name="Comma 7 12 3" xfId="2694"/>
    <cellStyle name="Comma 7 12 3 2" xfId="19973"/>
    <cellStyle name="Comma 7 12 4" xfId="18214"/>
    <cellStyle name="Comma 7 12 4 2" xfId="20268"/>
    <cellStyle name="Comma 7 12 5" xfId="19971"/>
    <cellStyle name="Comma 7 13" xfId="2695"/>
    <cellStyle name="Comma 7 13 2" xfId="2696"/>
    <cellStyle name="Comma 7 13 2 2" xfId="19975"/>
    <cellStyle name="Comma 7 13 3" xfId="2697"/>
    <cellStyle name="Comma 7 13 3 2" xfId="19976"/>
    <cellStyle name="Comma 7 13 4" xfId="18215"/>
    <cellStyle name="Comma 7 13 4 2" xfId="20269"/>
    <cellStyle name="Comma 7 13 5" xfId="19974"/>
    <cellStyle name="Comma 7 14" xfId="2698"/>
    <cellStyle name="Comma 7 14 2" xfId="2699"/>
    <cellStyle name="Comma 7 14 2 2" xfId="19978"/>
    <cellStyle name="Comma 7 14 3" xfId="2700"/>
    <cellStyle name="Comma 7 14 3 2" xfId="19979"/>
    <cellStyle name="Comma 7 14 4" xfId="18216"/>
    <cellStyle name="Comma 7 14 4 2" xfId="20270"/>
    <cellStyle name="Comma 7 14 5" xfId="19977"/>
    <cellStyle name="Comma 7 15" xfId="2701"/>
    <cellStyle name="Comma 7 15 2" xfId="2702"/>
    <cellStyle name="Comma 7 15 2 2" xfId="19981"/>
    <cellStyle name="Comma 7 15 3" xfId="2703"/>
    <cellStyle name="Comma 7 15 3 2" xfId="19982"/>
    <cellStyle name="Comma 7 15 4" xfId="18217"/>
    <cellStyle name="Comma 7 15 4 2" xfId="20271"/>
    <cellStyle name="Comma 7 15 5" xfId="19980"/>
    <cellStyle name="Comma 7 16" xfId="2704"/>
    <cellStyle name="Comma 7 16 2" xfId="2705"/>
    <cellStyle name="Comma 7 16 2 2" xfId="19984"/>
    <cellStyle name="Comma 7 16 3" xfId="18218"/>
    <cellStyle name="Comma 7 16 3 2" xfId="20272"/>
    <cellStyle name="Comma 7 16 4" xfId="19983"/>
    <cellStyle name="Comma 7 17" xfId="2706"/>
    <cellStyle name="Comma 7 17 2" xfId="2707"/>
    <cellStyle name="Comma 7 17 2 2" xfId="19986"/>
    <cellStyle name="Comma 7 17 3" xfId="18219"/>
    <cellStyle name="Comma 7 17 3 2" xfId="20273"/>
    <cellStyle name="Comma 7 17 4" xfId="19985"/>
    <cellStyle name="Comma 7 18" xfId="2708"/>
    <cellStyle name="Comma 7 18 2" xfId="2709"/>
    <cellStyle name="Comma 7 18 2 2" xfId="19988"/>
    <cellStyle name="Comma 7 18 3" xfId="18220"/>
    <cellStyle name="Comma 7 18 3 2" xfId="20274"/>
    <cellStyle name="Comma 7 18 4" xfId="19987"/>
    <cellStyle name="Comma 7 19" xfId="2710"/>
    <cellStyle name="Comma 7 19 2" xfId="2711"/>
    <cellStyle name="Comma 7 19 2 2" xfId="19990"/>
    <cellStyle name="Comma 7 19 3" xfId="18221"/>
    <cellStyle name="Comma 7 19 3 2" xfId="20275"/>
    <cellStyle name="Comma 7 19 4" xfId="19989"/>
    <cellStyle name="Comma 7 2" xfId="2712"/>
    <cellStyle name="Comma 7 2 2" xfId="2713"/>
    <cellStyle name="Comma 7 2 2 2" xfId="19992"/>
    <cellStyle name="Comma 7 2 3" xfId="2714"/>
    <cellStyle name="Comma 7 2 3 2" xfId="19993"/>
    <cellStyle name="Comma 7 2 4" xfId="18222"/>
    <cellStyle name="Comma 7 2 4 2" xfId="20276"/>
    <cellStyle name="Comma 7 2 5" xfId="19991"/>
    <cellStyle name="Comma 7 20" xfId="2715"/>
    <cellStyle name="Comma 7 20 2" xfId="2716"/>
    <cellStyle name="Comma 7 20 2 2" xfId="19995"/>
    <cellStyle name="Comma 7 20 3" xfId="18223"/>
    <cellStyle name="Comma 7 20 3 2" xfId="20277"/>
    <cellStyle name="Comma 7 20 4" xfId="19994"/>
    <cellStyle name="Comma 7 21" xfId="2717"/>
    <cellStyle name="Comma 7 21 2" xfId="2718"/>
    <cellStyle name="Comma 7 21 2 2" xfId="19997"/>
    <cellStyle name="Comma 7 21 3" xfId="18224"/>
    <cellStyle name="Comma 7 21 3 2" xfId="20278"/>
    <cellStyle name="Comma 7 21 4" xfId="19996"/>
    <cellStyle name="Comma 7 3" xfId="2719"/>
    <cellStyle name="Comma 7 3 10" xfId="2720"/>
    <cellStyle name="Comma 7 3 10 2" xfId="2721"/>
    <cellStyle name="Comma 7 3 10 2 2" xfId="20000"/>
    <cellStyle name="Comma 7 3 10 3" xfId="2722"/>
    <cellStyle name="Comma 7 3 10 3 2" xfId="20001"/>
    <cellStyle name="Comma 7 3 10 4" xfId="18226"/>
    <cellStyle name="Comma 7 3 10 4 2" xfId="20280"/>
    <cellStyle name="Comma 7 3 10 5" xfId="19999"/>
    <cellStyle name="Comma 7 3 11" xfId="2723"/>
    <cellStyle name="Comma 7 3 11 2" xfId="2724"/>
    <cellStyle name="Comma 7 3 11 2 2" xfId="20003"/>
    <cellStyle name="Comma 7 3 11 3" xfId="2725"/>
    <cellStyle name="Comma 7 3 11 3 2" xfId="20004"/>
    <cellStyle name="Comma 7 3 11 4" xfId="18227"/>
    <cellStyle name="Comma 7 3 11 4 2" xfId="20281"/>
    <cellStyle name="Comma 7 3 11 5" xfId="20002"/>
    <cellStyle name="Comma 7 3 12" xfId="2726"/>
    <cellStyle name="Comma 7 3 12 2" xfId="2727"/>
    <cellStyle name="Comma 7 3 12 2 2" xfId="20006"/>
    <cellStyle name="Comma 7 3 12 3" xfId="2728"/>
    <cellStyle name="Comma 7 3 12 3 2" xfId="20007"/>
    <cellStyle name="Comma 7 3 12 4" xfId="18228"/>
    <cellStyle name="Comma 7 3 12 4 2" xfId="20282"/>
    <cellStyle name="Comma 7 3 12 5" xfId="20005"/>
    <cellStyle name="Comma 7 3 13" xfId="2729"/>
    <cellStyle name="Comma 7 3 13 2" xfId="2730"/>
    <cellStyle name="Comma 7 3 13 2 2" xfId="20009"/>
    <cellStyle name="Comma 7 3 13 3" xfId="2731"/>
    <cellStyle name="Comma 7 3 13 3 2" xfId="20010"/>
    <cellStyle name="Comma 7 3 13 4" xfId="18229"/>
    <cellStyle name="Comma 7 3 13 4 2" xfId="20283"/>
    <cellStyle name="Comma 7 3 13 5" xfId="20008"/>
    <cellStyle name="Comma 7 3 14" xfId="2732"/>
    <cellStyle name="Comma 7 3 14 2" xfId="2733"/>
    <cellStyle name="Comma 7 3 14 2 2" xfId="20012"/>
    <cellStyle name="Comma 7 3 14 3" xfId="2734"/>
    <cellStyle name="Comma 7 3 14 3 2" xfId="20013"/>
    <cellStyle name="Comma 7 3 14 4" xfId="18230"/>
    <cellStyle name="Comma 7 3 14 4 2" xfId="20284"/>
    <cellStyle name="Comma 7 3 14 5" xfId="20011"/>
    <cellStyle name="Comma 7 3 15" xfId="2735"/>
    <cellStyle name="Comma 7 3 15 2" xfId="2736"/>
    <cellStyle name="Comma 7 3 15 2 2" xfId="20015"/>
    <cellStyle name="Comma 7 3 15 3" xfId="2737"/>
    <cellStyle name="Comma 7 3 15 3 2" xfId="20016"/>
    <cellStyle name="Comma 7 3 15 4" xfId="18231"/>
    <cellStyle name="Comma 7 3 15 4 2" xfId="20285"/>
    <cellStyle name="Comma 7 3 15 5" xfId="20014"/>
    <cellStyle name="Comma 7 3 16" xfId="18225"/>
    <cellStyle name="Comma 7 3 16 2" xfId="20279"/>
    <cellStyle name="Comma 7 3 17" xfId="19998"/>
    <cellStyle name="Comma 7 3 2" xfId="2738"/>
    <cellStyle name="Comma 7 3 2 2" xfId="2739"/>
    <cellStyle name="Comma 7 3 2 2 2" xfId="20018"/>
    <cellStyle name="Comma 7 3 2 3" xfId="2740"/>
    <cellStyle name="Comma 7 3 2 3 2" xfId="20019"/>
    <cellStyle name="Comma 7 3 2 4" xfId="18232"/>
    <cellStyle name="Comma 7 3 2 4 2" xfId="20286"/>
    <cellStyle name="Comma 7 3 2 5" xfId="20017"/>
    <cellStyle name="Comma 7 3 3" xfId="2741"/>
    <cellStyle name="Comma 7 3 3 2" xfId="2742"/>
    <cellStyle name="Comma 7 3 3 2 2" xfId="20021"/>
    <cellStyle name="Comma 7 3 3 3" xfId="2743"/>
    <cellStyle name="Comma 7 3 3 3 2" xfId="20022"/>
    <cellStyle name="Comma 7 3 3 4" xfId="18233"/>
    <cellStyle name="Comma 7 3 3 4 2" xfId="20287"/>
    <cellStyle name="Comma 7 3 3 5" xfId="20020"/>
    <cellStyle name="Comma 7 3 4" xfId="2744"/>
    <cellStyle name="Comma 7 3 4 2" xfId="2745"/>
    <cellStyle name="Comma 7 3 4 2 2" xfId="20024"/>
    <cellStyle name="Comma 7 3 4 3" xfId="2746"/>
    <cellStyle name="Comma 7 3 4 3 2" xfId="20025"/>
    <cellStyle name="Comma 7 3 4 4" xfId="18234"/>
    <cellStyle name="Comma 7 3 4 4 2" xfId="20288"/>
    <cellStyle name="Comma 7 3 4 5" xfId="20023"/>
    <cellStyle name="Comma 7 3 5" xfId="2747"/>
    <cellStyle name="Comma 7 3 5 2" xfId="2748"/>
    <cellStyle name="Comma 7 3 5 2 2" xfId="20027"/>
    <cellStyle name="Comma 7 3 5 3" xfId="2749"/>
    <cellStyle name="Comma 7 3 5 3 2" xfId="20028"/>
    <cellStyle name="Comma 7 3 5 4" xfId="18235"/>
    <cellStyle name="Comma 7 3 5 4 2" xfId="20289"/>
    <cellStyle name="Comma 7 3 5 5" xfId="20026"/>
    <cellStyle name="Comma 7 3 6" xfId="2750"/>
    <cellStyle name="Comma 7 3 6 2" xfId="2751"/>
    <cellStyle name="Comma 7 3 6 2 2" xfId="20030"/>
    <cellStyle name="Comma 7 3 6 3" xfId="2752"/>
    <cellStyle name="Comma 7 3 6 3 2" xfId="20031"/>
    <cellStyle name="Comma 7 3 6 4" xfId="18236"/>
    <cellStyle name="Comma 7 3 6 4 2" xfId="20290"/>
    <cellStyle name="Comma 7 3 6 5" xfId="20029"/>
    <cellStyle name="Comma 7 3 7" xfId="2753"/>
    <cellStyle name="Comma 7 3 7 2" xfId="2754"/>
    <cellStyle name="Comma 7 3 7 2 2" xfId="20033"/>
    <cellStyle name="Comma 7 3 7 3" xfId="2755"/>
    <cellStyle name="Comma 7 3 7 3 2" xfId="20034"/>
    <cellStyle name="Comma 7 3 7 4" xfId="18237"/>
    <cellStyle name="Comma 7 3 7 4 2" xfId="20291"/>
    <cellStyle name="Comma 7 3 7 5" xfId="20032"/>
    <cellStyle name="Comma 7 3 8" xfId="2756"/>
    <cellStyle name="Comma 7 3 8 2" xfId="2757"/>
    <cellStyle name="Comma 7 3 8 2 2" xfId="20036"/>
    <cellStyle name="Comma 7 3 8 3" xfId="2758"/>
    <cellStyle name="Comma 7 3 8 3 2" xfId="20037"/>
    <cellStyle name="Comma 7 3 8 4" xfId="18238"/>
    <cellStyle name="Comma 7 3 8 4 2" xfId="20292"/>
    <cellStyle name="Comma 7 3 8 5" xfId="20035"/>
    <cellStyle name="Comma 7 3 9" xfId="2759"/>
    <cellStyle name="Comma 7 3 9 2" xfId="2760"/>
    <cellStyle name="Comma 7 3 9 2 2" xfId="20039"/>
    <cellStyle name="Comma 7 3 9 3" xfId="2761"/>
    <cellStyle name="Comma 7 3 9 3 2" xfId="20040"/>
    <cellStyle name="Comma 7 3 9 4" xfId="18239"/>
    <cellStyle name="Comma 7 3 9 4 2" xfId="20293"/>
    <cellStyle name="Comma 7 3 9 5" xfId="20038"/>
    <cellStyle name="Comma 7 4" xfId="2762"/>
    <cellStyle name="Comma 7 4 2" xfId="2763"/>
    <cellStyle name="Comma 7 4 2 2" xfId="20042"/>
    <cellStyle name="Comma 7 4 3" xfId="2764"/>
    <cellStyle name="Comma 7 4 3 2" xfId="20043"/>
    <cellStyle name="Comma 7 4 4" xfId="18240"/>
    <cellStyle name="Comma 7 4 4 2" xfId="20294"/>
    <cellStyle name="Comma 7 4 5" xfId="20041"/>
    <cellStyle name="Comma 7 5" xfId="2765"/>
    <cellStyle name="Comma 7 5 2" xfId="2766"/>
    <cellStyle name="Comma 7 5 2 2" xfId="20045"/>
    <cellStyle name="Comma 7 5 3" xfId="2767"/>
    <cellStyle name="Comma 7 5 3 2" xfId="20046"/>
    <cellStyle name="Comma 7 5 4" xfId="18241"/>
    <cellStyle name="Comma 7 5 4 2" xfId="20295"/>
    <cellStyle name="Comma 7 5 5" xfId="20044"/>
    <cellStyle name="Comma 7 6" xfId="2768"/>
    <cellStyle name="Comma 7 6 2" xfId="2769"/>
    <cellStyle name="Comma 7 6 2 2" xfId="20048"/>
    <cellStyle name="Comma 7 6 3" xfId="2770"/>
    <cellStyle name="Comma 7 6 3 2" xfId="20049"/>
    <cellStyle name="Comma 7 6 4" xfId="18242"/>
    <cellStyle name="Comma 7 6 4 2" xfId="20296"/>
    <cellStyle name="Comma 7 6 5" xfId="20047"/>
    <cellStyle name="Comma 7 7" xfId="2771"/>
    <cellStyle name="Comma 7 7 2" xfId="2772"/>
    <cellStyle name="Comma 7 7 2 2" xfId="20051"/>
    <cellStyle name="Comma 7 7 3" xfId="2773"/>
    <cellStyle name="Comma 7 7 3 2" xfId="20052"/>
    <cellStyle name="Comma 7 7 4" xfId="18243"/>
    <cellStyle name="Comma 7 7 4 2" xfId="20297"/>
    <cellStyle name="Comma 7 7 5" xfId="20050"/>
    <cellStyle name="Comma 7 8" xfId="2774"/>
    <cellStyle name="Comma 7 8 2" xfId="2775"/>
    <cellStyle name="Comma 7 8 2 2" xfId="20054"/>
    <cellStyle name="Comma 7 8 3" xfId="2776"/>
    <cellStyle name="Comma 7 8 3 2" xfId="20055"/>
    <cellStyle name="Comma 7 8 4" xfId="18244"/>
    <cellStyle name="Comma 7 8 4 2" xfId="20298"/>
    <cellStyle name="Comma 7 8 5" xfId="20053"/>
    <cellStyle name="Comma 7 9" xfId="2777"/>
    <cellStyle name="Comma 7 9 2" xfId="2778"/>
    <cellStyle name="Comma 7 9 2 2" xfId="20057"/>
    <cellStyle name="Comma 7 9 3" xfId="2779"/>
    <cellStyle name="Comma 7 9 3 2" xfId="20058"/>
    <cellStyle name="Comma 7 9 4" xfId="18245"/>
    <cellStyle name="Comma 7 9 4 2" xfId="20299"/>
    <cellStyle name="Comma 7 9 5" xfId="20056"/>
    <cellStyle name="Comma 8" xfId="2780"/>
    <cellStyle name="Comma 8 2" xfId="2781"/>
    <cellStyle name="Comma 8 2 2" xfId="2782"/>
    <cellStyle name="Comma 8 2 2 2" xfId="2783"/>
    <cellStyle name="Comma 8 2 2 2 2" xfId="2784"/>
    <cellStyle name="Comma 8 2 2 2 2 2" xfId="20062"/>
    <cellStyle name="Comma 8 2 2 2 3" xfId="2785"/>
    <cellStyle name="Comma 8 2 2 2 3 2" xfId="20063"/>
    <cellStyle name="Comma 8 2 2 2 4" xfId="20061"/>
    <cellStyle name="Comma 8 2 2 3" xfId="20060"/>
    <cellStyle name="Comma 8 2 3" xfId="2786"/>
    <cellStyle name="Comma 8 2 3 2" xfId="20064"/>
    <cellStyle name="Comma 8 2 4" xfId="18246"/>
    <cellStyle name="Comma 8 2 4 2" xfId="20300"/>
    <cellStyle name="Comma 8 2 5" xfId="20059"/>
    <cellStyle name="Comma 8 3" xfId="2787"/>
    <cellStyle name="Comma 8 3 2" xfId="2788"/>
    <cellStyle name="Comma 8 3 2 2" xfId="20066"/>
    <cellStyle name="Comma 8 3 3" xfId="18247"/>
    <cellStyle name="Comma 8 3 3 2" xfId="20301"/>
    <cellStyle name="Comma 8 3 4" xfId="20065"/>
    <cellStyle name="Comma 8 4" xfId="2789"/>
    <cellStyle name="Comma 8 4 2" xfId="2790"/>
    <cellStyle name="Comma 8 4 2 2" xfId="20068"/>
    <cellStyle name="Comma 8 4 3" xfId="18248"/>
    <cellStyle name="Comma 8 4 3 2" xfId="20302"/>
    <cellStyle name="Comma 8 4 4" xfId="20067"/>
    <cellStyle name="Comma 8 5" xfId="2791"/>
    <cellStyle name="Comma 8 5 2" xfId="2792"/>
    <cellStyle name="Comma 8 5 2 2" xfId="20070"/>
    <cellStyle name="Comma 8 5 3" xfId="18249"/>
    <cellStyle name="Comma 8 5 3 2" xfId="20303"/>
    <cellStyle name="Comma 8 5 4" xfId="20069"/>
    <cellStyle name="Comma 8 6" xfId="2793"/>
    <cellStyle name="Comma 8 6 2" xfId="2794"/>
    <cellStyle name="Comma 8 6 2 2" xfId="20072"/>
    <cellStyle name="Comma 8 6 3" xfId="18250"/>
    <cellStyle name="Comma 8 6 3 2" xfId="20304"/>
    <cellStyle name="Comma 8 6 4" xfId="20071"/>
    <cellStyle name="Comma 8 7" xfId="2795"/>
    <cellStyle name="Comma 8 7 2" xfId="2796"/>
    <cellStyle name="Comma 8 7 2 2" xfId="20074"/>
    <cellStyle name="Comma 8 7 3" xfId="18251"/>
    <cellStyle name="Comma 8 7 3 2" xfId="20305"/>
    <cellStyle name="Comma 8 7 4" xfId="20073"/>
    <cellStyle name="Comma 8 8" xfId="2797"/>
    <cellStyle name="Comma 8 8 2" xfId="2798"/>
    <cellStyle name="Comma 8 8 2 2" xfId="20076"/>
    <cellStyle name="Comma 8 8 3" xfId="18252"/>
    <cellStyle name="Comma 8 8 3 2" xfId="20306"/>
    <cellStyle name="Comma 8 8 4" xfId="20075"/>
    <cellStyle name="Comma 9" xfId="2799"/>
    <cellStyle name="Comma 9 10" xfId="2800"/>
    <cellStyle name="Comma 9 10 2" xfId="2801"/>
    <cellStyle name="Comma 9 10 2 2" xfId="20079"/>
    <cellStyle name="Comma 9 10 3" xfId="2802"/>
    <cellStyle name="Comma 9 10 3 2" xfId="20080"/>
    <cellStyle name="Comma 9 10 4" xfId="20078"/>
    <cellStyle name="Comma 9 11" xfId="20077"/>
    <cellStyle name="Comma 9 2" xfId="2803"/>
    <cellStyle name="Comma 9 2 2" xfId="2804"/>
    <cellStyle name="Comma 9 2 2 2" xfId="20082"/>
    <cellStyle name="Comma 9 2 3" xfId="2805"/>
    <cellStyle name="Comma 9 2 3 2" xfId="20083"/>
    <cellStyle name="Comma 9 2 4" xfId="18253"/>
    <cellStyle name="Comma 9 2 4 2" xfId="20307"/>
    <cellStyle name="Comma 9 2 5" xfId="20081"/>
    <cellStyle name="Comma 9 3" xfId="2806"/>
    <cellStyle name="Comma 9 3 2" xfId="2807"/>
    <cellStyle name="Comma 9 3 2 2" xfId="20085"/>
    <cellStyle name="Comma 9 3 3" xfId="2808"/>
    <cellStyle name="Comma 9 3 3 2" xfId="20086"/>
    <cellStyle name="Comma 9 3 4" xfId="18254"/>
    <cellStyle name="Comma 9 3 4 2" xfId="20308"/>
    <cellStyle name="Comma 9 3 5" xfId="20084"/>
    <cellStyle name="Comma 9 4" xfId="2809"/>
    <cellStyle name="Comma 9 4 2" xfId="2810"/>
    <cellStyle name="Comma 9 4 2 2" xfId="20088"/>
    <cellStyle name="Comma 9 4 3" xfId="2811"/>
    <cellStyle name="Comma 9 4 3 2" xfId="20089"/>
    <cellStyle name="Comma 9 4 4" xfId="18255"/>
    <cellStyle name="Comma 9 4 4 2" xfId="20309"/>
    <cellStyle name="Comma 9 4 5" xfId="20087"/>
    <cellStyle name="Comma 9 5" xfId="2812"/>
    <cellStyle name="Comma 9 5 2" xfId="2813"/>
    <cellStyle name="Comma 9 5 2 2" xfId="20091"/>
    <cellStyle name="Comma 9 5 3" xfId="2814"/>
    <cellStyle name="Comma 9 5 3 2" xfId="20092"/>
    <cellStyle name="Comma 9 5 4" xfId="18256"/>
    <cellStyle name="Comma 9 5 4 2" xfId="20310"/>
    <cellStyle name="Comma 9 5 5" xfId="20090"/>
    <cellStyle name="Comma 9 6" xfId="2815"/>
    <cellStyle name="Comma 9 6 2" xfId="2816"/>
    <cellStyle name="Comma 9 6 2 2" xfId="20094"/>
    <cellStyle name="Comma 9 6 3" xfId="2817"/>
    <cellStyle name="Comma 9 6 3 2" xfId="20095"/>
    <cellStyle name="Comma 9 6 4" xfId="18257"/>
    <cellStyle name="Comma 9 6 4 2" xfId="20311"/>
    <cellStyle name="Comma 9 6 5" xfId="20093"/>
    <cellStyle name="Comma 9 7" xfId="2818"/>
    <cellStyle name="Comma 9 7 2" xfId="2819"/>
    <cellStyle name="Comma 9 7 2 2" xfId="20097"/>
    <cellStyle name="Comma 9 7 3" xfId="2820"/>
    <cellStyle name="Comma 9 7 3 2" xfId="20098"/>
    <cellStyle name="Comma 9 7 4" xfId="18258"/>
    <cellStyle name="Comma 9 7 4 2" xfId="20312"/>
    <cellStyle name="Comma 9 7 5" xfId="20096"/>
    <cellStyle name="Comma 9 8" xfId="2821"/>
    <cellStyle name="Comma 9 8 2" xfId="2822"/>
    <cellStyle name="Comma 9 8 2 2" xfId="20100"/>
    <cellStyle name="Comma 9 8 3" xfId="2823"/>
    <cellStyle name="Comma 9 8 3 2" xfId="20101"/>
    <cellStyle name="Comma 9 8 4" xfId="18259"/>
    <cellStyle name="Comma 9 8 4 2" xfId="20313"/>
    <cellStyle name="Comma 9 8 5" xfId="20099"/>
    <cellStyle name="Comma 9 9" xfId="2824"/>
    <cellStyle name="Comma 9 9 2" xfId="2825"/>
    <cellStyle name="Comma 9 9 2 2" xfId="20103"/>
    <cellStyle name="Comma 9 9 3" xfId="2826"/>
    <cellStyle name="Comma 9 9 3 2" xfId="20104"/>
    <cellStyle name="Comma 9 9 4" xfId="18260"/>
    <cellStyle name="Comma 9 9 4 2" xfId="20314"/>
    <cellStyle name="Comma 9 9 5" xfId="20102"/>
    <cellStyle name="Constants" xfId="2827"/>
    <cellStyle name="Currency 2" xfId="2828"/>
    <cellStyle name="Currency 2 2" xfId="2829"/>
    <cellStyle name="Currency 2 3" xfId="2830"/>
    <cellStyle name="CustomCellsOrange" xfId="2831"/>
    <cellStyle name="CustomizationCells" xfId="2832"/>
    <cellStyle name="CustomizationGreenCells" xfId="2833"/>
    <cellStyle name="DocBox_EmptyRow" xfId="2834"/>
    <cellStyle name="donn_normal" xfId="2835"/>
    <cellStyle name="Eingabe" xfId="2836"/>
    <cellStyle name="Empty_B_border" xfId="2837"/>
    <cellStyle name="ent_col_ser" xfId="2838"/>
    <cellStyle name="entete_source" xfId="2839"/>
    <cellStyle name="Ergebnis" xfId="2840"/>
    <cellStyle name="Erklärender Text" xfId="2841"/>
    <cellStyle name="Estilo 1" xfId="2842"/>
    <cellStyle name="Euro" xfId="2843"/>
    <cellStyle name="Euro 10" xfId="2844"/>
    <cellStyle name="Euro 10 2" xfId="2845"/>
    <cellStyle name="Euro 11" xfId="2846"/>
    <cellStyle name="Euro 11 2" xfId="2847"/>
    <cellStyle name="Euro 12" xfId="2848"/>
    <cellStyle name="Euro 13" xfId="2849"/>
    <cellStyle name="Euro 14" xfId="2850"/>
    <cellStyle name="Euro 15" xfId="2851"/>
    <cellStyle name="Euro 16" xfId="2852"/>
    <cellStyle name="Euro 17" xfId="2853"/>
    <cellStyle name="Euro 18" xfId="2854"/>
    <cellStyle name="Euro 19" xfId="2855"/>
    <cellStyle name="Euro 2" xfId="2856"/>
    <cellStyle name="Euro 2 2" xfId="2857"/>
    <cellStyle name="Euro 2 2 2" xfId="2858"/>
    <cellStyle name="Euro 2 2 2 2" xfId="2859"/>
    <cellStyle name="Euro 2 2 3" xfId="2860"/>
    <cellStyle name="Euro 2 2 4" xfId="2861"/>
    <cellStyle name="Euro 2 2 4 2" xfId="2862"/>
    <cellStyle name="Euro 2 2 4 3" xfId="2863"/>
    <cellStyle name="Euro 2 2 5" xfId="2864"/>
    <cellStyle name="Euro 2 2 6" xfId="2865"/>
    <cellStyle name="Euro 2 3" xfId="2866"/>
    <cellStyle name="Euro 2 3 2" xfId="2867"/>
    <cellStyle name="Euro 2 4" xfId="2868"/>
    <cellStyle name="Euro 2 4 2" xfId="2869"/>
    <cellStyle name="Euro 2 4 3" xfId="2870"/>
    <cellStyle name="Euro 2 4 4" xfId="2871"/>
    <cellStyle name="Euro 2 5" xfId="2872"/>
    <cellStyle name="Euro 2 6" xfId="2873"/>
    <cellStyle name="Euro 2 7" xfId="2874"/>
    <cellStyle name="Euro 2 8" xfId="2875"/>
    <cellStyle name="Euro 20" xfId="2876"/>
    <cellStyle name="Euro 21" xfId="2877"/>
    <cellStyle name="Euro 22" xfId="2878"/>
    <cellStyle name="Euro 23" xfId="2879"/>
    <cellStyle name="Euro 24" xfId="2880"/>
    <cellStyle name="Euro 25" xfId="2881"/>
    <cellStyle name="Euro 26" xfId="2882"/>
    <cellStyle name="Euro 27" xfId="2883"/>
    <cellStyle name="Euro 28" xfId="2884"/>
    <cellStyle name="Euro 29" xfId="2885"/>
    <cellStyle name="Euro 3" xfId="2886"/>
    <cellStyle name="Euro 3 10" xfId="2887"/>
    <cellStyle name="Euro 3 2" xfId="2888"/>
    <cellStyle name="Euro 3 2 2" xfId="2889"/>
    <cellStyle name="Euro 3 2 2 2" xfId="2890"/>
    <cellStyle name="Euro 3 3" xfId="2891"/>
    <cellStyle name="Euro 3 3 2" xfId="2892"/>
    <cellStyle name="Euro 3 3 3" xfId="2893"/>
    <cellStyle name="Euro 3 3 4" xfId="2894"/>
    <cellStyle name="Euro 3 3 4 2" xfId="2895"/>
    <cellStyle name="Euro 3 3 5" xfId="2896"/>
    <cellStyle name="Euro 3 4" xfId="2897"/>
    <cellStyle name="Euro 3 4 2" xfId="2898"/>
    <cellStyle name="Euro 3 5" xfId="2899"/>
    <cellStyle name="Euro 3 6" xfId="2900"/>
    <cellStyle name="Euro 3 7" xfId="2901"/>
    <cellStyle name="Euro 3 8" xfId="2902"/>
    <cellStyle name="Euro 3 9" xfId="2903"/>
    <cellStyle name="Euro 3_PrimaryEnergyPrices_TIMES" xfId="2904"/>
    <cellStyle name="Euro 30" xfId="2905"/>
    <cellStyle name="Euro 31" xfId="2906"/>
    <cellStyle name="Euro 32" xfId="2907"/>
    <cellStyle name="Euro 33" xfId="2908"/>
    <cellStyle name="Euro 34" xfId="2909"/>
    <cellStyle name="Euro 35" xfId="2910"/>
    <cellStyle name="Euro 36" xfId="2911"/>
    <cellStyle name="Euro 37" xfId="2912"/>
    <cellStyle name="Euro 38" xfId="2913"/>
    <cellStyle name="Euro 39" xfId="2914"/>
    <cellStyle name="Euro 4" xfId="2915"/>
    <cellStyle name="Euro 4 2" xfId="2916"/>
    <cellStyle name="Euro 4 2 2" xfId="2917"/>
    <cellStyle name="Euro 4 2 2 2" xfId="2918"/>
    <cellStyle name="Euro 4 3" xfId="2919"/>
    <cellStyle name="Euro 4 3 2" xfId="2920"/>
    <cellStyle name="Euro 4 3 3" xfId="2921"/>
    <cellStyle name="Euro 4 3 4" xfId="2922"/>
    <cellStyle name="Euro 4 3 4 2" xfId="2923"/>
    <cellStyle name="Euro 4 3 5" xfId="2924"/>
    <cellStyle name="Euro 4 4" xfId="2925"/>
    <cellStyle name="Euro 4 4 2" xfId="2926"/>
    <cellStyle name="Euro 4 4 3" xfId="2927"/>
    <cellStyle name="Euro 4 4 4" xfId="2928"/>
    <cellStyle name="Euro 4 5" xfId="2929"/>
    <cellStyle name="Euro 40" xfId="2930"/>
    <cellStyle name="Euro 41" xfId="2931"/>
    <cellStyle name="Euro 42" xfId="2932"/>
    <cellStyle name="Euro 43" xfId="2933"/>
    <cellStyle name="Euro 44" xfId="2934"/>
    <cellStyle name="Euro 45" xfId="2935"/>
    <cellStyle name="Euro 46" xfId="2936"/>
    <cellStyle name="Euro 47" xfId="2937"/>
    <cellStyle name="Euro 48" xfId="2938"/>
    <cellStyle name="Euro 48 2" xfId="2939"/>
    <cellStyle name="Euro 49" xfId="2940"/>
    <cellStyle name="Euro 49 2" xfId="2941"/>
    <cellStyle name="Euro 5" xfId="2942"/>
    <cellStyle name="Euro 5 2" xfId="2943"/>
    <cellStyle name="Euro 5 2 2" xfId="2944"/>
    <cellStyle name="Euro 5 3" xfId="2945"/>
    <cellStyle name="Euro 5 3 2" xfId="2946"/>
    <cellStyle name="Euro 5 4" xfId="2947"/>
    <cellStyle name="Euro 5 4 2" xfId="2948"/>
    <cellStyle name="Euro 50" xfId="2949"/>
    <cellStyle name="Euro 50 2" xfId="2950"/>
    <cellStyle name="Euro 51" xfId="2951"/>
    <cellStyle name="Euro 51 2" xfId="2952"/>
    <cellStyle name="Euro 52" xfId="2953"/>
    <cellStyle name="Euro 52 2" xfId="2954"/>
    <cellStyle name="Euro 53" xfId="2955"/>
    <cellStyle name="Euro 53 2" xfId="2956"/>
    <cellStyle name="Euro 54" xfId="2957"/>
    <cellStyle name="Euro 54 2" xfId="2958"/>
    <cellStyle name="Euro 55" xfId="2959"/>
    <cellStyle name="Euro 55 2" xfId="2960"/>
    <cellStyle name="Euro 56" xfId="2961"/>
    <cellStyle name="Euro 56 2" xfId="2962"/>
    <cellStyle name="Euro 57" xfId="2963"/>
    <cellStyle name="Euro 58" xfId="2964"/>
    <cellStyle name="Euro 58 2" xfId="2965"/>
    <cellStyle name="Euro 58 3" xfId="2966"/>
    <cellStyle name="Euro 58 4" xfId="2967"/>
    <cellStyle name="Euro 58 5" xfId="2968"/>
    <cellStyle name="Euro 59" xfId="2969"/>
    <cellStyle name="Euro 6" xfId="2970"/>
    <cellStyle name="Euro 6 2" xfId="2971"/>
    <cellStyle name="Euro 6 2 2" xfId="2972"/>
    <cellStyle name="Euro 6 2 3" xfId="2973"/>
    <cellStyle name="Euro 6 3" xfId="2974"/>
    <cellStyle name="Euro 6 3 2" xfId="2975"/>
    <cellStyle name="Euro 6 4" xfId="2976"/>
    <cellStyle name="Euro 6 5" xfId="2977"/>
    <cellStyle name="Euro 60" xfId="2978"/>
    <cellStyle name="Euro 61" xfId="2979"/>
    <cellStyle name="Euro 61 2" xfId="2980"/>
    <cellStyle name="Euro 61 3" xfId="2981"/>
    <cellStyle name="Euro 62" xfId="2982"/>
    <cellStyle name="Euro 62 2" xfId="2983"/>
    <cellStyle name="Euro 7" xfId="2984"/>
    <cellStyle name="Euro 7 2" xfId="2985"/>
    <cellStyle name="Euro 7 3" xfId="2986"/>
    <cellStyle name="Euro 7 3 2" xfId="2987"/>
    <cellStyle name="Euro 8" xfId="2988"/>
    <cellStyle name="Euro 8 2" xfId="2989"/>
    <cellStyle name="Euro 9" xfId="2990"/>
    <cellStyle name="Euro 9 2" xfId="2991"/>
    <cellStyle name="Euro_Potentials in TIMES" xfId="2992"/>
    <cellStyle name="Explanatory Text" xfId="2993" builtinId="53" customBuiltin="1"/>
    <cellStyle name="Explanatory Text 10" xfId="2994"/>
    <cellStyle name="Explanatory Text 11" xfId="2995"/>
    <cellStyle name="Explanatory Text 12" xfId="2996"/>
    <cellStyle name="Explanatory Text 13" xfId="2997"/>
    <cellStyle name="Explanatory Text 14" xfId="2998"/>
    <cellStyle name="Explanatory Text 15" xfId="2999"/>
    <cellStyle name="Explanatory Text 16" xfId="3000"/>
    <cellStyle name="Explanatory Text 17" xfId="3001"/>
    <cellStyle name="Explanatory Text 18" xfId="3002"/>
    <cellStyle name="Explanatory Text 19" xfId="3003"/>
    <cellStyle name="Explanatory Text 2" xfId="3004"/>
    <cellStyle name="Explanatory Text 2 10" xfId="3005"/>
    <cellStyle name="Explanatory Text 2 2" xfId="3006"/>
    <cellStyle name="Explanatory Text 2 3" xfId="3007"/>
    <cellStyle name="Explanatory Text 2 4" xfId="3008"/>
    <cellStyle name="Explanatory Text 2 5" xfId="3009"/>
    <cellStyle name="Explanatory Text 2 6" xfId="3010"/>
    <cellStyle name="Explanatory Text 2 7" xfId="3011"/>
    <cellStyle name="Explanatory Text 2 8" xfId="3012"/>
    <cellStyle name="Explanatory Text 2 9" xfId="3013"/>
    <cellStyle name="Explanatory Text 20" xfId="3014"/>
    <cellStyle name="Explanatory Text 21" xfId="3015"/>
    <cellStyle name="Explanatory Text 22" xfId="3016"/>
    <cellStyle name="Explanatory Text 23" xfId="3017"/>
    <cellStyle name="Explanatory Text 24" xfId="3018"/>
    <cellStyle name="Explanatory Text 25" xfId="3019"/>
    <cellStyle name="Explanatory Text 26" xfId="3020"/>
    <cellStyle name="Explanatory Text 27" xfId="3021"/>
    <cellStyle name="Explanatory Text 28" xfId="3022"/>
    <cellStyle name="Explanatory Text 29" xfId="3023"/>
    <cellStyle name="Explanatory Text 3" xfId="3024"/>
    <cellStyle name="Explanatory Text 3 2" xfId="3025"/>
    <cellStyle name="Explanatory Text 30" xfId="3026"/>
    <cellStyle name="Explanatory Text 31" xfId="3027"/>
    <cellStyle name="Explanatory Text 32" xfId="3028"/>
    <cellStyle name="Explanatory Text 33" xfId="3029"/>
    <cellStyle name="Explanatory Text 34" xfId="3030"/>
    <cellStyle name="Explanatory Text 35" xfId="3031"/>
    <cellStyle name="Explanatory Text 36" xfId="3032"/>
    <cellStyle name="Explanatory Text 37" xfId="3033"/>
    <cellStyle name="Explanatory Text 38" xfId="3034"/>
    <cellStyle name="Explanatory Text 39" xfId="3035"/>
    <cellStyle name="Explanatory Text 4" xfId="3036"/>
    <cellStyle name="Explanatory Text 4 2" xfId="3037"/>
    <cellStyle name="Explanatory Text 40" xfId="3038"/>
    <cellStyle name="Explanatory Text 41" xfId="3039"/>
    <cellStyle name="Explanatory Text 42" xfId="3040"/>
    <cellStyle name="Explanatory Text 43" xfId="3041"/>
    <cellStyle name="Explanatory Text 5" xfId="3042"/>
    <cellStyle name="Explanatory Text 5 2" xfId="3043"/>
    <cellStyle name="Explanatory Text 6" xfId="3044"/>
    <cellStyle name="Explanatory Text 6 2" xfId="3045"/>
    <cellStyle name="Explanatory Text 7" xfId="3046"/>
    <cellStyle name="Explanatory Text 8" xfId="3047"/>
    <cellStyle name="Explanatory Text 9" xfId="3048"/>
    <cellStyle name="Float" xfId="3049"/>
    <cellStyle name="Float 2" xfId="3050"/>
    <cellStyle name="Float 2 2" xfId="3051"/>
    <cellStyle name="Float 3" xfId="3052"/>
    <cellStyle name="Float 3 2" xfId="3053"/>
    <cellStyle name="Float 3 3" xfId="3054"/>
    <cellStyle name="Float 4" xfId="3055"/>
    <cellStyle name="Good" xfId="3056" builtinId="26" customBuiltin="1"/>
    <cellStyle name="Good 10" xfId="3057"/>
    <cellStyle name="Good 11" xfId="3058"/>
    <cellStyle name="Good 12" xfId="3059"/>
    <cellStyle name="Good 13" xfId="3060"/>
    <cellStyle name="Good 14" xfId="3061"/>
    <cellStyle name="Good 15" xfId="3062"/>
    <cellStyle name="Good 16" xfId="3063"/>
    <cellStyle name="Good 17" xfId="3064"/>
    <cellStyle name="Good 18" xfId="3065"/>
    <cellStyle name="Good 19" xfId="3066"/>
    <cellStyle name="Good 2" xfId="3067"/>
    <cellStyle name="Good 2 10" xfId="3068"/>
    <cellStyle name="Good 2 11" xfId="3069"/>
    <cellStyle name="Good 2 12" xfId="3070"/>
    <cellStyle name="Good 2 2" xfId="3071"/>
    <cellStyle name="Good 2 2 2" xfId="3072"/>
    <cellStyle name="Good 2 2 2 2" xfId="3073"/>
    <cellStyle name="Good 2 2 3" xfId="3074"/>
    <cellStyle name="Good 2 3" xfId="3075"/>
    <cellStyle name="Good 2 3 2" xfId="3076"/>
    <cellStyle name="Good 2 3 3" xfId="3077"/>
    <cellStyle name="Good 2 4" xfId="3078"/>
    <cellStyle name="Good 2 5" xfId="3079"/>
    <cellStyle name="Good 2 6" xfId="3080"/>
    <cellStyle name="Good 2 7" xfId="3081"/>
    <cellStyle name="Good 2 8" xfId="3082"/>
    <cellStyle name="Good 2 9" xfId="3083"/>
    <cellStyle name="Good 20" xfId="3084"/>
    <cellStyle name="Good 21" xfId="3085"/>
    <cellStyle name="Good 22" xfId="3086"/>
    <cellStyle name="Good 23" xfId="3087"/>
    <cellStyle name="Good 24" xfId="3088"/>
    <cellStyle name="Good 25" xfId="3089"/>
    <cellStyle name="Good 26" xfId="3090"/>
    <cellStyle name="Good 27" xfId="3091"/>
    <cellStyle name="Good 28" xfId="3092"/>
    <cellStyle name="Good 29" xfId="3093"/>
    <cellStyle name="Good 3" xfId="3094"/>
    <cellStyle name="Good 3 2" xfId="3095"/>
    <cellStyle name="Good 3 2 2" xfId="3096"/>
    <cellStyle name="Good 3 3" xfId="3097"/>
    <cellStyle name="Good 3 4" xfId="3098"/>
    <cellStyle name="Good 30" xfId="3099"/>
    <cellStyle name="Good 31" xfId="3100"/>
    <cellStyle name="Good 32" xfId="3101"/>
    <cellStyle name="Good 33" xfId="3102"/>
    <cellStyle name="Good 34" xfId="3103"/>
    <cellStyle name="Good 35" xfId="3104"/>
    <cellStyle name="Good 36" xfId="3105"/>
    <cellStyle name="Good 37" xfId="3106"/>
    <cellStyle name="Good 38" xfId="3107"/>
    <cellStyle name="Good 39" xfId="3108"/>
    <cellStyle name="Good 4" xfId="3109"/>
    <cellStyle name="Good 4 2" xfId="3110"/>
    <cellStyle name="Good 40" xfId="3111"/>
    <cellStyle name="Good 41" xfId="3112"/>
    <cellStyle name="Good 42" xfId="3113"/>
    <cellStyle name="Good 5" xfId="3114"/>
    <cellStyle name="Good 5 2" xfId="3115"/>
    <cellStyle name="Good 6" xfId="3116"/>
    <cellStyle name="Good 6 2" xfId="3117"/>
    <cellStyle name="Good 7" xfId="3118"/>
    <cellStyle name="Good 8" xfId="3119"/>
    <cellStyle name="Good 9" xfId="3120"/>
    <cellStyle name="Gut" xfId="3121"/>
    <cellStyle name="Heading 1" xfId="3122" builtinId="16" customBuiltin="1"/>
    <cellStyle name="Heading 1 10" xfId="3123"/>
    <cellStyle name="Heading 1 11" xfId="3124"/>
    <cellStyle name="Heading 1 12" xfId="3125"/>
    <cellStyle name="Heading 1 13" xfId="3126"/>
    <cellStyle name="Heading 1 14" xfId="3127"/>
    <cellStyle name="Heading 1 15" xfId="3128"/>
    <cellStyle name="Heading 1 16" xfId="3129"/>
    <cellStyle name="Heading 1 17" xfId="3130"/>
    <cellStyle name="Heading 1 18" xfId="3131"/>
    <cellStyle name="Heading 1 19" xfId="3132"/>
    <cellStyle name="Heading 1 2" xfId="3133"/>
    <cellStyle name="Heading 1 2 10" xfId="3134"/>
    <cellStyle name="Heading 1 2 11" xfId="3135"/>
    <cellStyle name="Heading 1 2 2" xfId="3136"/>
    <cellStyle name="Heading 1 2 3" xfId="3137"/>
    <cellStyle name="Heading 1 2 4" xfId="3138"/>
    <cellStyle name="Heading 1 2 5" xfId="3139"/>
    <cellStyle name="Heading 1 2 6" xfId="3140"/>
    <cellStyle name="Heading 1 2 7" xfId="3141"/>
    <cellStyle name="Heading 1 2 8" xfId="3142"/>
    <cellStyle name="Heading 1 2 9" xfId="3143"/>
    <cellStyle name="Heading 1 20" xfId="3144"/>
    <cellStyle name="Heading 1 21" xfId="3145"/>
    <cellStyle name="Heading 1 22" xfId="3146"/>
    <cellStyle name="Heading 1 23" xfId="3147"/>
    <cellStyle name="Heading 1 24" xfId="3148"/>
    <cellStyle name="Heading 1 25" xfId="3149"/>
    <cellStyle name="Heading 1 26" xfId="3150"/>
    <cellStyle name="Heading 1 27" xfId="3151"/>
    <cellStyle name="Heading 1 28" xfId="3152"/>
    <cellStyle name="Heading 1 29" xfId="3153"/>
    <cellStyle name="Heading 1 3" xfId="3154"/>
    <cellStyle name="Heading 1 3 2" xfId="3155"/>
    <cellStyle name="Heading 1 3 2 2" xfId="3156"/>
    <cellStyle name="Heading 1 3 3" xfId="3157"/>
    <cellStyle name="Heading 1 3 4" xfId="3158"/>
    <cellStyle name="Heading 1 30" xfId="3159"/>
    <cellStyle name="Heading 1 31" xfId="3160"/>
    <cellStyle name="Heading 1 32" xfId="3161"/>
    <cellStyle name="Heading 1 33" xfId="3162"/>
    <cellStyle name="Heading 1 34" xfId="3163"/>
    <cellStyle name="Heading 1 35" xfId="3164"/>
    <cellStyle name="Heading 1 36" xfId="3165"/>
    <cellStyle name="Heading 1 37" xfId="3166"/>
    <cellStyle name="Heading 1 38" xfId="3167"/>
    <cellStyle name="Heading 1 39" xfId="3168"/>
    <cellStyle name="Heading 1 4" xfId="3169"/>
    <cellStyle name="Heading 1 4 2" xfId="3170"/>
    <cellStyle name="Heading 1 40" xfId="3171"/>
    <cellStyle name="Heading 1 41" xfId="3172"/>
    <cellStyle name="Heading 1 5" xfId="3173"/>
    <cellStyle name="Heading 1 5 2" xfId="3174"/>
    <cellStyle name="Heading 1 6" xfId="3175"/>
    <cellStyle name="Heading 1 6 2" xfId="3176"/>
    <cellStyle name="Heading 1 7" xfId="3177"/>
    <cellStyle name="Heading 1 8" xfId="3178"/>
    <cellStyle name="Heading 1 9" xfId="3179"/>
    <cellStyle name="Heading 2" xfId="3180" builtinId="17" customBuiltin="1"/>
    <cellStyle name="Heading 2 10" xfId="3181"/>
    <cellStyle name="Heading 2 11" xfId="3182"/>
    <cellStyle name="Heading 2 12" xfId="3183"/>
    <cellStyle name="Heading 2 13" xfId="3184"/>
    <cellStyle name="Heading 2 14" xfId="3185"/>
    <cellStyle name="Heading 2 15" xfId="3186"/>
    <cellStyle name="Heading 2 16" xfId="3187"/>
    <cellStyle name="Heading 2 17" xfId="3188"/>
    <cellStyle name="Heading 2 18" xfId="3189"/>
    <cellStyle name="Heading 2 19" xfId="3190"/>
    <cellStyle name="Heading 2 2" xfId="3191"/>
    <cellStyle name="Heading 2 2 10" xfId="3192"/>
    <cellStyle name="Heading 2 2 11" xfId="3193"/>
    <cellStyle name="Heading 2 2 2" xfId="3194"/>
    <cellStyle name="Heading 2 2 3" xfId="3195"/>
    <cellStyle name="Heading 2 2 4" xfId="3196"/>
    <cellStyle name="Heading 2 2 5" xfId="3197"/>
    <cellStyle name="Heading 2 2 6" xfId="3198"/>
    <cellStyle name="Heading 2 2 7" xfId="3199"/>
    <cellStyle name="Heading 2 2 8" xfId="3200"/>
    <cellStyle name="Heading 2 2 9" xfId="3201"/>
    <cellStyle name="Heading 2 20" xfId="3202"/>
    <cellStyle name="Heading 2 21" xfId="3203"/>
    <cellStyle name="Heading 2 22" xfId="3204"/>
    <cellStyle name="Heading 2 23" xfId="3205"/>
    <cellStyle name="Heading 2 24" xfId="3206"/>
    <cellStyle name="Heading 2 25" xfId="3207"/>
    <cellStyle name="Heading 2 26" xfId="3208"/>
    <cellStyle name="Heading 2 27" xfId="3209"/>
    <cellStyle name="Heading 2 28" xfId="3210"/>
    <cellStyle name="Heading 2 29" xfId="3211"/>
    <cellStyle name="Heading 2 3" xfId="3212"/>
    <cellStyle name="Heading 2 3 2" xfId="3213"/>
    <cellStyle name="Heading 2 3 2 2" xfId="3214"/>
    <cellStyle name="Heading 2 3 3" xfId="3215"/>
    <cellStyle name="Heading 2 3 4" xfId="3216"/>
    <cellStyle name="Heading 2 30" xfId="3217"/>
    <cellStyle name="Heading 2 31" xfId="3218"/>
    <cellStyle name="Heading 2 32" xfId="3219"/>
    <cellStyle name="Heading 2 33" xfId="3220"/>
    <cellStyle name="Heading 2 34" xfId="3221"/>
    <cellStyle name="Heading 2 35" xfId="3222"/>
    <cellStyle name="Heading 2 36" xfId="3223"/>
    <cellStyle name="Heading 2 37" xfId="3224"/>
    <cellStyle name="Heading 2 38" xfId="3225"/>
    <cellStyle name="Heading 2 39" xfId="3226"/>
    <cellStyle name="Heading 2 4" xfId="3227"/>
    <cellStyle name="Heading 2 4 2" xfId="3228"/>
    <cellStyle name="Heading 2 40" xfId="3229"/>
    <cellStyle name="Heading 2 41" xfId="3230"/>
    <cellStyle name="Heading 2 5" xfId="3231"/>
    <cellStyle name="Heading 2 5 2" xfId="3232"/>
    <cellStyle name="Heading 2 6" xfId="3233"/>
    <cellStyle name="Heading 2 6 2" xfId="3234"/>
    <cellStyle name="Heading 2 7" xfId="3235"/>
    <cellStyle name="Heading 2 8" xfId="3236"/>
    <cellStyle name="Heading 2 9" xfId="3237"/>
    <cellStyle name="Heading 3" xfId="3238" builtinId="18" customBuiltin="1"/>
    <cellStyle name="Heading 3 10" xfId="3239"/>
    <cellStyle name="Heading 3 11" xfId="3240"/>
    <cellStyle name="Heading 3 12" xfId="3241"/>
    <cellStyle name="Heading 3 13" xfId="3242"/>
    <cellStyle name="Heading 3 14" xfId="3243"/>
    <cellStyle name="Heading 3 15" xfId="3244"/>
    <cellStyle name="Heading 3 16" xfId="3245"/>
    <cellStyle name="Heading 3 17" xfId="3246"/>
    <cellStyle name="Heading 3 18" xfId="3247"/>
    <cellStyle name="Heading 3 19" xfId="3248"/>
    <cellStyle name="Heading 3 2" xfId="3249"/>
    <cellStyle name="Heading 3 2 10" xfId="3250"/>
    <cellStyle name="Heading 3 2 11" xfId="3251"/>
    <cellStyle name="Heading 3 2 2" xfId="3252"/>
    <cellStyle name="Heading 3 2 3" xfId="3253"/>
    <cellStyle name="Heading 3 2 4" xfId="3254"/>
    <cellStyle name="Heading 3 2 5" xfId="3255"/>
    <cellStyle name="Heading 3 2 6" xfId="3256"/>
    <cellStyle name="Heading 3 2 7" xfId="3257"/>
    <cellStyle name="Heading 3 2 8" xfId="3258"/>
    <cellStyle name="Heading 3 2 9" xfId="3259"/>
    <cellStyle name="Heading 3 20" xfId="3260"/>
    <cellStyle name="Heading 3 21" xfId="3261"/>
    <cellStyle name="Heading 3 22" xfId="3262"/>
    <cellStyle name="Heading 3 23" xfId="3263"/>
    <cellStyle name="Heading 3 24" xfId="3264"/>
    <cellStyle name="Heading 3 25" xfId="3265"/>
    <cellStyle name="Heading 3 26" xfId="3266"/>
    <cellStyle name="Heading 3 27" xfId="3267"/>
    <cellStyle name="Heading 3 28" xfId="3268"/>
    <cellStyle name="Heading 3 29" xfId="3269"/>
    <cellStyle name="Heading 3 3" xfId="3270"/>
    <cellStyle name="Heading 3 3 2" xfId="3271"/>
    <cellStyle name="Heading 3 3 2 2" xfId="3272"/>
    <cellStyle name="Heading 3 3 3" xfId="3273"/>
    <cellStyle name="Heading 3 3 4" xfId="3274"/>
    <cellStyle name="Heading 3 30" xfId="3275"/>
    <cellStyle name="Heading 3 31" xfId="3276"/>
    <cellStyle name="Heading 3 32" xfId="3277"/>
    <cellStyle name="Heading 3 33" xfId="3278"/>
    <cellStyle name="Heading 3 34" xfId="3279"/>
    <cellStyle name="Heading 3 35" xfId="3280"/>
    <cellStyle name="Heading 3 36" xfId="3281"/>
    <cellStyle name="Heading 3 37" xfId="3282"/>
    <cellStyle name="Heading 3 38" xfId="3283"/>
    <cellStyle name="Heading 3 39" xfId="3284"/>
    <cellStyle name="Heading 3 4" xfId="3285"/>
    <cellStyle name="Heading 3 4 2" xfId="3286"/>
    <cellStyle name="Heading 3 40" xfId="3287"/>
    <cellStyle name="Heading 3 41" xfId="3288"/>
    <cellStyle name="Heading 3 5" xfId="3289"/>
    <cellStyle name="Heading 3 5 2" xfId="3290"/>
    <cellStyle name="Heading 3 6" xfId="3291"/>
    <cellStyle name="Heading 3 6 2" xfId="3292"/>
    <cellStyle name="Heading 3 7" xfId="3293"/>
    <cellStyle name="Heading 3 8" xfId="3294"/>
    <cellStyle name="Heading 3 9" xfId="3295"/>
    <cellStyle name="Heading 4" xfId="3296" builtinId="19" customBuiltin="1"/>
    <cellStyle name="Heading 4 10" xfId="3297"/>
    <cellStyle name="Heading 4 11" xfId="3298"/>
    <cellStyle name="Heading 4 12" xfId="3299"/>
    <cellStyle name="Heading 4 13" xfId="3300"/>
    <cellStyle name="Heading 4 14" xfId="3301"/>
    <cellStyle name="Heading 4 15" xfId="3302"/>
    <cellStyle name="Heading 4 16" xfId="3303"/>
    <cellStyle name="Heading 4 17" xfId="3304"/>
    <cellStyle name="Heading 4 18" xfId="3305"/>
    <cellStyle name="Heading 4 19" xfId="3306"/>
    <cellStyle name="Heading 4 2" xfId="3307"/>
    <cellStyle name="Heading 4 2 10" xfId="3308"/>
    <cellStyle name="Heading 4 2 11" xfId="3309"/>
    <cellStyle name="Heading 4 2 2" xfId="3310"/>
    <cellStyle name="Heading 4 2 3" xfId="3311"/>
    <cellStyle name="Heading 4 2 4" xfId="3312"/>
    <cellStyle name="Heading 4 2 5" xfId="3313"/>
    <cellStyle name="Heading 4 2 6" xfId="3314"/>
    <cellStyle name="Heading 4 2 7" xfId="3315"/>
    <cellStyle name="Heading 4 2 8" xfId="3316"/>
    <cellStyle name="Heading 4 2 9" xfId="3317"/>
    <cellStyle name="Heading 4 20" xfId="3318"/>
    <cellStyle name="Heading 4 21" xfId="3319"/>
    <cellStyle name="Heading 4 22" xfId="3320"/>
    <cellStyle name="Heading 4 23" xfId="3321"/>
    <cellStyle name="Heading 4 24" xfId="3322"/>
    <cellStyle name="Heading 4 25" xfId="3323"/>
    <cellStyle name="Heading 4 26" xfId="3324"/>
    <cellStyle name="Heading 4 27" xfId="3325"/>
    <cellStyle name="Heading 4 28" xfId="3326"/>
    <cellStyle name="Heading 4 29" xfId="3327"/>
    <cellStyle name="Heading 4 3" xfId="3328"/>
    <cellStyle name="Heading 4 3 2" xfId="3329"/>
    <cellStyle name="Heading 4 3 2 2" xfId="3330"/>
    <cellStyle name="Heading 4 3 3" xfId="3331"/>
    <cellStyle name="Heading 4 3 4" xfId="3332"/>
    <cellStyle name="Heading 4 30" xfId="3333"/>
    <cellStyle name="Heading 4 31" xfId="3334"/>
    <cellStyle name="Heading 4 32" xfId="3335"/>
    <cellStyle name="Heading 4 33" xfId="3336"/>
    <cellStyle name="Heading 4 34" xfId="3337"/>
    <cellStyle name="Heading 4 35" xfId="3338"/>
    <cellStyle name="Heading 4 36" xfId="3339"/>
    <cellStyle name="Heading 4 37" xfId="3340"/>
    <cellStyle name="Heading 4 38" xfId="3341"/>
    <cellStyle name="Heading 4 39" xfId="3342"/>
    <cellStyle name="Heading 4 4" xfId="3343"/>
    <cellStyle name="Heading 4 4 2" xfId="3344"/>
    <cellStyle name="Heading 4 40" xfId="3345"/>
    <cellStyle name="Heading 4 41" xfId="3346"/>
    <cellStyle name="Heading 4 5" xfId="3347"/>
    <cellStyle name="Heading 4 5 2" xfId="3348"/>
    <cellStyle name="Heading 4 6" xfId="3349"/>
    <cellStyle name="Heading 4 6 2" xfId="3350"/>
    <cellStyle name="Heading 4 7" xfId="3351"/>
    <cellStyle name="Heading 4 8" xfId="3352"/>
    <cellStyle name="Heading 4 9" xfId="3353"/>
    <cellStyle name="Headline" xfId="3354"/>
    <cellStyle name="Hyperlink 2" xfId="3355"/>
    <cellStyle name="Hyperlink 2 2" xfId="3356"/>
    <cellStyle name="Hyperlink 3" xfId="3357"/>
    <cellStyle name="Input" xfId="3358" builtinId="20" customBuiltin="1"/>
    <cellStyle name="Input 10 2" xfId="3359"/>
    <cellStyle name="Input 11 2" xfId="3360"/>
    <cellStyle name="Input 12 2" xfId="3361"/>
    <cellStyle name="Input 13 2" xfId="3362"/>
    <cellStyle name="Input 14 2" xfId="3363"/>
    <cellStyle name="Input 15 2" xfId="3364"/>
    <cellStyle name="Input 16 2" xfId="3365"/>
    <cellStyle name="Input 17 2" xfId="3366"/>
    <cellStyle name="Input 18 2" xfId="3367"/>
    <cellStyle name="Input 19 2" xfId="3368"/>
    <cellStyle name="Input 2" xfId="3369"/>
    <cellStyle name="Input 2 10" xfId="3370"/>
    <cellStyle name="Input 2 11" xfId="3371"/>
    <cellStyle name="Input 2 12" xfId="3372"/>
    <cellStyle name="Input 2 2" xfId="3373"/>
    <cellStyle name="Input 2 2 2" xfId="3374"/>
    <cellStyle name="Input 2 2 3" xfId="3375"/>
    <cellStyle name="Input 2 3" xfId="3376"/>
    <cellStyle name="Input 2 3 2" xfId="3377"/>
    <cellStyle name="Input 2 3 2 2" xfId="3378"/>
    <cellStyle name="Input 2 3 3" xfId="3379"/>
    <cellStyle name="Input 2 4" xfId="3380"/>
    <cellStyle name="Input 2 5" xfId="3381"/>
    <cellStyle name="Input 2 6" xfId="3382"/>
    <cellStyle name="Input 2 7" xfId="3383"/>
    <cellStyle name="Input 2 8" xfId="3384"/>
    <cellStyle name="Input 2 9" xfId="3385"/>
    <cellStyle name="Input 2_PrimaryEnergyPrices_TIMES" xfId="3386"/>
    <cellStyle name="Input 20 2" xfId="3387"/>
    <cellStyle name="Input 21 2" xfId="3388"/>
    <cellStyle name="Input 22 2" xfId="3389"/>
    <cellStyle name="Input 23 2" xfId="3390"/>
    <cellStyle name="Input 24 2" xfId="3391"/>
    <cellStyle name="Input 25 2" xfId="3392"/>
    <cellStyle name="Input 26 2" xfId="3393"/>
    <cellStyle name="Input 27 2" xfId="3394"/>
    <cellStyle name="Input 28 2" xfId="3395"/>
    <cellStyle name="Input 29 2" xfId="3396"/>
    <cellStyle name="Input 3" xfId="3397"/>
    <cellStyle name="Input 3 2" xfId="3398"/>
    <cellStyle name="Input 3 3" xfId="3399"/>
    <cellStyle name="Input 3 3 2" xfId="3400"/>
    <cellStyle name="Input 3 4" xfId="3401"/>
    <cellStyle name="Input 3 5" xfId="3402"/>
    <cellStyle name="Input 30 2" xfId="3403"/>
    <cellStyle name="Input 31 2" xfId="3404"/>
    <cellStyle name="Input 32 2" xfId="3405"/>
    <cellStyle name="Input 33 2" xfId="3406"/>
    <cellStyle name="Input 34" xfId="3407"/>
    <cellStyle name="Input 34 2" xfId="3408"/>
    <cellStyle name="Input 34_ELC_final" xfId="3409"/>
    <cellStyle name="Input 35" xfId="3410"/>
    <cellStyle name="Input 36" xfId="3411"/>
    <cellStyle name="Input 37" xfId="3412"/>
    <cellStyle name="Input 38" xfId="3413"/>
    <cellStyle name="Input 39" xfId="3414"/>
    <cellStyle name="Input 4" xfId="3415"/>
    <cellStyle name="Input 4 2" xfId="3416"/>
    <cellStyle name="Input 40" xfId="3417"/>
    <cellStyle name="Input 5" xfId="3418"/>
    <cellStyle name="Input 5 2" xfId="3419"/>
    <cellStyle name="Input 6" xfId="3420"/>
    <cellStyle name="Input 6 2" xfId="3421"/>
    <cellStyle name="Input 7 2" xfId="3422"/>
    <cellStyle name="Input 8 2" xfId="3423"/>
    <cellStyle name="Input 9 2" xfId="3424"/>
    <cellStyle name="InputCells" xfId="3425"/>
    <cellStyle name="InputCells12" xfId="3426"/>
    <cellStyle name="IntCells" xfId="3427"/>
    <cellStyle name="ligne_titre_0" xfId="3428"/>
    <cellStyle name="Linked Cell" xfId="3429" builtinId="24" customBuiltin="1"/>
    <cellStyle name="Linked Cell 10" xfId="3430"/>
    <cellStyle name="Linked Cell 11" xfId="3431"/>
    <cellStyle name="Linked Cell 12" xfId="3432"/>
    <cellStyle name="Linked Cell 13" xfId="3433"/>
    <cellStyle name="Linked Cell 14" xfId="3434"/>
    <cellStyle name="Linked Cell 15" xfId="3435"/>
    <cellStyle name="Linked Cell 16" xfId="3436"/>
    <cellStyle name="Linked Cell 17" xfId="3437"/>
    <cellStyle name="Linked Cell 18" xfId="3438"/>
    <cellStyle name="Linked Cell 19" xfId="3439"/>
    <cellStyle name="Linked Cell 2" xfId="3440"/>
    <cellStyle name="Linked Cell 2 10" xfId="3441"/>
    <cellStyle name="Linked Cell 2 11" xfId="3442"/>
    <cellStyle name="Linked Cell 2 2" xfId="3443"/>
    <cellStyle name="Linked Cell 2 3" xfId="3444"/>
    <cellStyle name="Linked Cell 2 4" xfId="3445"/>
    <cellStyle name="Linked Cell 2 5" xfId="3446"/>
    <cellStyle name="Linked Cell 2 6" xfId="3447"/>
    <cellStyle name="Linked Cell 2 7" xfId="3448"/>
    <cellStyle name="Linked Cell 2 8" xfId="3449"/>
    <cellStyle name="Linked Cell 2 9" xfId="3450"/>
    <cellStyle name="Linked Cell 20" xfId="3451"/>
    <cellStyle name="Linked Cell 21" xfId="3452"/>
    <cellStyle name="Linked Cell 22" xfId="3453"/>
    <cellStyle name="Linked Cell 23" xfId="3454"/>
    <cellStyle name="Linked Cell 24" xfId="3455"/>
    <cellStyle name="Linked Cell 25" xfId="3456"/>
    <cellStyle name="Linked Cell 26" xfId="3457"/>
    <cellStyle name="Linked Cell 27" xfId="3458"/>
    <cellStyle name="Linked Cell 28" xfId="3459"/>
    <cellStyle name="Linked Cell 29" xfId="3460"/>
    <cellStyle name="Linked Cell 3" xfId="3461"/>
    <cellStyle name="Linked Cell 3 2" xfId="3462"/>
    <cellStyle name="Linked Cell 3 2 2" xfId="3463"/>
    <cellStyle name="Linked Cell 3 3" xfId="3464"/>
    <cellStyle name="Linked Cell 3 4" xfId="3465"/>
    <cellStyle name="Linked Cell 30" xfId="3466"/>
    <cellStyle name="Linked Cell 31" xfId="3467"/>
    <cellStyle name="Linked Cell 32" xfId="3468"/>
    <cellStyle name="Linked Cell 33" xfId="3469"/>
    <cellStyle name="Linked Cell 34" xfId="3470"/>
    <cellStyle name="Linked Cell 35" xfId="3471"/>
    <cellStyle name="Linked Cell 36" xfId="3472"/>
    <cellStyle name="Linked Cell 37" xfId="3473"/>
    <cellStyle name="Linked Cell 38" xfId="3474"/>
    <cellStyle name="Linked Cell 39" xfId="3475"/>
    <cellStyle name="Linked Cell 4" xfId="3476"/>
    <cellStyle name="Linked Cell 4 2" xfId="3477"/>
    <cellStyle name="Linked Cell 40" xfId="3478"/>
    <cellStyle name="Linked Cell 41" xfId="3479"/>
    <cellStyle name="Linked Cell 5" xfId="3480"/>
    <cellStyle name="Linked Cell 5 2" xfId="3481"/>
    <cellStyle name="Linked Cell 6" xfId="3482"/>
    <cellStyle name="Linked Cell 6 2" xfId="3483"/>
    <cellStyle name="Linked Cell 7" xfId="3484"/>
    <cellStyle name="Linked Cell 8" xfId="3485"/>
    <cellStyle name="Linked Cell 9" xfId="3486"/>
    <cellStyle name="Menu" xfId="19149"/>
    <cellStyle name="Migliaia_Oil&amp;Gas IFE ARC POLITO" xfId="3487"/>
    <cellStyle name="Neutral" xfId="3488" builtinId="28" customBuiltin="1"/>
    <cellStyle name="Neutral 10" xfId="3489"/>
    <cellStyle name="Neutral 11" xfId="3490"/>
    <cellStyle name="Neutral 12" xfId="3491"/>
    <cellStyle name="Neutral 13" xfId="3492"/>
    <cellStyle name="Neutral 14" xfId="3493"/>
    <cellStyle name="Neutral 15" xfId="3494"/>
    <cellStyle name="Neutral 16" xfId="3495"/>
    <cellStyle name="Neutral 17" xfId="3496"/>
    <cellStyle name="Neutral 18" xfId="3497"/>
    <cellStyle name="Neutral 19" xfId="3498"/>
    <cellStyle name="Neutral 2" xfId="3499"/>
    <cellStyle name="Neutral 2 10" xfId="3500"/>
    <cellStyle name="Neutral 2 11" xfId="3501"/>
    <cellStyle name="Neutral 2 2" xfId="3502"/>
    <cellStyle name="Neutral 2 3" xfId="3503"/>
    <cellStyle name="Neutral 2 4" xfId="3504"/>
    <cellStyle name="Neutral 2 5" xfId="3505"/>
    <cellStyle name="Neutral 2 6" xfId="3506"/>
    <cellStyle name="Neutral 2 7" xfId="3507"/>
    <cellStyle name="Neutral 2 8" xfId="3508"/>
    <cellStyle name="Neutral 2 9" xfId="3509"/>
    <cellStyle name="Neutral 20" xfId="3510"/>
    <cellStyle name="Neutral 21" xfId="3511"/>
    <cellStyle name="Neutral 22" xfId="3512"/>
    <cellStyle name="Neutral 23" xfId="3513"/>
    <cellStyle name="Neutral 24" xfId="3514"/>
    <cellStyle name="Neutral 25" xfId="3515"/>
    <cellStyle name="Neutral 26" xfId="3516"/>
    <cellStyle name="Neutral 27" xfId="3517"/>
    <cellStyle name="Neutral 28" xfId="3518"/>
    <cellStyle name="Neutral 29" xfId="3519"/>
    <cellStyle name="Neutral 3" xfId="3520"/>
    <cellStyle name="Neutral 3 2" xfId="3521"/>
    <cellStyle name="Neutral 3 2 2" xfId="3522"/>
    <cellStyle name="Neutral 3 3" xfId="3523"/>
    <cellStyle name="Neutral 3 3 2" xfId="3524"/>
    <cellStyle name="Neutral 3 4" xfId="3525"/>
    <cellStyle name="Neutral 3 5" xfId="3526"/>
    <cellStyle name="Neutral 3 6" xfId="3527"/>
    <cellStyle name="Neutral 3 7" xfId="3528"/>
    <cellStyle name="Neutral 30" xfId="3529"/>
    <cellStyle name="Neutral 31" xfId="3530"/>
    <cellStyle name="Neutral 32" xfId="3531"/>
    <cellStyle name="Neutral 33" xfId="3532"/>
    <cellStyle name="Neutral 34" xfId="3533"/>
    <cellStyle name="Neutral 35" xfId="3534"/>
    <cellStyle name="Neutral 36" xfId="3535"/>
    <cellStyle name="Neutral 37" xfId="3536"/>
    <cellStyle name="Neutral 38" xfId="3537"/>
    <cellStyle name="Neutral 39" xfId="3538"/>
    <cellStyle name="Neutral 4" xfId="3539"/>
    <cellStyle name="Neutral 4 2" xfId="3540"/>
    <cellStyle name="Neutral 40" xfId="3541"/>
    <cellStyle name="Neutral 41" xfId="3542"/>
    <cellStyle name="Neutral 42" xfId="3543"/>
    <cellStyle name="Neutral 43" xfId="3544"/>
    <cellStyle name="Neutral 5" xfId="3545"/>
    <cellStyle name="Neutral 5 2" xfId="3546"/>
    <cellStyle name="Neutral 6" xfId="3547"/>
    <cellStyle name="Neutral 6 2" xfId="3548"/>
    <cellStyle name="Neutral 7" xfId="3549"/>
    <cellStyle name="Neutral 8" xfId="3550"/>
    <cellStyle name="Neutral 9" xfId="3551"/>
    <cellStyle name="Normal" xfId="0" builtinId="0"/>
    <cellStyle name="Normal 10" xfId="3552"/>
    <cellStyle name="Normal 10 2" xfId="3553"/>
    <cellStyle name="Normal 10 2 2" xfId="3554"/>
    <cellStyle name="Normal 10 2 2 2" xfId="3555"/>
    <cellStyle name="Normal 10 2 2 3" xfId="3556"/>
    <cellStyle name="Normal 10 2 2 3 2" xfId="3557"/>
    <cellStyle name="Normal 10 2 2 3 2 2" xfId="3558"/>
    <cellStyle name="Normal 10 2 2 3 2 2 2" xfId="3559"/>
    <cellStyle name="Normal 10 2 2 3 2 3" xfId="3560"/>
    <cellStyle name="Normal 10 2 2 3 3" xfId="3561"/>
    <cellStyle name="Normal 10 2 2 3 3 2" xfId="3562"/>
    <cellStyle name="Normal 10 2 2 3 3 2 2" xfId="3563"/>
    <cellStyle name="Normal 10 2 2 3 3 3" xfId="3564"/>
    <cellStyle name="Normal 10 2 2 3 4" xfId="3565"/>
    <cellStyle name="Normal 10 2 2 3 4 2" xfId="3566"/>
    <cellStyle name="Normal 10 2 2 3 5" xfId="3567"/>
    <cellStyle name="Normal 10 2 2 4" xfId="3568"/>
    <cellStyle name="Normal 10 2 2 4 2" xfId="3569"/>
    <cellStyle name="Normal 10 2 2 4 2 2" xfId="3570"/>
    <cellStyle name="Normal 10 2 2 4 3" xfId="3571"/>
    <cellStyle name="Normal 10 2 2 4 4" xfId="3572"/>
    <cellStyle name="Normal 10 2 2 5" xfId="3573"/>
    <cellStyle name="Normal 10 2 2 5 2" xfId="3574"/>
    <cellStyle name="Normal 10 2 2 5 2 2" xfId="3575"/>
    <cellStyle name="Normal 10 2 2 5 3" xfId="3576"/>
    <cellStyle name="Normal 10 2 2 6" xfId="3577"/>
    <cellStyle name="Normal 10 2 2 6 2" xfId="3578"/>
    <cellStyle name="Normal 10 2 2 7" xfId="3579"/>
    <cellStyle name="Normal 10 2 3" xfId="3580"/>
    <cellStyle name="Normal 10 2 3 2" xfId="3581"/>
    <cellStyle name="Normal 10 2 3 2 2" xfId="3582"/>
    <cellStyle name="Normal 10 2 3 2 2 2" xfId="3583"/>
    <cellStyle name="Normal 10 2 3 2 2 2 2" xfId="3584"/>
    <cellStyle name="Normal 10 2 3 2 2 3" xfId="3585"/>
    <cellStyle name="Normal 10 2 3 2 3" xfId="3586"/>
    <cellStyle name="Normal 10 2 3 2 3 2" xfId="3587"/>
    <cellStyle name="Normal 10 2 3 2 3 2 2" xfId="3588"/>
    <cellStyle name="Normal 10 2 3 2 3 3" xfId="3589"/>
    <cellStyle name="Normal 10 2 3 2 4" xfId="3590"/>
    <cellStyle name="Normal 10 2 3 2 4 2" xfId="3591"/>
    <cellStyle name="Normal 10 2 3 2 5" xfId="3592"/>
    <cellStyle name="Normal 10 2 3 3" xfId="3593"/>
    <cellStyle name="Normal 10 2 3 3 2" xfId="3594"/>
    <cellStyle name="Normal 10 2 3 3 2 2" xfId="3595"/>
    <cellStyle name="Normal 10 2 3 3 3" xfId="3596"/>
    <cellStyle name="Normal 10 2 3 4" xfId="3597"/>
    <cellStyle name="Normal 10 2 3 4 2" xfId="3598"/>
    <cellStyle name="Normal 10 2 3 4 2 2" xfId="3599"/>
    <cellStyle name="Normal 10 2 3 4 3" xfId="3600"/>
    <cellStyle name="Normal 10 2 3 5" xfId="3601"/>
    <cellStyle name="Normal 10 2 3 5 2" xfId="3602"/>
    <cellStyle name="Normal 10 2 3 6" xfId="3603"/>
    <cellStyle name="Normal 10 2 4" xfId="3604"/>
    <cellStyle name="Normal 10 2 5" xfId="3605"/>
    <cellStyle name="Normal 10 2 5 2" xfId="3606"/>
    <cellStyle name="Normal 10 2 5 2 2" xfId="3607"/>
    <cellStyle name="Normal 10 2 5 2 2 2" xfId="3608"/>
    <cellStyle name="Normal 10 2 5 2 2 2 2" xfId="3609"/>
    <cellStyle name="Normal 10 2 5 2 2 3" xfId="3610"/>
    <cellStyle name="Normal 10 2 5 2 3" xfId="3611"/>
    <cellStyle name="Normal 10 2 5 2 3 2" xfId="3612"/>
    <cellStyle name="Normal 10 2 5 2 3 2 2" xfId="3613"/>
    <cellStyle name="Normal 10 2 5 2 3 3" xfId="3614"/>
    <cellStyle name="Normal 10 2 5 2 4" xfId="3615"/>
    <cellStyle name="Normal 10 2 5 2 4 2" xfId="3616"/>
    <cellStyle name="Normal 10 2 5 2 5" xfId="3617"/>
    <cellStyle name="Normal 10 2 5 3" xfId="3618"/>
    <cellStyle name="Normal 10 2 5 3 2" xfId="3619"/>
    <cellStyle name="Normal 10 2 5 3 2 2" xfId="3620"/>
    <cellStyle name="Normal 10 2 5 3 3" xfId="3621"/>
    <cellStyle name="Normal 10 2 5 4" xfId="3622"/>
    <cellStyle name="Normal 10 2 5 4 2" xfId="3623"/>
    <cellStyle name="Normal 10 2 5 4 2 2" xfId="3624"/>
    <cellStyle name="Normal 10 2 5 4 3" xfId="3625"/>
    <cellStyle name="Normal 10 2 5 5" xfId="3626"/>
    <cellStyle name="Normal 10 2 5 5 2" xfId="3627"/>
    <cellStyle name="Normal 10 2 5 6" xfId="3628"/>
    <cellStyle name="Normal 10 2 6" xfId="3629"/>
    <cellStyle name="Normal 10 2 6 2" xfId="3630"/>
    <cellStyle name="Normal 10 2 6 2 2" xfId="3631"/>
    <cellStyle name="Normal 10 2 6 2 2 2" xfId="3632"/>
    <cellStyle name="Normal 10 2 6 2 3" xfId="3633"/>
    <cellStyle name="Normal 10 2 6 3" xfId="3634"/>
    <cellStyle name="Normal 10 2 6 3 2" xfId="3635"/>
    <cellStyle name="Normal 10 2 6 3 2 2" xfId="3636"/>
    <cellStyle name="Normal 10 2 6 3 3" xfId="3637"/>
    <cellStyle name="Normal 10 2 6 4" xfId="3638"/>
    <cellStyle name="Normal 10 2 6 4 2" xfId="3639"/>
    <cellStyle name="Normal 10 2 6 5" xfId="3640"/>
    <cellStyle name="Normal 10 2 7" xfId="3641"/>
    <cellStyle name="Normal 10 2 7 2" xfId="3642"/>
    <cellStyle name="Normal 10 2 7 2 2" xfId="3643"/>
    <cellStyle name="Normal 10 2 7 2 2 2" xfId="3644"/>
    <cellStyle name="Normal 10 2 7 2 3" xfId="3645"/>
    <cellStyle name="Normal 10 2 7 3" xfId="3646"/>
    <cellStyle name="Normal 10 2 7 3 2" xfId="3647"/>
    <cellStyle name="Normal 10 2 7 4" xfId="3648"/>
    <cellStyle name="Normal 10 2 8" xfId="3649"/>
    <cellStyle name="Normal 10 2 8 2" xfId="3650"/>
    <cellStyle name="Normal 10 3" xfId="3651"/>
    <cellStyle name="Normal 10 4" xfId="3652"/>
    <cellStyle name="Normal 10 5" xfId="3653"/>
    <cellStyle name="Normal 10 6" xfId="3654"/>
    <cellStyle name="Normal 10 7" xfId="3655"/>
    <cellStyle name="Normal 10 8" xfId="3656"/>
    <cellStyle name="Normal 10 9" xfId="3657"/>
    <cellStyle name="Normal 11" xfId="3658"/>
    <cellStyle name="Normal 11 2" xfId="3659"/>
    <cellStyle name="Normal 11 2 2" xfId="3660"/>
    <cellStyle name="Normal 11 2 2 2" xfId="3661"/>
    <cellStyle name="Normal 11 3" xfId="3662"/>
    <cellStyle name="Normal 11 4" xfId="3663"/>
    <cellStyle name="Normal 11 4 2" xfId="3664"/>
    <cellStyle name="Normal 11 5" xfId="3665"/>
    <cellStyle name="Normal 11 5 2" xfId="3666"/>
    <cellStyle name="Normal 11 5 3" xfId="3667"/>
    <cellStyle name="Normal 11 5 3 2" xfId="3668"/>
    <cellStyle name="Normal 11 5 3 2 2" xfId="3669"/>
    <cellStyle name="Normal 11 5 3 2 2 2" xfId="3670"/>
    <cellStyle name="Normal 11 5 3 2 3" xfId="3671"/>
    <cellStyle name="Normal 11 5 3 3" xfId="3672"/>
    <cellStyle name="Normal 11 5 3 3 2" xfId="3673"/>
    <cellStyle name="Normal 11 5 3 3 2 2" xfId="3674"/>
    <cellStyle name="Normal 11 5 3 3 3" xfId="3675"/>
    <cellStyle name="Normal 11 5 3 4" xfId="3676"/>
    <cellStyle name="Normal 11 5 3 4 2" xfId="3677"/>
    <cellStyle name="Normal 11 5 3 5" xfId="3678"/>
    <cellStyle name="Normal 11 5 4" xfId="3679"/>
    <cellStyle name="Normal 11 5 4 2" xfId="3680"/>
    <cellStyle name="Normal 11 5 4 2 2" xfId="3681"/>
    <cellStyle name="Normal 11 5 4 2 2 2" xfId="3682"/>
    <cellStyle name="Normal 11 5 4 2 3" xfId="3683"/>
    <cellStyle name="Normal 11 5 4 3" xfId="3684"/>
    <cellStyle name="Normal 11 5 4 3 2" xfId="3685"/>
    <cellStyle name="Normal 11 5 4 4" xfId="3686"/>
    <cellStyle name="Normal 11 5 5" xfId="3687"/>
    <cellStyle name="Normal 11 5 5 2" xfId="3688"/>
    <cellStyle name="Normal 11 6" xfId="3689"/>
    <cellStyle name="Normal 11 7" xfId="3690"/>
    <cellStyle name="Normal 11 8" xfId="3691"/>
    <cellStyle name="Normal 12" xfId="3692"/>
    <cellStyle name="Normal 12 2" xfId="3693"/>
    <cellStyle name="Normal 12 3" xfId="3694"/>
    <cellStyle name="Normal 12 4" xfId="3695"/>
    <cellStyle name="Normal 12 5" xfId="3696"/>
    <cellStyle name="Normal 12 6" xfId="3697"/>
    <cellStyle name="Normal 12 7" xfId="3698"/>
    <cellStyle name="Normal 12 8" xfId="3699"/>
    <cellStyle name="Normal 13" xfId="3700"/>
    <cellStyle name="Normal 13 10" xfId="3701"/>
    <cellStyle name="Normal 13 10 2" xfId="3702"/>
    <cellStyle name="Normal 13 10 2 2" xfId="3703"/>
    <cellStyle name="Normal 13 10 2 2 2" xfId="3704"/>
    <cellStyle name="Normal 13 10 2 2 2 2" xfId="3705"/>
    <cellStyle name="Normal 13 10 2 2 3" xfId="3706"/>
    <cellStyle name="Normal 13 10 2 3" xfId="3707"/>
    <cellStyle name="Normal 13 10 2 3 2" xfId="3708"/>
    <cellStyle name="Normal 13 10 2 3 2 2" xfId="3709"/>
    <cellStyle name="Normal 13 10 2 3 3" xfId="3710"/>
    <cellStyle name="Normal 13 10 2 4" xfId="3711"/>
    <cellStyle name="Normal 13 10 2 4 2" xfId="3712"/>
    <cellStyle name="Normal 13 10 2 5" xfId="3713"/>
    <cellStyle name="Normal 13 10 3" xfId="3714"/>
    <cellStyle name="Normal 13 10 3 2" xfId="3715"/>
    <cellStyle name="Normal 13 10 3 2 2" xfId="3716"/>
    <cellStyle name="Normal 13 10 3 2 2 2" xfId="3717"/>
    <cellStyle name="Normal 13 10 3 2 3" xfId="3718"/>
    <cellStyle name="Normal 13 10 3 3" xfId="3719"/>
    <cellStyle name="Normal 13 10 3 3 2" xfId="3720"/>
    <cellStyle name="Normal 13 10 3 4" xfId="3721"/>
    <cellStyle name="Normal 13 10 4" xfId="3722"/>
    <cellStyle name="Normal 13 10 5" xfId="3723"/>
    <cellStyle name="Normal 13 10 5 2" xfId="3724"/>
    <cellStyle name="Normal 13 10 6" xfId="3725"/>
    <cellStyle name="Normal 13 11" xfId="3726"/>
    <cellStyle name="Normal 13 11 2" xfId="3727"/>
    <cellStyle name="Normal 13 11 2 2" xfId="3728"/>
    <cellStyle name="Normal 13 11 2 2 2" xfId="3729"/>
    <cellStyle name="Normal 13 11 2 2 2 2" xfId="3730"/>
    <cellStyle name="Normal 13 11 2 2 3" xfId="3731"/>
    <cellStyle name="Normal 13 11 2 3" xfId="3732"/>
    <cellStyle name="Normal 13 11 2 3 2" xfId="3733"/>
    <cellStyle name="Normal 13 11 2 3 2 2" xfId="3734"/>
    <cellStyle name="Normal 13 11 2 3 3" xfId="3735"/>
    <cellStyle name="Normal 13 11 2 4" xfId="3736"/>
    <cellStyle name="Normal 13 11 2 4 2" xfId="3737"/>
    <cellStyle name="Normal 13 11 2 5" xfId="3738"/>
    <cellStyle name="Normal 13 11 3" xfId="3739"/>
    <cellStyle name="Normal 13 11 3 2" xfId="3740"/>
    <cellStyle name="Normal 13 11 3 2 2" xfId="3741"/>
    <cellStyle name="Normal 13 11 3 2 2 2" xfId="3742"/>
    <cellStyle name="Normal 13 11 3 2 3" xfId="3743"/>
    <cellStyle name="Normal 13 11 3 3" xfId="3744"/>
    <cellStyle name="Normal 13 11 3 3 2" xfId="3745"/>
    <cellStyle name="Normal 13 11 3 4" xfId="3746"/>
    <cellStyle name="Normal 13 11 4" xfId="3747"/>
    <cellStyle name="Normal 13 11 5" xfId="3748"/>
    <cellStyle name="Normal 13 11 5 2" xfId="3749"/>
    <cellStyle name="Normal 13 11 6" xfId="3750"/>
    <cellStyle name="Normal 13 12" xfId="3751"/>
    <cellStyle name="Normal 13 13" xfId="3752"/>
    <cellStyle name="Normal 13 13 2" xfId="3753"/>
    <cellStyle name="Normal 13 13 2 2" xfId="3754"/>
    <cellStyle name="Normal 13 13 2 2 2" xfId="3755"/>
    <cellStyle name="Normal 13 13 2 2 2 2" xfId="3756"/>
    <cellStyle name="Normal 13 13 2 2 3" xfId="3757"/>
    <cellStyle name="Normal 13 13 2 3" xfId="3758"/>
    <cellStyle name="Normal 13 13 2 3 2" xfId="3759"/>
    <cellStyle name="Normal 13 13 2 3 2 2" xfId="3760"/>
    <cellStyle name="Normal 13 13 2 3 3" xfId="3761"/>
    <cellStyle name="Normal 13 13 2 4" xfId="3762"/>
    <cellStyle name="Normal 13 13 2 4 2" xfId="3763"/>
    <cellStyle name="Normal 13 13 2 5" xfId="3764"/>
    <cellStyle name="Normal 13 13 3" xfId="3765"/>
    <cellStyle name="Normal 13 13 3 2" xfId="3766"/>
    <cellStyle name="Normal 13 13 3 2 2" xfId="3767"/>
    <cellStyle name="Normal 13 13 3 2 2 2" xfId="3768"/>
    <cellStyle name="Normal 13 13 3 2 3" xfId="3769"/>
    <cellStyle name="Normal 13 13 3 3" xfId="3770"/>
    <cellStyle name="Normal 13 13 3 3 2" xfId="3771"/>
    <cellStyle name="Normal 13 13 3 4" xfId="3772"/>
    <cellStyle name="Normal 13 13 4" xfId="3773"/>
    <cellStyle name="Normal 13 13 5" xfId="3774"/>
    <cellStyle name="Normal 13 13 5 2" xfId="3775"/>
    <cellStyle name="Normal 13 13 6" xfId="3776"/>
    <cellStyle name="Normal 13 14" xfId="3777"/>
    <cellStyle name="Normal 13 14 2" xfId="3778"/>
    <cellStyle name="Normal 13 14 2 2" xfId="3779"/>
    <cellStyle name="Normal 13 14 2 2 2" xfId="3780"/>
    <cellStyle name="Normal 13 14 2 2 2 2" xfId="3781"/>
    <cellStyle name="Normal 13 14 2 2 3" xfId="3782"/>
    <cellStyle name="Normal 13 14 2 3" xfId="3783"/>
    <cellStyle name="Normal 13 14 2 3 2" xfId="3784"/>
    <cellStyle name="Normal 13 14 2 3 2 2" xfId="3785"/>
    <cellStyle name="Normal 13 14 2 3 3" xfId="3786"/>
    <cellStyle name="Normal 13 14 2 4" xfId="3787"/>
    <cellStyle name="Normal 13 14 2 4 2" xfId="3788"/>
    <cellStyle name="Normal 13 14 2 5" xfId="3789"/>
    <cellStyle name="Normal 13 14 3" xfId="3790"/>
    <cellStyle name="Normal 13 14 3 2" xfId="3791"/>
    <cellStyle name="Normal 13 14 3 2 2" xfId="3792"/>
    <cellStyle name="Normal 13 14 3 2 2 2" xfId="3793"/>
    <cellStyle name="Normal 13 14 3 2 3" xfId="3794"/>
    <cellStyle name="Normal 13 14 3 3" xfId="3795"/>
    <cellStyle name="Normal 13 14 3 3 2" xfId="3796"/>
    <cellStyle name="Normal 13 14 3 4" xfId="3797"/>
    <cellStyle name="Normal 13 14 4" xfId="3798"/>
    <cellStyle name="Normal 13 14 5" xfId="3799"/>
    <cellStyle name="Normal 13 14 5 2" xfId="3800"/>
    <cellStyle name="Normal 13 14 6" xfId="3801"/>
    <cellStyle name="Normal 13 15" xfId="3802"/>
    <cellStyle name="Normal 13 15 2" xfId="3803"/>
    <cellStyle name="Normal 13 15 2 2" xfId="3804"/>
    <cellStyle name="Normal 13 15 2 2 2" xfId="3805"/>
    <cellStyle name="Normal 13 15 2 2 2 2" xfId="3806"/>
    <cellStyle name="Normal 13 15 2 2 3" xfId="3807"/>
    <cellStyle name="Normal 13 15 2 3" xfId="3808"/>
    <cellStyle name="Normal 13 15 2 3 2" xfId="3809"/>
    <cellStyle name="Normal 13 15 2 3 2 2" xfId="3810"/>
    <cellStyle name="Normal 13 15 2 3 3" xfId="3811"/>
    <cellStyle name="Normal 13 15 2 4" xfId="3812"/>
    <cellStyle name="Normal 13 15 2 4 2" xfId="3813"/>
    <cellStyle name="Normal 13 15 2 5" xfId="3814"/>
    <cellStyle name="Normal 13 15 3" xfId="3815"/>
    <cellStyle name="Normal 13 15 3 2" xfId="3816"/>
    <cellStyle name="Normal 13 15 3 2 2" xfId="3817"/>
    <cellStyle name="Normal 13 15 3 2 2 2" xfId="3818"/>
    <cellStyle name="Normal 13 15 3 2 3" xfId="3819"/>
    <cellStyle name="Normal 13 15 3 3" xfId="3820"/>
    <cellStyle name="Normal 13 15 3 3 2" xfId="3821"/>
    <cellStyle name="Normal 13 15 3 4" xfId="3822"/>
    <cellStyle name="Normal 13 15 4" xfId="3823"/>
    <cellStyle name="Normal 13 15 5" xfId="3824"/>
    <cellStyle name="Normal 13 15 5 2" xfId="3825"/>
    <cellStyle name="Normal 13 15 6" xfId="3826"/>
    <cellStyle name="Normal 13 16" xfId="3827"/>
    <cellStyle name="Normal 13 16 2" xfId="3828"/>
    <cellStyle name="Normal 13 16 2 2" xfId="3829"/>
    <cellStyle name="Normal 13 16 2 2 2" xfId="3830"/>
    <cellStyle name="Normal 13 16 2 2 2 2" xfId="3831"/>
    <cellStyle name="Normal 13 16 2 2 3" xfId="3832"/>
    <cellStyle name="Normal 13 16 2 3" xfId="3833"/>
    <cellStyle name="Normal 13 16 2 3 2" xfId="3834"/>
    <cellStyle name="Normal 13 16 2 3 2 2" xfId="3835"/>
    <cellStyle name="Normal 13 16 2 3 3" xfId="3836"/>
    <cellStyle name="Normal 13 16 2 4" xfId="3837"/>
    <cellStyle name="Normal 13 16 2 4 2" xfId="3838"/>
    <cellStyle name="Normal 13 16 2 5" xfId="3839"/>
    <cellStyle name="Normal 13 16 3" xfId="3840"/>
    <cellStyle name="Normal 13 16 3 2" xfId="3841"/>
    <cellStyle name="Normal 13 16 3 2 2" xfId="3842"/>
    <cellStyle name="Normal 13 16 3 2 2 2" xfId="3843"/>
    <cellStyle name="Normal 13 16 3 2 3" xfId="3844"/>
    <cellStyle name="Normal 13 16 3 3" xfId="3845"/>
    <cellStyle name="Normal 13 16 3 3 2" xfId="3846"/>
    <cellStyle name="Normal 13 16 3 4" xfId="3847"/>
    <cellStyle name="Normal 13 16 4" xfId="3848"/>
    <cellStyle name="Normal 13 16 5" xfId="3849"/>
    <cellStyle name="Normal 13 16 5 2" xfId="3850"/>
    <cellStyle name="Normal 13 16 6" xfId="3851"/>
    <cellStyle name="Normal 13 17" xfId="3852"/>
    <cellStyle name="Normal 13 18" xfId="3853"/>
    <cellStyle name="Normal 13 19" xfId="3854"/>
    <cellStyle name="Normal 13 2" xfId="3855"/>
    <cellStyle name="Normal 13 2 10" xfId="3856"/>
    <cellStyle name="Normal 13 2 2" xfId="3857"/>
    <cellStyle name="Normal 13 2 2 2" xfId="3858"/>
    <cellStyle name="Normal 13 2 2 2 2" xfId="3859"/>
    <cellStyle name="Normal 13 2 2 2 2 2" xfId="3860"/>
    <cellStyle name="Normal 13 2 2 2 2 2 2" xfId="3861"/>
    <cellStyle name="Normal 13 2 2 2 2 3" xfId="3862"/>
    <cellStyle name="Normal 13 2 2 2 3" xfId="3863"/>
    <cellStyle name="Normal 13 2 2 2 3 2" xfId="3864"/>
    <cellStyle name="Normal 13 2 2 2 3 2 2" xfId="3865"/>
    <cellStyle name="Normal 13 2 2 2 3 3" xfId="3866"/>
    <cellStyle name="Normal 13 2 2 2 4" xfId="3867"/>
    <cellStyle name="Normal 13 2 2 2 4 2" xfId="3868"/>
    <cellStyle name="Normal 13 2 2 2 5" xfId="3869"/>
    <cellStyle name="Normal 13 2 2 3" xfId="3870"/>
    <cellStyle name="Normal 13 2 2 3 2" xfId="3871"/>
    <cellStyle name="Normal 13 2 2 3 2 2" xfId="3872"/>
    <cellStyle name="Normal 13 2 2 3 2 2 2" xfId="3873"/>
    <cellStyle name="Normal 13 2 2 3 2 3" xfId="3874"/>
    <cellStyle name="Normal 13 2 2 3 3" xfId="3875"/>
    <cellStyle name="Normal 13 2 2 3 3 2" xfId="3876"/>
    <cellStyle name="Normal 13 2 2 3 4" xfId="3877"/>
    <cellStyle name="Normal 13 2 2 4" xfId="3878"/>
    <cellStyle name="Normal 13 2 2 5" xfId="3879"/>
    <cellStyle name="Normal 13 2 2 5 2" xfId="3880"/>
    <cellStyle name="Normal 13 2 2 6" xfId="3881"/>
    <cellStyle name="Normal 13 2 3" xfId="3882"/>
    <cellStyle name="Normal 13 2 3 2" xfId="3883"/>
    <cellStyle name="Normal 13 2 3 2 2" xfId="3884"/>
    <cellStyle name="Normal 13 2 3 2 2 2" xfId="3885"/>
    <cellStyle name="Normal 13 2 3 2 2 2 2" xfId="3886"/>
    <cellStyle name="Normal 13 2 3 2 2 3" xfId="3887"/>
    <cellStyle name="Normal 13 2 3 2 3" xfId="3888"/>
    <cellStyle name="Normal 13 2 3 2 3 2" xfId="3889"/>
    <cellStyle name="Normal 13 2 3 2 3 2 2" xfId="3890"/>
    <cellStyle name="Normal 13 2 3 2 3 3" xfId="3891"/>
    <cellStyle name="Normal 13 2 3 2 4" xfId="3892"/>
    <cellStyle name="Normal 13 2 3 2 4 2" xfId="3893"/>
    <cellStyle name="Normal 13 2 3 2 5" xfId="3894"/>
    <cellStyle name="Normal 13 2 3 3" xfId="3895"/>
    <cellStyle name="Normal 13 2 3 3 2" xfId="3896"/>
    <cellStyle name="Normal 13 2 3 3 2 2" xfId="3897"/>
    <cellStyle name="Normal 13 2 3 3 2 2 2" xfId="3898"/>
    <cellStyle name="Normal 13 2 3 3 2 3" xfId="3899"/>
    <cellStyle name="Normal 13 2 3 3 3" xfId="3900"/>
    <cellStyle name="Normal 13 2 3 3 3 2" xfId="3901"/>
    <cellStyle name="Normal 13 2 3 3 4" xfId="3902"/>
    <cellStyle name="Normal 13 2 3 4" xfId="3903"/>
    <cellStyle name="Normal 13 2 3 5" xfId="3904"/>
    <cellStyle name="Normal 13 2 3 5 2" xfId="3905"/>
    <cellStyle name="Normal 13 2 3 6" xfId="3906"/>
    <cellStyle name="Normal 13 2 4" xfId="3907"/>
    <cellStyle name="Normal 13 2 4 2" xfId="3908"/>
    <cellStyle name="Normal 13 2 4 2 2" xfId="3909"/>
    <cellStyle name="Normal 13 2 4 2 2 2" xfId="3910"/>
    <cellStyle name="Normal 13 2 4 2 2 2 2" xfId="3911"/>
    <cellStyle name="Normal 13 2 4 2 2 3" xfId="3912"/>
    <cellStyle name="Normal 13 2 4 2 3" xfId="3913"/>
    <cellStyle name="Normal 13 2 4 2 3 2" xfId="3914"/>
    <cellStyle name="Normal 13 2 4 2 3 2 2" xfId="3915"/>
    <cellStyle name="Normal 13 2 4 2 3 3" xfId="3916"/>
    <cellStyle name="Normal 13 2 4 2 4" xfId="3917"/>
    <cellStyle name="Normal 13 2 4 2 4 2" xfId="3918"/>
    <cellStyle name="Normal 13 2 4 2 5" xfId="3919"/>
    <cellStyle name="Normal 13 2 4 3" xfId="3920"/>
    <cellStyle name="Normal 13 2 4 3 2" xfId="3921"/>
    <cellStyle name="Normal 13 2 4 3 2 2" xfId="3922"/>
    <cellStyle name="Normal 13 2 4 3 2 2 2" xfId="3923"/>
    <cellStyle name="Normal 13 2 4 3 2 3" xfId="3924"/>
    <cellStyle name="Normal 13 2 4 3 3" xfId="3925"/>
    <cellStyle name="Normal 13 2 4 3 3 2" xfId="3926"/>
    <cellStyle name="Normal 13 2 4 3 4" xfId="3927"/>
    <cellStyle name="Normal 13 2 4 4" xfId="3928"/>
    <cellStyle name="Normal 13 2 4 5" xfId="3929"/>
    <cellStyle name="Normal 13 2 4 5 2" xfId="3930"/>
    <cellStyle name="Normal 13 2 4 6" xfId="3931"/>
    <cellStyle name="Normal 13 2 5" xfId="3932"/>
    <cellStyle name="Normal 13 2 5 2" xfId="3933"/>
    <cellStyle name="Normal 13 2 5 2 2" xfId="3934"/>
    <cellStyle name="Normal 13 2 5 2 2 2" xfId="3935"/>
    <cellStyle name="Normal 13 2 5 2 2 2 2" xfId="3936"/>
    <cellStyle name="Normal 13 2 5 2 2 3" xfId="3937"/>
    <cellStyle name="Normal 13 2 5 2 3" xfId="3938"/>
    <cellStyle name="Normal 13 2 5 2 3 2" xfId="3939"/>
    <cellStyle name="Normal 13 2 5 2 3 2 2" xfId="3940"/>
    <cellStyle name="Normal 13 2 5 2 3 3" xfId="3941"/>
    <cellStyle name="Normal 13 2 5 2 4" xfId="3942"/>
    <cellStyle name="Normal 13 2 5 2 4 2" xfId="3943"/>
    <cellStyle name="Normal 13 2 5 2 5" xfId="3944"/>
    <cellStyle name="Normal 13 2 5 3" xfId="3945"/>
    <cellStyle name="Normal 13 2 5 3 2" xfId="3946"/>
    <cellStyle name="Normal 13 2 5 3 2 2" xfId="3947"/>
    <cellStyle name="Normal 13 2 5 3 2 2 2" xfId="3948"/>
    <cellStyle name="Normal 13 2 5 3 2 3" xfId="3949"/>
    <cellStyle name="Normal 13 2 5 3 3" xfId="3950"/>
    <cellStyle name="Normal 13 2 5 3 3 2" xfId="3951"/>
    <cellStyle name="Normal 13 2 5 3 4" xfId="3952"/>
    <cellStyle name="Normal 13 2 5 4" xfId="3953"/>
    <cellStyle name="Normal 13 2 5 5" xfId="3954"/>
    <cellStyle name="Normal 13 2 5 5 2" xfId="3955"/>
    <cellStyle name="Normal 13 2 5 6" xfId="3956"/>
    <cellStyle name="Normal 13 2 6" xfId="3957"/>
    <cellStyle name="Normal 13 2 6 2" xfId="3958"/>
    <cellStyle name="Normal 13 2 6 2 2" xfId="3959"/>
    <cellStyle name="Normal 13 2 6 2 2 2" xfId="3960"/>
    <cellStyle name="Normal 13 2 6 2 2 2 2" xfId="3961"/>
    <cellStyle name="Normal 13 2 6 2 2 3" xfId="3962"/>
    <cellStyle name="Normal 13 2 6 2 3" xfId="3963"/>
    <cellStyle name="Normal 13 2 6 2 3 2" xfId="3964"/>
    <cellStyle name="Normal 13 2 6 2 3 2 2" xfId="3965"/>
    <cellStyle name="Normal 13 2 6 2 3 3" xfId="3966"/>
    <cellStyle name="Normal 13 2 6 2 4" xfId="3967"/>
    <cellStyle name="Normal 13 2 6 2 4 2" xfId="3968"/>
    <cellStyle name="Normal 13 2 6 2 5" xfId="3969"/>
    <cellStyle name="Normal 13 2 6 3" xfId="3970"/>
    <cellStyle name="Normal 13 2 6 3 2" xfId="3971"/>
    <cellStyle name="Normal 13 2 6 3 2 2" xfId="3972"/>
    <cellStyle name="Normal 13 2 6 3 2 2 2" xfId="3973"/>
    <cellStyle name="Normal 13 2 6 3 2 3" xfId="3974"/>
    <cellStyle name="Normal 13 2 6 3 3" xfId="3975"/>
    <cellStyle name="Normal 13 2 6 3 3 2" xfId="3976"/>
    <cellStyle name="Normal 13 2 6 3 4" xfId="3977"/>
    <cellStyle name="Normal 13 2 6 4" xfId="3978"/>
    <cellStyle name="Normal 13 2 6 5" xfId="3979"/>
    <cellStyle name="Normal 13 2 6 5 2" xfId="3980"/>
    <cellStyle name="Normal 13 2 6 6" xfId="3981"/>
    <cellStyle name="Normal 13 2 7" xfId="3982"/>
    <cellStyle name="Normal 13 2 7 2" xfId="3983"/>
    <cellStyle name="Normal 13 2 7 2 2" xfId="3984"/>
    <cellStyle name="Normal 13 2 7 2 2 2" xfId="3985"/>
    <cellStyle name="Normal 13 2 7 2 2 2 2" xfId="3986"/>
    <cellStyle name="Normal 13 2 7 2 2 3" xfId="3987"/>
    <cellStyle name="Normal 13 2 7 2 3" xfId="3988"/>
    <cellStyle name="Normal 13 2 7 2 3 2" xfId="3989"/>
    <cellStyle name="Normal 13 2 7 2 3 2 2" xfId="3990"/>
    <cellStyle name="Normal 13 2 7 2 3 3" xfId="3991"/>
    <cellStyle name="Normal 13 2 7 2 4" xfId="3992"/>
    <cellStyle name="Normal 13 2 7 2 4 2" xfId="3993"/>
    <cellStyle name="Normal 13 2 7 2 5" xfId="3994"/>
    <cellStyle name="Normal 13 2 7 3" xfId="3995"/>
    <cellStyle name="Normal 13 2 7 3 2" xfId="3996"/>
    <cellStyle name="Normal 13 2 7 3 2 2" xfId="3997"/>
    <cellStyle name="Normal 13 2 7 3 2 2 2" xfId="3998"/>
    <cellStyle name="Normal 13 2 7 3 2 3" xfId="3999"/>
    <cellStyle name="Normal 13 2 7 3 3" xfId="4000"/>
    <cellStyle name="Normal 13 2 7 3 3 2" xfId="4001"/>
    <cellStyle name="Normal 13 2 7 3 4" xfId="4002"/>
    <cellStyle name="Normal 13 2 7 4" xfId="4003"/>
    <cellStyle name="Normal 13 2 7 5" xfId="4004"/>
    <cellStyle name="Normal 13 2 7 5 2" xfId="4005"/>
    <cellStyle name="Normal 13 2 7 6" xfId="4006"/>
    <cellStyle name="Normal 13 2 8" xfId="4007"/>
    <cellStyle name="Normal 13 2 8 2" xfId="4008"/>
    <cellStyle name="Normal 13 2 8 2 2" xfId="4009"/>
    <cellStyle name="Normal 13 2 8 2 2 2" xfId="4010"/>
    <cellStyle name="Normal 13 2 8 2 2 2 2" xfId="4011"/>
    <cellStyle name="Normal 13 2 8 2 2 3" xfId="4012"/>
    <cellStyle name="Normal 13 2 8 2 3" xfId="4013"/>
    <cellStyle name="Normal 13 2 8 2 3 2" xfId="4014"/>
    <cellStyle name="Normal 13 2 8 2 3 2 2" xfId="4015"/>
    <cellStyle name="Normal 13 2 8 2 3 3" xfId="4016"/>
    <cellStyle name="Normal 13 2 8 2 4" xfId="4017"/>
    <cellStyle name="Normal 13 2 8 2 4 2" xfId="4018"/>
    <cellStyle name="Normal 13 2 8 2 5" xfId="4019"/>
    <cellStyle name="Normal 13 2 8 3" xfId="4020"/>
    <cellStyle name="Normal 13 2 8 3 2" xfId="4021"/>
    <cellStyle name="Normal 13 2 8 3 2 2" xfId="4022"/>
    <cellStyle name="Normal 13 2 8 3 2 2 2" xfId="4023"/>
    <cellStyle name="Normal 13 2 8 3 2 3" xfId="4024"/>
    <cellStyle name="Normal 13 2 8 3 3" xfId="4025"/>
    <cellStyle name="Normal 13 2 8 3 3 2" xfId="4026"/>
    <cellStyle name="Normal 13 2 8 3 4" xfId="4027"/>
    <cellStyle name="Normal 13 2 8 4" xfId="4028"/>
    <cellStyle name="Normal 13 2 8 5" xfId="4029"/>
    <cellStyle name="Normal 13 2 8 5 2" xfId="4030"/>
    <cellStyle name="Normal 13 2 8 6" xfId="4031"/>
    <cellStyle name="Normal 13 2 9" xfId="4032"/>
    <cellStyle name="Normal 13 20" xfId="4033"/>
    <cellStyle name="Normal 13 20 2" xfId="18261"/>
    <cellStyle name="Normal 13 21" xfId="4034"/>
    <cellStyle name="Normal 13 21 2" xfId="18262"/>
    <cellStyle name="Normal 13 22" xfId="4035"/>
    <cellStyle name="Normal 13 22 2" xfId="18263"/>
    <cellStyle name="Normal 13 23" xfId="4036"/>
    <cellStyle name="Normal 13 23 2" xfId="18264"/>
    <cellStyle name="Normal 13 24" xfId="4037"/>
    <cellStyle name="Normal 13 24 2" xfId="18265"/>
    <cellStyle name="Normal 13 25" xfId="4038"/>
    <cellStyle name="Normal 13 25 2" xfId="18266"/>
    <cellStyle name="Normal 13 26" xfId="4039"/>
    <cellStyle name="Normal 13 26 2" xfId="18267"/>
    <cellStyle name="Normal 13 27" xfId="4040"/>
    <cellStyle name="Normal 13 27 2" xfId="18268"/>
    <cellStyle name="Normal 13 28" xfId="4041"/>
    <cellStyle name="Normal 13 28 2" xfId="18269"/>
    <cellStyle name="Normal 13 29" xfId="4042"/>
    <cellStyle name="Normal 13 29 2" xfId="18270"/>
    <cellStyle name="Normal 13 3" xfId="4043"/>
    <cellStyle name="Normal 13 3 2" xfId="4044"/>
    <cellStyle name="Normal 13 3 2 2" xfId="4045"/>
    <cellStyle name="Normal 13 3 2 2 2" xfId="4046"/>
    <cellStyle name="Normal 13 3 2 2 2 2" xfId="4047"/>
    <cellStyle name="Normal 13 3 2 2 2 2 2" xfId="4048"/>
    <cellStyle name="Normal 13 3 2 2 2 3" xfId="4049"/>
    <cellStyle name="Normal 13 3 2 2 3" xfId="4050"/>
    <cellStyle name="Normal 13 3 2 2 3 2" xfId="4051"/>
    <cellStyle name="Normal 13 3 2 2 3 2 2" xfId="4052"/>
    <cellStyle name="Normal 13 3 2 2 3 3" xfId="4053"/>
    <cellStyle name="Normal 13 3 2 2 4" xfId="4054"/>
    <cellStyle name="Normal 13 3 2 2 4 2" xfId="4055"/>
    <cellStyle name="Normal 13 3 2 2 5" xfId="4056"/>
    <cellStyle name="Normal 13 3 2 3" xfId="4057"/>
    <cellStyle name="Normal 13 3 2 3 2" xfId="4058"/>
    <cellStyle name="Normal 13 3 2 3 2 2" xfId="4059"/>
    <cellStyle name="Normal 13 3 2 3 3" xfId="4060"/>
    <cellStyle name="Normal 13 3 2 4" xfId="4061"/>
    <cellStyle name="Normal 13 3 2 4 2" xfId="4062"/>
    <cellStyle name="Normal 13 3 2 4 2 2" xfId="4063"/>
    <cellStyle name="Normal 13 3 2 4 3" xfId="4064"/>
    <cellStyle name="Normal 13 3 2 5" xfId="4065"/>
    <cellStyle name="Normal 13 3 2 5 2" xfId="4066"/>
    <cellStyle name="Normal 13 3 2 6" xfId="4067"/>
    <cellStyle name="Normal 13 3 3" xfId="4068"/>
    <cellStyle name="Normal 13 3 4" xfId="4069"/>
    <cellStyle name="Normal 13 3 5" xfId="4070"/>
    <cellStyle name="Normal 13 3 6" xfId="18271"/>
    <cellStyle name="Normal 13 30" xfId="4071"/>
    <cellStyle name="Normal 13 30 2" xfId="18272"/>
    <cellStyle name="Normal 13 31" xfId="4072"/>
    <cellStyle name="Normal 13 31 2" xfId="18273"/>
    <cellStyle name="Normal 13 32" xfId="4073"/>
    <cellStyle name="Normal 13 32 2" xfId="18274"/>
    <cellStyle name="Normal 13 33" xfId="4074"/>
    <cellStyle name="Normal 13 33 2" xfId="18275"/>
    <cellStyle name="Normal 13 34" xfId="4075"/>
    <cellStyle name="Normal 13 34 2" xfId="18276"/>
    <cellStyle name="Normal 13 35" xfId="4076"/>
    <cellStyle name="Normal 13 35 2" xfId="18277"/>
    <cellStyle name="Normal 13 36" xfId="4077"/>
    <cellStyle name="Normal 13 36 2" xfId="18278"/>
    <cellStyle name="Normal 13 37" xfId="4078"/>
    <cellStyle name="Normal 13 37 2" xfId="18279"/>
    <cellStyle name="Normal 13 38" xfId="4079"/>
    <cellStyle name="Normal 13 38 2" xfId="18280"/>
    <cellStyle name="Normal 13 39" xfId="4080"/>
    <cellStyle name="Normal 13 39 2" xfId="4081"/>
    <cellStyle name="Normal 13 39 2 2" xfId="4082"/>
    <cellStyle name="Normal 13 39 2 2 2" xfId="4083"/>
    <cellStyle name="Normal 13 39 2 3" xfId="4084"/>
    <cellStyle name="Normal 13 39 3" xfId="4085"/>
    <cellStyle name="Normal 13 39 3 2" xfId="4086"/>
    <cellStyle name="Normal 13 39 3 2 2" xfId="4087"/>
    <cellStyle name="Normal 13 39 3 3" xfId="4088"/>
    <cellStyle name="Normal 13 39 4" xfId="4089"/>
    <cellStyle name="Normal 13 39 4 2" xfId="4090"/>
    <cellStyle name="Normal 13 39 5" xfId="4091"/>
    <cellStyle name="Normal 13 4" xfId="4092"/>
    <cellStyle name="Normal 13 4 2" xfId="4093"/>
    <cellStyle name="Normal 13 4 2 2" xfId="4094"/>
    <cellStyle name="Normal 13 4 2 2 2" xfId="4095"/>
    <cellStyle name="Normal 13 4 2 2 2 2" xfId="4096"/>
    <cellStyle name="Normal 13 4 2 2 2 2 2" xfId="4097"/>
    <cellStyle name="Normal 13 4 2 2 2 3" xfId="4098"/>
    <cellStyle name="Normal 13 4 2 2 3" xfId="4099"/>
    <cellStyle name="Normal 13 4 2 2 3 2" xfId="4100"/>
    <cellStyle name="Normal 13 4 2 2 3 2 2" xfId="4101"/>
    <cellStyle name="Normal 13 4 2 2 3 3" xfId="4102"/>
    <cellStyle name="Normal 13 4 2 2 4" xfId="4103"/>
    <cellStyle name="Normal 13 4 2 2 4 2" xfId="4104"/>
    <cellStyle name="Normal 13 4 2 2 5" xfId="4105"/>
    <cellStyle name="Normal 13 4 2 3" xfId="4106"/>
    <cellStyle name="Normal 13 4 2 3 2" xfId="4107"/>
    <cellStyle name="Normal 13 4 2 3 2 2" xfId="4108"/>
    <cellStyle name="Normal 13 4 2 3 3" xfId="4109"/>
    <cellStyle name="Normal 13 4 2 4" xfId="4110"/>
    <cellStyle name="Normal 13 4 2 4 2" xfId="4111"/>
    <cellStyle name="Normal 13 4 2 4 2 2" xfId="4112"/>
    <cellStyle name="Normal 13 4 2 4 3" xfId="4113"/>
    <cellStyle name="Normal 13 4 2 5" xfId="4114"/>
    <cellStyle name="Normal 13 4 2 5 2" xfId="4115"/>
    <cellStyle name="Normal 13 4 2 6" xfId="4116"/>
    <cellStyle name="Normal 13 4 3" xfId="4117"/>
    <cellStyle name="Normal 13 4 3 2" xfId="4118"/>
    <cellStyle name="Normal 13 4 3 2 2" xfId="4119"/>
    <cellStyle name="Normal 13 4 3 2 2 2" xfId="4120"/>
    <cellStyle name="Normal 13 4 3 2 3" xfId="4121"/>
    <cellStyle name="Normal 13 4 3 3" xfId="4122"/>
    <cellStyle name="Normal 13 4 3 3 2" xfId="4123"/>
    <cellStyle name="Normal 13 4 3 3 2 2" xfId="4124"/>
    <cellStyle name="Normal 13 4 3 3 3" xfId="4125"/>
    <cellStyle name="Normal 13 4 3 4" xfId="4126"/>
    <cellStyle name="Normal 13 4 3 4 2" xfId="4127"/>
    <cellStyle name="Normal 13 4 3 5" xfId="4128"/>
    <cellStyle name="Normal 13 4 4" xfId="4129"/>
    <cellStyle name="Normal 13 4 4 2" xfId="4130"/>
    <cellStyle name="Normal 13 4 4 2 2" xfId="4131"/>
    <cellStyle name="Normal 13 4 4 2 2 2" xfId="4132"/>
    <cellStyle name="Normal 13 4 4 2 3" xfId="4133"/>
    <cellStyle name="Normal 13 4 4 3" xfId="4134"/>
    <cellStyle name="Normal 13 4 4 3 2" xfId="4135"/>
    <cellStyle name="Normal 13 4 4 4" xfId="4136"/>
    <cellStyle name="Normal 13 4 5" xfId="4137"/>
    <cellStyle name="Normal 13 4 6" xfId="4138"/>
    <cellStyle name="Normal 13 4 6 2" xfId="4139"/>
    <cellStyle name="Normal 13 4 7" xfId="4140"/>
    <cellStyle name="Normal 13 4 8" xfId="18281"/>
    <cellStyle name="Normal 13 40" xfId="4141"/>
    <cellStyle name="Normal 13 40 2" xfId="4142"/>
    <cellStyle name="Normal 13 40 2 2" xfId="4143"/>
    <cellStyle name="Normal 13 40 2 2 2" xfId="4144"/>
    <cellStyle name="Normal 13 40 2 3" xfId="4145"/>
    <cellStyle name="Normal 13 40 3" xfId="4146"/>
    <cellStyle name="Normal 13 40 3 2" xfId="4147"/>
    <cellStyle name="Normal 13 40 4" xfId="4148"/>
    <cellStyle name="Normal 13 41" xfId="4149"/>
    <cellStyle name="Normal 13 41 2" xfId="4150"/>
    <cellStyle name="Normal 13 5" xfId="4151"/>
    <cellStyle name="Normal 13 5 2" xfId="18282"/>
    <cellStyle name="Normal 13 6" xfId="4152"/>
    <cellStyle name="Normal 13 6 2" xfId="18283"/>
    <cellStyle name="Normal 13 7" xfId="4153"/>
    <cellStyle name="Normal 13 7 2" xfId="18284"/>
    <cellStyle name="Normal 13 8" xfId="4154"/>
    <cellStyle name="Normal 13 8 2" xfId="18285"/>
    <cellStyle name="Normal 13 9" xfId="4155"/>
    <cellStyle name="Normal 13 9 2" xfId="4156"/>
    <cellStyle name="Normal 13 9 2 2" xfId="4157"/>
    <cellStyle name="Normal 13 9 2 2 2" xfId="4158"/>
    <cellStyle name="Normal 13 9 2 2 2 2" xfId="4159"/>
    <cellStyle name="Normal 13 9 2 2 3" xfId="4160"/>
    <cellStyle name="Normal 13 9 2 3" xfId="4161"/>
    <cellStyle name="Normal 13 9 2 3 2" xfId="4162"/>
    <cellStyle name="Normal 13 9 2 3 2 2" xfId="4163"/>
    <cellStyle name="Normal 13 9 2 3 3" xfId="4164"/>
    <cellStyle name="Normal 13 9 2 4" xfId="4165"/>
    <cellStyle name="Normal 13 9 2 4 2" xfId="4166"/>
    <cellStyle name="Normal 13 9 2 5" xfId="4167"/>
    <cellStyle name="Normal 13 9 3" xfId="4168"/>
    <cellStyle name="Normal 13 9 3 2" xfId="4169"/>
    <cellStyle name="Normal 13 9 3 2 2" xfId="4170"/>
    <cellStyle name="Normal 13 9 3 2 2 2" xfId="4171"/>
    <cellStyle name="Normal 13 9 3 2 3" xfId="4172"/>
    <cellStyle name="Normal 13 9 3 3" xfId="4173"/>
    <cellStyle name="Normal 13 9 3 3 2" xfId="4174"/>
    <cellStyle name="Normal 13 9 3 4" xfId="4175"/>
    <cellStyle name="Normal 13 9 4" xfId="4176"/>
    <cellStyle name="Normal 13 9 5" xfId="4177"/>
    <cellStyle name="Normal 13 9 5 2" xfId="4178"/>
    <cellStyle name="Normal 13 9 6" xfId="4179"/>
    <cellStyle name="Normal 13 9 7" xfId="18286"/>
    <cellStyle name="Normal 14" xfId="4180"/>
    <cellStyle name="Normal 14 10" xfId="4181"/>
    <cellStyle name="Normal 14 10 2" xfId="4182"/>
    <cellStyle name="Normal 14 10 2 2" xfId="4183"/>
    <cellStyle name="Normal 14 10 2 2 2" xfId="4184"/>
    <cellStyle name="Normal 14 10 2 2 2 2" xfId="4185"/>
    <cellStyle name="Normal 14 10 2 2 3" xfId="4186"/>
    <cellStyle name="Normal 14 10 2 3" xfId="4187"/>
    <cellStyle name="Normal 14 10 2 3 2" xfId="4188"/>
    <cellStyle name="Normal 14 10 2 3 2 2" xfId="4189"/>
    <cellStyle name="Normal 14 10 2 3 3" xfId="4190"/>
    <cellStyle name="Normal 14 10 2 4" xfId="4191"/>
    <cellStyle name="Normal 14 10 2 4 2" xfId="4192"/>
    <cellStyle name="Normal 14 10 2 5" xfId="4193"/>
    <cellStyle name="Normal 14 10 3" xfId="4194"/>
    <cellStyle name="Normal 14 10 3 2" xfId="4195"/>
    <cellStyle name="Normal 14 10 3 2 2" xfId="4196"/>
    <cellStyle name="Normal 14 10 3 2 2 2" xfId="4197"/>
    <cellStyle name="Normal 14 10 3 2 3" xfId="4198"/>
    <cellStyle name="Normal 14 10 3 3" xfId="4199"/>
    <cellStyle name="Normal 14 10 3 3 2" xfId="4200"/>
    <cellStyle name="Normal 14 10 3 4" xfId="4201"/>
    <cellStyle name="Normal 14 10 4" xfId="4202"/>
    <cellStyle name="Normal 14 10 5" xfId="4203"/>
    <cellStyle name="Normal 14 10 5 2" xfId="4204"/>
    <cellStyle name="Normal 14 10 6" xfId="4205"/>
    <cellStyle name="Normal 14 10 7" xfId="18288"/>
    <cellStyle name="Normal 14 11" xfId="4206"/>
    <cellStyle name="Normal 14 11 2" xfId="4207"/>
    <cellStyle name="Normal 14 11 2 2" xfId="4208"/>
    <cellStyle name="Normal 14 11 2 2 2" xfId="4209"/>
    <cellStyle name="Normal 14 11 2 2 2 2" xfId="4210"/>
    <cellStyle name="Normal 14 11 2 2 3" xfId="4211"/>
    <cellStyle name="Normal 14 11 2 3" xfId="4212"/>
    <cellStyle name="Normal 14 11 2 3 2" xfId="4213"/>
    <cellStyle name="Normal 14 11 2 3 2 2" xfId="4214"/>
    <cellStyle name="Normal 14 11 2 3 3" xfId="4215"/>
    <cellStyle name="Normal 14 11 2 4" xfId="4216"/>
    <cellStyle name="Normal 14 11 2 4 2" xfId="4217"/>
    <cellStyle name="Normal 14 11 2 5" xfId="4218"/>
    <cellStyle name="Normal 14 11 3" xfId="4219"/>
    <cellStyle name="Normal 14 11 3 2" xfId="4220"/>
    <cellStyle name="Normal 14 11 3 2 2" xfId="4221"/>
    <cellStyle name="Normal 14 11 3 2 2 2" xfId="4222"/>
    <cellStyle name="Normal 14 11 3 2 3" xfId="4223"/>
    <cellStyle name="Normal 14 11 3 3" xfId="4224"/>
    <cellStyle name="Normal 14 11 3 3 2" xfId="4225"/>
    <cellStyle name="Normal 14 11 3 4" xfId="4226"/>
    <cellStyle name="Normal 14 11 4" xfId="4227"/>
    <cellStyle name="Normal 14 11 5" xfId="4228"/>
    <cellStyle name="Normal 14 11 5 2" xfId="4229"/>
    <cellStyle name="Normal 14 11 6" xfId="4230"/>
    <cellStyle name="Normal 14 11 7" xfId="18289"/>
    <cellStyle name="Normal 14 12" xfId="4231"/>
    <cellStyle name="Normal 14 12 2" xfId="4232"/>
    <cellStyle name="Normal 14 12 2 2" xfId="4233"/>
    <cellStyle name="Normal 14 12 2 2 2" xfId="4234"/>
    <cellStyle name="Normal 14 12 2 2 2 2" xfId="4235"/>
    <cellStyle name="Normal 14 12 2 2 3" xfId="4236"/>
    <cellStyle name="Normal 14 12 2 3" xfId="4237"/>
    <cellStyle name="Normal 14 12 2 3 2" xfId="4238"/>
    <cellStyle name="Normal 14 12 2 3 2 2" xfId="4239"/>
    <cellStyle name="Normal 14 12 2 3 3" xfId="4240"/>
    <cellStyle name="Normal 14 12 2 4" xfId="4241"/>
    <cellStyle name="Normal 14 12 2 4 2" xfId="4242"/>
    <cellStyle name="Normal 14 12 2 5" xfId="4243"/>
    <cellStyle name="Normal 14 12 3" xfId="4244"/>
    <cellStyle name="Normal 14 12 3 2" xfId="4245"/>
    <cellStyle name="Normal 14 12 3 2 2" xfId="4246"/>
    <cellStyle name="Normal 14 12 3 2 2 2" xfId="4247"/>
    <cellStyle name="Normal 14 12 3 2 3" xfId="4248"/>
    <cellStyle name="Normal 14 12 3 3" xfId="4249"/>
    <cellStyle name="Normal 14 12 3 3 2" xfId="4250"/>
    <cellStyle name="Normal 14 12 3 4" xfId="4251"/>
    <cellStyle name="Normal 14 12 4" xfId="4252"/>
    <cellStyle name="Normal 14 12 5" xfId="4253"/>
    <cellStyle name="Normal 14 12 5 2" xfId="4254"/>
    <cellStyle name="Normal 14 12 6" xfId="4255"/>
    <cellStyle name="Normal 14 12 7" xfId="18290"/>
    <cellStyle name="Normal 14 13" xfId="4256"/>
    <cellStyle name="Normal 14 13 2" xfId="4257"/>
    <cellStyle name="Normal 14 13 2 2" xfId="4258"/>
    <cellStyle name="Normal 14 13 2 2 2" xfId="4259"/>
    <cellStyle name="Normal 14 13 2 2 2 2" xfId="4260"/>
    <cellStyle name="Normal 14 13 2 2 3" xfId="4261"/>
    <cellStyle name="Normal 14 13 2 3" xfId="4262"/>
    <cellStyle name="Normal 14 13 2 3 2" xfId="4263"/>
    <cellStyle name="Normal 14 13 2 3 2 2" xfId="4264"/>
    <cellStyle name="Normal 14 13 2 3 3" xfId="4265"/>
    <cellStyle name="Normal 14 13 2 4" xfId="4266"/>
    <cellStyle name="Normal 14 13 2 4 2" xfId="4267"/>
    <cellStyle name="Normal 14 13 2 5" xfId="4268"/>
    <cellStyle name="Normal 14 13 3" xfId="4269"/>
    <cellStyle name="Normal 14 13 3 2" xfId="4270"/>
    <cellStyle name="Normal 14 13 3 2 2" xfId="4271"/>
    <cellStyle name="Normal 14 13 3 2 2 2" xfId="4272"/>
    <cellStyle name="Normal 14 13 3 2 3" xfId="4273"/>
    <cellStyle name="Normal 14 13 3 3" xfId="4274"/>
    <cellStyle name="Normal 14 13 3 3 2" xfId="4275"/>
    <cellStyle name="Normal 14 13 3 4" xfId="4276"/>
    <cellStyle name="Normal 14 13 4" xfId="4277"/>
    <cellStyle name="Normal 14 13 5" xfId="4278"/>
    <cellStyle name="Normal 14 13 5 2" xfId="4279"/>
    <cellStyle name="Normal 14 13 6" xfId="4280"/>
    <cellStyle name="Normal 14 13 7" xfId="18291"/>
    <cellStyle name="Normal 14 14" xfId="4281"/>
    <cellStyle name="Normal 14 14 2" xfId="4282"/>
    <cellStyle name="Normal 14 14 2 2" xfId="4283"/>
    <cellStyle name="Normal 14 14 2 2 2" xfId="4284"/>
    <cellStyle name="Normal 14 14 2 2 2 2" xfId="4285"/>
    <cellStyle name="Normal 14 14 2 2 3" xfId="4286"/>
    <cellStyle name="Normal 14 14 2 3" xfId="4287"/>
    <cellStyle name="Normal 14 14 2 3 2" xfId="4288"/>
    <cellStyle name="Normal 14 14 2 3 2 2" xfId="4289"/>
    <cellStyle name="Normal 14 14 2 3 3" xfId="4290"/>
    <cellStyle name="Normal 14 14 2 4" xfId="4291"/>
    <cellStyle name="Normal 14 14 2 4 2" xfId="4292"/>
    <cellStyle name="Normal 14 14 2 5" xfId="4293"/>
    <cellStyle name="Normal 14 14 3" xfId="4294"/>
    <cellStyle name="Normal 14 14 3 2" xfId="4295"/>
    <cellStyle name="Normal 14 14 3 2 2" xfId="4296"/>
    <cellStyle name="Normal 14 14 3 2 2 2" xfId="4297"/>
    <cellStyle name="Normal 14 14 3 2 3" xfId="4298"/>
    <cellStyle name="Normal 14 14 3 3" xfId="4299"/>
    <cellStyle name="Normal 14 14 3 3 2" xfId="4300"/>
    <cellStyle name="Normal 14 14 3 4" xfId="4301"/>
    <cellStyle name="Normal 14 14 4" xfId="4302"/>
    <cellStyle name="Normal 14 14 5" xfId="4303"/>
    <cellStyle name="Normal 14 14 5 2" xfId="4304"/>
    <cellStyle name="Normal 14 14 6" xfId="4305"/>
    <cellStyle name="Normal 14 14 7" xfId="18292"/>
    <cellStyle name="Normal 14 15" xfId="4306"/>
    <cellStyle name="Normal 14 15 2" xfId="4307"/>
    <cellStyle name="Normal 14 15 2 2" xfId="4308"/>
    <cellStyle name="Normal 14 15 2 2 2" xfId="4309"/>
    <cellStyle name="Normal 14 15 2 2 2 2" xfId="4310"/>
    <cellStyle name="Normal 14 15 2 2 3" xfId="4311"/>
    <cellStyle name="Normal 14 15 2 3" xfId="4312"/>
    <cellStyle name="Normal 14 15 2 3 2" xfId="4313"/>
    <cellStyle name="Normal 14 15 2 3 2 2" xfId="4314"/>
    <cellStyle name="Normal 14 15 2 3 3" xfId="4315"/>
    <cellStyle name="Normal 14 15 2 4" xfId="4316"/>
    <cellStyle name="Normal 14 15 2 4 2" xfId="4317"/>
    <cellStyle name="Normal 14 15 2 5" xfId="4318"/>
    <cellStyle name="Normal 14 15 3" xfId="4319"/>
    <cellStyle name="Normal 14 15 3 2" xfId="4320"/>
    <cellStyle name="Normal 14 15 3 2 2" xfId="4321"/>
    <cellStyle name="Normal 14 15 3 2 2 2" xfId="4322"/>
    <cellStyle name="Normal 14 15 3 2 3" xfId="4323"/>
    <cellStyle name="Normal 14 15 3 3" xfId="4324"/>
    <cellStyle name="Normal 14 15 3 3 2" xfId="4325"/>
    <cellStyle name="Normal 14 15 3 4" xfId="4326"/>
    <cellStyle name="Normal 14 15 4" xfId="4327"/>
    <cellStyle name="Normal 14 15 5" xfId="4328"/>
    <cellStyle name="Normal 14 15 5 2" xfId="4329"/>
    <cellStyle name="Normal 14 15 6" xfId="4330"/>
    <cellStyle name="Normal 14 15 7" xfId="18293"/>
    <cellStyle name="Normal 14 16" xfId="4331"/>
    <cellStyle name="Normal 14 17" xfId="4332"/>
    <cellStyle name="Normal 14 17 2" xfId="4333"/>
    <cellStyle name="Normal 14 17 2 2" xfId="4334"/>
    <cellStyle name="Normal 14 17 2 2 2" xfId="4335"/>
    <cellStyle name="Normal 14 17 2 3" xfId="4336"/>
    <cellStyle name="Normal 14 17 3" xfId="4337"/>
    <cellStyle name="Normal 14 17 3 2" xfId="4338"/>
    <cellStyle name="Normal 14 17 3 2 2" xfId="4339"/>
    <cellStyle name="Normal 14 17 3 3" xfId="4340"/>
    <cellStyle name="Normal 14 17 4" xfId="4341"/>
    <cellStyle name="Normal 14 17 4 2" xfId="4342"/>
    <cellStyle name="Normal 14 17 5" xfId="4343"/>
    <cellStyle name="Normal 14 18" xfId="4344"/>
    <cellStyle name="Normal 14 18 2" xfId="4345"/>
    <cellStyle name="Normal 14 18 2 2" xfId="4346"/>
    <cellStyle name="Normal 14 18 2 2 2" xfId="4347"/>
    <cellStyle name="Normal 14 18 2 3" xfId="4348"/>
    <cellStyle name="Normal 14 18 3" xfId="4349"/>
    <cellStyle name="Normal 14 18 3 2" xfId="4350"/>
    <cellStyle name="Normal 14 18 4" xfId="4351"/>
    <cellStyle name="Normal 14 19" xfId="4352"/>
    <cellStyle name="Normal 14 19 2" xfId="4353"/>
    <cellStyle name="Normal 14 2" xfId="4354"/>
    <cellStyle name="Normal 14 2 10" xfId="4355"/>
    <cellStyle name="Normal 14 2 11" xfId="18294"/>
    <cellStyle name="Normal 14 2 2" xfId="4356"/>
    <cellStyle name="Normal 14 2 2 2" xfId="18295"/>
    <cellStyle name="Normal 14 2 3" xfId="4357"/>
    <cellStyle name="Normal 14 2 3 2" xfId="18296"/>
    <cellStyle name="Normal 14 2 4" xfId="4358"/>
    <cellStyle name="Normal 14 2 4 2" xfId="18297"/>
    <cellStyle name="Normal 14 2 5" xfId="4359"/>
    <cellStyle name="Normal 14 2 5 2" xfId="18298"/>
    <cellStyle name="Normal 14 2 6" xfId="4360"/>
    <cellStyle name="Normal 14 2 6 2" xfId="18299"/>
    <cellStyle name="Normal 14 2 7" xfId="4361"/>
    <cellStyle name="Normal 14 2 7 2" xfId="18300"/>
    <cellStyle name="Normal 14 2 8" xfId="4362"/>
    <cellStyle name="Normal 14 2 8 2" xfId="4363"/>
    <cellStyle name="Normal 14 2 8 2 2" xfId="4364"/>
    <cellStyle name="Normal 14 2 8 2 2 2" xfId="4365"/>
    <cellStyle name="Normal 14 2 8 2 2 2 2" xfId="4366"/>
    <cellStyle name="Normal 14 2 8 2 2 3" xfId="4367"/>
    <cellStyle name="Normal 14 2 8 2 3" xfId="4368"/>
    <cellStyle name="Normal 14 2 8 2 3 2" xfId="4369"/>
    <cellStyle name="Normal 14 2 8 2 3 2 2" xfId="4370"/>
    <cellStyle name="Normal 14 2 8 2 3 3" xfId="4371"/>
    <cellStyle name="Normal 14 2 8 2 4" xfId="4372"/>
    <cellStyle name="Normal 14 2 8 2 4 2" xfId="4373"/>
    <cellStyle name="Normal 14 2 8 2 5" xfId="4374"/>
    <cellStyle name="Normal 14 2 8 3" xfId="4375"/>
    <cellStyle name="Normal 14 2 8 3 2" xfId="4376"/>
    <cellStyle name="Normal 14 2 8 3 2 2" xfId="4377"/>
    <cellStyle name="Normal 14 2 8 3 3" xfId="4378"/>
    <cellStyle name="Normal 14 2 8 4" xfId="4379"/>
    <cellStyle name="Normal 14 2 8 4 2" xfId="4380"/>
    <cellStyle name="Normal 14 2 8 4 2 2" xfId="4381"/>
    <cellStyle name="Normal 14 2 8 4 3" xfId="4382"/>
    <cellStyle name="Normal 14 2 8 5" xfId="4383"/>
    <cellStyle name="Normal 14 2 8 5 2" xfId="4384"/>
    <cellStyle name="Normal 14 2 8 6" xfId="4385"/>
    <cellStyle name="Normal 14 2 9" xfId="4386"/>
    <cellStyle name="Normal 14 20" xfId="18287"/>
    <cellStyle name="Normal 14 3" xfId="4387"/>
    <cellStyle name="Normal 14 3 2" xfId="18301"/>
    <cellStyle name="Normal 14 4" xfId="4388"/>
    <cellStyle name="Normal 14 4 2" xfId="4389"/>
    <cellStyle name="Normal 14 4 2 2" xfId="4390"/>
    <cellStyle name="Normal 14 4 2 2 2" xfId="4391"/>
    <cellStyle name="Normal 14 4 2 2 2 2" xfId="4392"/>
    <cellStyle name="Normal 14 4 2 2 3" xfId="4393"/>
    <cellStyle name="Normal 14 4 2 3" xfId="4394"/>
    <cellStyle name="Normal 14 4 2 3 2" xfId="4395"/>
    <cellStyle name="Normal 14 4 2 3 2 2" xfId="4396"/>
    <cellStyle name="Normal 14 4 2 3 3" xfId="4397"/>
    <cellStyle name="Normal 14 4 2 4" xfId="4398"/>
    <cellStyle name="Normal 14 4 2 4 2" xfId="4399"/>
    <cellStyle name="Normal 14 4 2 5" xfId="4400"/>
    <cellStyle name="Normal 14 4 3" xfId="4401"/>
    <cellStyle name="Normal 14 4 3 2" xfId="4402"/>
    <cellStyle name="Normal 14 4 3 2 2" xfId="4403"/>
    <cellStyle name="Normal 14 4 3 2 2 2" xfId="4404"/>
    <cellStyle name="Normal 14 4 3 2 3" xfId="4405"/>
    <cellStyle name="Normal 14 4 3 3" xfId="4406"/>
    <cellStyle name="Normal 14 4 3 3 2" xfId="4407"/>
    <cellStyle name="Normal 14 4 3 4" xfId="4408"/>
    <cellStyle name="Normal 14 4 4" xfId="4409"/>
    <cellStyle name="Normal 14 4 5" xfId="4410"/>
    <cellStyle name="Normal 14 4 5 2" xfId="4411"/>
    <cellStyle name="Normal 14 4 6" xfId="4412"/>
    <cellStyle name="Normal 14 4 7" xfId="18302"/>
    <cellStyle name="Normal 14 5" xfId="4413"/>
    <cellStyle name="Normal 14 5 2" xfId="4414"/>
    <cellStyle name="Normal 14 5 2 2" xfId="4415"/>
    <cellStyle name="Normal 14 5 2 2 2" xfId="4416"/>
    <cellStyle name="Normal 14 5 2 2 2 2" xfId="4417"/>
    <cellStyle name="Normal 14 5 2 2 3" xfId="4418"/>
    <cellStyle name="Normal 14 5 2 3" xfId="4419"/>
    <cellStyle name="Normal 14 5 2 3 2" xfId="4420"/>
    <cellStyle name="Normal 14 5 2 3 2 2" xfId="4421"/>
    <cellStyle name="Normal 14 5 2 3 3" xfId="4422"/>
    <cellStyle name="Normal 14 5 2 4" xfId="4423"/>
    <cellStyle name="Normal 14 5 2 4 2" xfId="4424"/>
    <cellStyle name="Normal 14 5 2 5" xfId="4425"/>
    <cellStyle name="Normal 14 5 3" xfId="4426"/>
    <cellStyle name="Normal 14 5 3 2" xfId="4427"/>
    <cellStyle name="Normal 14 5 3 2 2" xfId="4428"/>
    <cellStyle name="Normal 14 5 3 2 2 2" xfId="4429"/>
    <cellStyle name="Normal 14 5 3 2 3" xfId="4430"/>
    <cellStyle name="Normal 14 5 3 3" xfId="4431"/>
    <cellStyle name="Normal 14 5 3 3 2" xfId="4432"/>
    <cellStyle name="Normal 14 5 3 4" xfId="4433"/>
    <cellStyle name="Normal 14 5 4" xfId="4434"/>
    <cellStyle name="Normal 14 5 5" xfId="4435"/>
    <cellStyle name="Normal 14 5 5 2" xfId="4436"/>
    <cellStyle name="Normal 14 5 6" xfId="4437"/>
    <cellStyle name="Normal 14 5 7" xfId="18303"/>
    <cellStyle name="Normal 14 6" xfId="4438"/>
    <cellStyle name="Normal 14 6 2" xfId="18304"/>
    <cellStyle name="Normal 14 7" xfId="4439"/>
    <cellStyle name="Normal 14 7 2" xfId="18305"/>
    <cellStyle name="Normal 14 8" xfId="4440"/>
    <cellStyle name="Normal 14 8 2" xfId="18306"/>
    <cellStyle name="Normal 14 9" xfId="4441"/>
    <cellStyle name="Normal 14 9 2" xfId="18307"/>
    <cellStyle name="Normal 15" xfId="4442"/>
    <cellStyle name="Normal 15 2" xfId="4443"/>
    <cellStyle name="Normal 15 2 2" xfId="4444"/>
    <cellStyle name="Normal 15 2 3" xfId="4445"/>
    <cellStyle name="Normal 15 2 4" xfId="18309"/>
    <cellStyle name="Normal 15 3" xfId="4446"/>
    <cellStyle name="Normal 15 3 2" xfId="18310"/>
    <cellStyle name="Normal 15 4" xfId="4447"/>
    <cellStyle name="Normal 15 4 2" xfId="18311"/>
    <cellStyle name="Normal 15 5" xfId="4448"/>
    <cellStyle name="Normal 15 5 2" xfId="18312"/>
    <cellStyle name="Normal 15 6" xfId="4449"/>
    <cellStyle name="Normal 15 6 2" xfId="18313"/>
    <cellStyle name="Normal 15 7" xfId="4450"/>
    <cellStyle name="Normal 15 8" xfId="18308"/>
    <cellStyle name="Normal 16" xfId="4451"/>
    <cellStyle name="Normal 16 2" xfId="4452"/>
    <cellStyle name="Normal 16 2 2" xfId="4453"/>
    <cellStyle name="Normal 16 2 3" xfId="4454"/>
    <cellStyle name="Normal 16 2 4" xfId="18315"/>
    <cellStyle name="Normal 16 3" xfId="4455"/>
    <cellStyle name="Normal 16 3 2" xfId="18316"/>
    <cellStyle name="Normal 16 4" xfId="4456"/>
    <cellStyle name="Normal 16 4 2" xfId="18317"/>
    <cellStyle name="Normal 16 5" xfId="4457"/>
    <cellStyle name="Normal 16 5 2" xfId="18318"/>
    <cellStyle name="Normal 16 6" xfId="4458"/>
    <cellStyle name="Normal 16 6 2" xfId="18319"/>
    <cellStyle name="Normal 16 7" xfId="4459"/>
    <cellStyle name="Normal 16 7 2" xfId="4460"/>
    <cellStyle name="Normal 16 7 2 2" xfId="4461"/>
    <cellStyle name="Normal 16 7 2 2 2" xfId="4462"/>
    <cellStyle name="Normal 16 7 2 2 2 2" xfId="4463"/>
    <cellStyle name="Normal 16 7 2 2 3" xfId="4464"/>
    <cellStyle name="Normal 16 7 2 3" xfId="4465"/>
    <cellStyle name="Normal 16 7 2 3 2" xfId="4466"/>
    <cellStyle name="Normal 16 7 2 3 2 2" xfId="4467"/>
    <cellStyle name="Normal 16 7 2 3 3" xfId="4468"/>
    <cellStyle name="Normal 16 7 2 4" xfId="4469"/>
    <cellStyle name="Normal 16 7 2 4 2" xfId="4470"/>
    <cellStyle name="Normal 16 7 2 5" xfId="4471"/>
    <cellStyle name="Normal 16 7 3" xfId="4472"/>
    <cellStyle name="Normal 16 7 3 2" xfId="4473"/>
    <cellStyle name="Normal 16 7 3 2 2" xfId="4474"/>
    <cellStyle name="Normal 16 7 3 3" xfId="4475"/>
    <cellStyle name="Normal 16 7 4" xfId="4476"/>
    <cellStyle name="Normal 16 7 4 2" xfId="4477"/>
    <cellStyle name="Normal 16 7 4 2 2" xfId="4478"/>
    <cellStyle name="Normal 16 7 4 3" xfId="4479"/>
    <cellStyle name="Normal 16 7 5" xfId="4480"/>
    <cellStyle name="Normal 16 7 5 2" xfId="4481"/>
    <cellStyle name="Normal 16 7 6" xfId="4482"/>
    <cellStyle name="Normal 16 8" xfId="4483"/>
    <cellStyle name="Normal 16 9" xfId="18314"/>
    <cellStyle name="Normal 17" xfId="4484"/>
    <cellStyle name="Normal 17 10" xfId="4485"/>
    <cellStyle name="Normal 17 10 2" xfId="18321"/>
    <cellStyle name="Normal 17 11" xfId="4486"/>
    <cellStyle name="Normal 17 11 2" xfId="18322"/>
    <cellStyle name="Normal 17 12" xfId="4487"/>
    <cellStyle name="Normal 17 12 2" xfId="18323"/>
    <cellStyle name="Normal 17 13" xfId="4488"/>
    <cellStyle name="Normal 17 13 2" xfId="18324"/>
    <cellStyle name="Normal 17 14" xfId="4489"/>
    <cellStyle name="Normal 17 14 2" xfId="4490"/>
    <cellStyle name="Normal 17 14 2 2" xfId="4491"/>
    <cellStyle name="Normal 17 14 2 2 2" xfId="4492"/>
    <cellStyle name="Normal 17 14 2 2 2 2" xfId="4493"/>
    <cellStyle name="Normal 17 14 2 2 3" xfId="4494"/>
    <cellStyle name="Normal 17 14 2 3" xfId="4495"/>
    <cellStyle name="Normal 17 14 2 3 2" xfId="4496"/>
    <cellStyle name="Normal 17 14 2 3 2 2" xfId="4497"/>
    <cellStyle name="Normal 17 14 2 3 3" xfId="4498"/>
    <cellStyle name="Normal 17 14 2 4" xfId="4499"/>
    <cellStyle name="Normal 17 14 2 4 2" xfId="4500"/>
    <cellStyle name="Normal 17 14 2 5" xfId="4501"/>
    <cellStyle name="Normal 17 14 3" xfId="4502"/>
    <cellStyle name="Normal 17 14 3 2" xfId="4503"/>
    <cellStyle name="Normal 17 14 3 2 2" xfId="4504"/>
    <cellStyle name="Normal 17 14 3 3" xfId="4505"/>
    <cellStyle name="Normal 17 14 4" xfId="4506"/>
    <cellStyle name="Normal 17 14 4 2" xfId="4507"/>
    <cellStyle name="Normal 17 14 4 2 2" xfId="4508"/>
    <cellStyle name="Normal 17 14 4 3" xfId="4509"/>
    <cellStyle name="Normal 17 14 5" xfId="4510"/>
    <cellStyle name="Normal 17 14 5 2" xfId="4511"/>
    <cellStyle name="Normal 17 14 6" xfId="4512"/>
    <cellStyle name="Normal 17 15" xfId="4513"/>
    <cellStyle name="Normal 17 16" xfId="18320"/>
    <cellStyle name="Normal 17 2" xfId="4514"/>
    <cellStyle name="Normal 17 2 2" xfId="4515"/>
    <cellStyle name="Normal 17 2 3" xfId="4516"/>
    <cellStyle name="Normal 17 2 4" xfId="18325"/>
    <cellStyle name="Normal 17 3" xfId="4517"/>
    <cellStyle name="Normal 17 3 2" xfId="18326"/>
    <cellStyle name="Normal 17 4" xfId="4518"/>
    <cellStyle name="Normal 17 4 2" xfId="18327"/>
    <cellStyle name="Normal 17 5" xfId="4519"/>
    <cellStyle name="Normal 17 5 2" xfId="18328"/>
    <cellStyle name="Normal 17 6" xfId="4520"/>
    <cellStyle name="Normal 17 6 2" xfId="18329"/>
    <cellStyle name="Normal 17 7" xfId="4521"/>
    <cellStyle name="Normal 17 7 2" xfId="18330"/>
    <cellStyle name="Normal 17 8" xfId="4522"/>
    <cellStyle name="Normal 17 8 2" xfId="18331"/>
    <cellStyle name="Normal 17 9" xfId="4523"/>
    <cellStyle name="Normal 17 9 2" xfId="18332"/>
    <cellStyle name="Normal 18" xfId="4524"/>
    <cellStyle name="Normal 18 2" xfId="4525"/>
    <cellStyle name="Normal 18 3" xfId="4526"/>
    <cellStyle name="Normal 18 3 2" xfId="4527"/>
    <cellStyle name="Normal 18 3 2 2" xfId="4528"/>
    <cellStyle name="Normal 18 3 2 2 2" xfId="4529"/>
    <cellStyle name="Normal 18 3 2 2 2 2" xfId="4530"/>
    <cellStyle name="Normal 18 3 2 2 3" xfId="4531"/>
    <cellStyle name="Normal 18 3 2 3" xfId="4532"/>
    <cellStyle name="Normal 18 3 2 3 2" xfId="4533"/>
    <cellStyle name="Normal 18 3 2 3 2 2" xfId="4534"/>
    <cellStyle name="Normal 18 3 2 3 3" xfId="4535"/>
    <cellStyle name="Normal 18 3 2 4" xfId="4536"/>
    <cellStyle name="Normal 18 3 2 4 2" xfId="4537"/>
    <cellStyle name="Normal 18 3 2 5" xfId="4538"/>
    <cellStyle name="Normal 18 3 3" xfId="4539"/>
    <cellStyle name="Normal 18 3 3 2" xfId="4540"/>
    <cellStyle name="Normal 18 3 3 2 2" xfId="4541"/>
    <cellStyle name="Normal 18 3 3 3" xfId="4542"/>
    <cellStyle name="Normal 18 3 4" xfId="4543"/>
    <cellStyle name="Normal 18 3 4 2" xfId="4544"/>
    <cellStyle name="Normal 18 3 4 2 2" xfId="4545"/>
    <cellStyle name="Normal 18 3 4 3" xfId="4546"/>
    <cellStyle name="Normal 18 3 5" xfId="4547"/>
    <cellStyle name="Normal 18 3 5 2" xfId="4548"/>
    <cellStyle name="Normal 18 3 6" xfId="4549"/>
    <cellStyle name="Normal 18 4" xfId="4550"/>
    <cellStyle name="Normal 18 5" xfId="4551"/>
    <cellStyle name="Normal 18 6" xfId="18333"/>
    <cellStyle name="Normal 19" xfId="4552"/>
    <cellStyle name="Normal 19 2" xfId="4553"/>
    <cellStyle name="Normal 19 3" xfId="18050"/>
    <cellStyle name="Normal 2" xfId="4554"/>
    <cellStyle name="Normal 2 10" xfId="4555"/>
    <cellStyle name="Normal 2 10 2" xfId="4556"/>
    <cellStyle name="Normal 2 10 3" xfId="4557"/>
    <cellStyle name="Normal 2 10 3 2" xfId="4558"/>
    <cellStyle name="Normal 2 10 3 2 2" xfId="4559"/>
    <cellStyle name="Normal 2 10 3 2 2 2" xfId="4560"/>
    <cellStyle name="Normal 2 10 3 2 3" xfId="4561"/>
    <cellStyle name="Normal 2 10 3 3" xfId="4562"/>
    <cellStyle name="Normal 2 10 3 3 2" xfId="4563"/>
    <cellStyle name="Normal 2 10 3 3 2 2" xfId="4564"/>
    <cellStyle name="Normal 2 10 3 3 3" xfId="4565"/>
    <cellStyle name="Normal 2 10 3 4" xfId="4566"/>
    <cellStyle name="Normal 2 10 3 4 2" xfId="4567"/>
    <cellStyle name="Normal 2 10 3 5" xfId="4568"/>
    <cellStyle name="Normal 2 10 4" xfId="4569"/>
    <cellStyle name="Normal 2 10 4 2" xfId="4570"/>
    <cellStyle name="Normal 2 10 4 2 2" xfId="4571"/>
    <cellStyle name="Normal 2 10 4 2 2 2" xfId="4572"/>
    <cellStyle name="Normal 2 10 4 2 3" xfId="4573"/>
    <cellStyle name="Normal 2 10 4 3" xfId="4574"/>
    <cellStyle name="Normal 2 10 4 3 2" xfId="4575"/>
    <cellStyle name="Normal 2 10 4 4" xfId="4576"/>
    <cellStyle name="Normal 2 10 5" xfId="4577"/>
    <cellStyle name="Normal 2 10 5 2" xfId="4578"/>
    <cellStyle name="Normal 2 10 6" xfId="18335"/>
    <cellStyle name="Normal 2 11" xfId="4579"/>
    <cellStyle name="Normal 2 11 2" xfId="18336"/>
    <cellStyle name="Normal 2 12" xfId="4580"/>
    <cellStyle name="Normal 2 12 2" xfId="18337"/>
    <cellStyle name="Normal 2 13" xfId="4581"/>
    <cellStyle name="Normal 2 13 2" xfId="18338"/>
    <cellStyle name="Normal 2 14" xfId="4582"/>
    <cellStyle name="Normal 2 14 2" xfId="18339"/>
    <cellStyle name="Normal 2 15" xfId="4583"/>
    <cellStyle name="Normal 2 15 2" xfId="18340"/>
    <cellStyle name="Normal 2 16" xfId="4584"/>
    <cellStyle name="Normal 2 16 2" xfId="18341"/>
    <cellStyle name="Normal 2 17" xfId="4585"/>
    <cellStyle name="Normal 2 17 2" xfId="18342"/>
    <cellStyle name="Normal 2 18" xfId="4586"/>
    <cellStyle name="Normal 2 18 2" xfId="4587"/>
    <cellStyle name="Normal 2 18 2 2" xfId="4588"/>
    <cellStyle name="Normal 2 18 2 2 2" xfId="4589"/>
    <cellStyle name="Normal 2 18 2 2 2 2" xfId="4590"/>
    <cellStyle name="Normal 2 18 2 2 2 2 2" xfId="4591"/>
    <cellStyle name="Normal 2 18 2 2 2 3" xfId="4592"/>
    <cellStyle name="Normal 2 18 2 2 3" xfId="4593"/>
    <cellStyle name="Normal 2 18 2 2 3 2" xfId="4594"/>
    <cellStyle name="Normal 2 18 2 2 3 2 2" xfId="4595"/>
    <cellStyle name="Normal 2 18 2 2 3 3" xfId="4596"/>
    <cellStyle name="Normal 2 18 2 2 4" xfId="4597"/>
    <cellStyle name="Normal 2 18 2 2 4 2" xfId="4598"/>
    <cellStyle name="Normal 2 18 2 2 5" xfId="4599"/>
    <cellStyle name="Normal 2 18 2 3" xfId="4600"/>
    <cellStyle name="Normal 2 18 2 3 2" xfId="4601"/>
    <cellStyle name="Normal 2 18 2 3 2 2" xfId="4602"/>
    <cellStyle name="Normal 2 18 2 3 3" xfId="4603"/>
    <cellStyle name="Normal 2 18 2 4" xfId="4604"/>
    <cellStyle name="Normal 2 18 2 4 2" xfId="4605"/>
    <cellStyle name="Normal 2 18 2 4 2 2" xfId="4606"/>
    <cellStyle name="Normal 2 18 2 4 3" xfId="4607"/>
    <cellStyle name="Normal 2 18 2 5" xfId="4608"/>
    <cellStyle name="Normal 2 18 2 5 2" xfId="4609"/>
    <cellStyle name="Normal 2 18 2 6" xfId="4610"/>
    <cellStyle name="Normal 2 18 3" xfId="4611"/>
    <cellStyle name="Normal 2 18 3 2" xfId="4612"/>
    <cellStyle name="Normal 2 18 4" xfId="4613"/>
    <cellStyle name="Normal 2 19" xfId="4614"/>
    <cellStyle name="Normal 2 19 2" xfId="4615"/>
    <cellStyle name="Normal 2 2" xfId="4616"/>
    <cellStyle name="Normal 2 2 10" xfId="4617"/>
    <cellStyle name="Normal 2 2 10 2" xfId="4618"/>
    <cellStyle name="Normal 2 2 10 2 2" xfId="4619"/>
    <cellStyle name="Normal 2 2 10 2 2 2" xfId="4620"/>
    <cellStyle name="Normal 2 2 10 2 2 2 2" xfId="4621"/>
    <cellStyle name="Normal 2 2 10 2 2 3" xfId="4622"/>
    <cellStyle name="Normal 2 2 10 2 3" xfId="4623"/>
    <cellStyle name="Normal 2 2 10 2 3 2" xfId="4624"/>
    <cellStyle name="Normal 2 2 10 2 3 2 2" xfId="4625"/>
    <cellStyle name="Normal 2 2 10 2 3 3" xfId="4626"/>
    <cellStyle name="Normal 2 2 10 2 4" xfId="4627"/>
    <cellStyle name="Normal 2 2 10 2 4 2" xfId="4628"/>
    <cellStyle name="Normal 2 2 10 2 5" xfId="4629"/>
    <cellStyle name="Normal 2 2 10 3" xfId="4630"/>
    <cellStyle name="Normal 2 2 10 3 2" xfId="4631"/>
    <cellStyle name="Normal 2 2 10 3 2 2" xfId="4632"/>
    <cellStyle name="Normal 2 2 10 3 2 2 2" xfId="4633"/>
    <cellStyle name="Normal 2 2 10 3 2 3" xfId="4634"/>
    <cellStyle name="Normal 2 2 10 3 3" xfId="4635"/>
    <cellStyle name="Normal 2 2 10 3 3 2" xfId="4636"/>
    <cellStyle name="Normal 2 2 10 3 4" xfId="4637"/>
    <cellStyle name="Normal 2 2 10 4" xfId="4638"/>
    <cellStyle name="Normal 2 2 10 5" xfId="4639"/>
    <cellStyle name="Normal 2 2 10 5 2" xfId="4640"/>
    <cellStyle name="Normal 2 2 10 6" xfId="4641"/>
    <cellStyle name="Normal 2 2 10 7" xfId="18344"/>
    <cellStyle name="Normal 2 2 11" xfId="4642"/>
    <cellStyle name="Normal 2 2 11 2" xfId="4643"/>
    <cellStyle name="Normal 2 2 11 2 2" xfId="4644"/>
    <cellStyle name="Normal 2 2 11 2 2 2" xfId="4645"/>
    <cellStyle name="Normal 2 2 11 2 2 2 2" xfId="4646"/>
    <cellStyle name="Normal 2 2 11 2 2 3" xfId="4647"/>
    <cellStyle name="Normal 2 2 11 2 3" xfId="4648"/>
    <cellStyle name="Normal 2 2 11 2 3 2" xfId="4649"/>
    <cellStyle name="Normal 2 2 11 2 3 2 2" xfId="4650"/>
    <cellStyle name="Normal 2 2 11 2 3 3" xfId="4651"/>
    <cellStyle name="Normal 2 2 11 2 4" xfId="4652"/>
    <cellStyle name="Normal 2 2 11 2 4 2" xfId="4653"/>
    <cellStyle name="Normal 2 2 11 2 5" xfId="4654"/>
    <cellStyle name="Normal 2 2 11 3" xfId="4655"/>
    <cellStyle name="Normal 2 2 11 3 2" xfId="4656"/>
    <cellStyle name="Normal 2 2 11 3 2 2" xfId="4657"/>
    <cellStyle name="Normal 2 2 11 3 2 2 2" xfId="4658"/>
    <cellStyle name="Normal 2 2 11 3 2 3" xfId="4659"/>
    <cellStyle name="Normal 2 2 11 3 3" xfId="4660"/>
    <cellStyle name="Normal 2 2 11 3 3 2" xfId="4661"/>
    <cellStyle name="Normal 2 2 11 3 4" xfId="4662"/>
    <cellStyle name="Normal 2 2 11 4" xfId="4663"/>
    <cellStyle name="Normal 2 2 11 5" xfId="4664"/>
    <cellStyle name="Normal 2 2 11 5 2" xfId="4665"/>
    <cellStyle name="Normal 2 2 11 6" xfId="4666"/>
    <cellStyle name="Normal 2 2 11 7" xfId="18345"/>
    <cellStyle name="Normal 2 2 12" xfId="4667"/>
    <cellStyle name="Normal 2 2 12 2" xfId="4668"/>
    <cellStyle name="Normal 2 2 12 2 2" xfId="4669"/>
    <cellStyle name="Normal 2 2 12 2 2 2" xfId="4670"/>
    <cellStyle name="Normal 2 2 12 2 2 2 2" xfId="4671"/>
    <cellStyle name="Normal 2 2 12 2 2 3" xfId="4672"/>
    <cellStyle name="Normal 2 2 12 2 3" xfId="4673"/>
    <cellStyle name="Normal 2 2 12 2 3 2" xfId="4674"/>
    <cellStyle name="Normal 2 2 12 2 3 2 2" xfId="4675"/>
    <cellStyle name="Normal 2 2 12 2 3 3" xfId="4676"/>
    <cellStyle name="Normal 2 2 12 2 4" xfId="4677"/>
    <cellStyle name="Normal 2 2 12 2 4 2" xfId="4678"/>
    <cellStyle name="Normal 2 2 12 2 5" xfId="4679"/>
    <cellStyle name="Normal 2 2 12 3" xfId="4680"/>
    <cellStyle name="Normal 2 2 12 3 2" xfId="4681"/>
    <cellStyle name="Normal 2 2 12 3 2 2" xfId="4682"/>
    <cellStyle name="Normal 2 2 12 3 2 2 2" xfId="4683"/>
    <cellStyle name="Normal 2 2 12 3 2 3" xfId="4684"/>
    <cellStyle name="Normal 2 2 12 3 3" xfId="4685"/>
    <cellStyle name="Normal 2 2 12 3 3 2" xfId="4686"/>
    <cellStyle name="Normal 2 2 12 3 4" xfId="4687"/>
    <cellStyle name="Normal 2 2 12 4" xfId="4688"/>
    <cellStyle name="Normal 2 2 12 5" xfId="4689"/>
    <cellStyle name="Normal 2 2 12 5 2" xfId="4690"/>
    <cellStyle name="Normal 2 2 12 6" xfId="4691"/>
    <cellStyle name="Normal 2 2 12 7" xfId="18346"/>
    <cellStyle name="Normal 2 2 13" xfId="4692"/>
    <cellStyle name="Normal 2 2 13 2" xfId="4693"/>
    <cellStyle name="Normal 2 2 13 2 2" xfId="4694"/>
    <cellStyle name="Normal 2 2 13 2 2 2" xfId="4695"/>
    <cellStyle name="Normal 2 2 13 2 2 2 2" xfId="4696"/>
    <cellStyle name="Normal 2 2 13 2 2 3" xfId="4697"/>
    <cellStyle name="Normal 2 2 13 2 3" xfId="4698"/>
    <cellStyle name="Normal 2 2 13 2 3 2" xfId="4699"/>
    <cellStyle name="Normal 2 2 13 2 3 2 2" xfId="4700"/>
    <cellStyle name="Normal 2 2 13 2 3 3" xfId="4701"/>
    <cellStyle name="Normal 2 2 13 2 4" xfId="4702"/>
    <cellStyle name="Normal 2 2 13 2 4 2" xfId="4703"/>
    <cellStyle name="Normal 2 2 13 2 5" xfId="4704"/>
    <cellStyle name="Normal 2 2 13 3" xfId="4705"/>
    <cellStyle name="Normal 2 2 13 3 2" xfId="4706"/>
    <cellStyle name="Normal 2 2 13 3 2 2" xfId="4707"/>
    <cellStyle name="Normal 2 2 13 3 2 2 2" xfId="4708"/>
    <cellStyle name="Normal 2 2 13 3 2 3" xfId="4709"/>
    <cellStyle name="Normal 2 2 13 3 3" xfId="4710"/>
    <cellStyle name="Normal 2 2 13 3 3 2" xfId="4711"/>
    <cellStyle name="Normal 2 2 13 3 4" xfId="4712"/>
    <cellStyle name="Normal 2 2 13 4" xfId="4713"/>
    <cellStyle name="Normal 2 2 13 5" xfId="4714"/>
    <cellStyle name="Normal 2 2 13 5 2" xfId="4715"/>
    <cellStyle name="Normal 2 2 13 6" xfId="4716"/>
    <cellStyle name="Normal 2 2 13 7" xfId="18347"/>
    <cellStyle name="Normal 2 2 14" xfId="4717"/>
    <cellStyle name="Normal 2 2 14 2" xfId="4718"/>
    <cellStyle name="Normal 2 2 14 3" xfId="4719"/>
    <cellStyle name="Normal 2 2 14 3 2" xfId="4720"/>
    <cellStyle name="Normal 2 2 14 3 2 2" xfId="4721"/>
    <cellStyle name="Normal 2 2 14 3 3" xfId="4722"/>
    <cellStyle name="Normal 2 2 15" xfId="4723"/>
    <cellStyle name="Normal 2 2 15 2" xfId="4724"/>
    <cellStyle name="Normal 2 2 15 2 2" xfId="4725"/>
    <cellStyle name="Normal 2 2 15 2 2 2" xfId="4726"/>
    <cellStyle name="Normal 2 2 15 2 2 2 2" xfId="4727"/>
    <cellStyle name="Normal 2 2 15 2 2 3" xfId="4728"/>
    <cellStyle name="Normal 2 2 15 2 3" xfId="4729"/>
    <cellStyle name="Normal 2 2 15 2 3 2" xfId="4730"/>
    <cellStyle name="Normal 2 2 15 2 3 2 2" xfId="4731"/>
    <cellStyle name="Normal 2 2 15 2 3 3" xfId="4732"/>
    <cellStyle name="Normal 2 2 15 2 4" xfId="4733"/>
    <cellStyle name="Normal 2 2 15 2 4 2" xfId="4734"/>
    <cellStyle name="Normal 2 2 15 2 5" xfId="4735"/>
    <cellStyle name="Normal 2 2 15 3" xfId="4736"/>
    <cellStyle name="Normal 2 2 15 3 2" xfId="4737"/>
    <cellStyle name="Normal 2 2 15 3 2 2" xfId="4738"/>
    <cellStyle name="Normal 2 2 15 3 3" xfId="4739"/>
    <cellStyle name="Normal 2 2 15 4" xfId="4740"/>
    <cellStyle name="Normal 2 2 15 4 2" xfId="4741"/>
    <cellStyle name="Normal 2 2 15 4 2 2" xfId="4742"/>
    <cellStyle name="Normal 2 2 15 4 3" xfId="4743"/>
    <cellStyle name="Normal 2 2 15 5" xfId="4744"/>
    <cellStyle name="Normal 2 2 15 5 2" xfId="4745"/>
    <cellStyle name="Normal 2 2 15 6" xfId="4746"/>
    <cellStyle name="Normal 2 2 16" xfId="4747"/>
    <cellStyle name="Normal 2 2 17" xfId="18343"/>
    <cellStyle name="Normal 2 2 2" xfId="4748"/>
    <cellStyle name="Normal 2 2 2 2" xfId="4749"/>
    <cellStyle name="Normal 2 2 2 2 2" xfId="4750"/>
    <cellStyle name="Normal 2 2 2 3" xfId="4751"/>
    <cellStyle name="Normal 2 2 2 3 2" xfId="4752"/>
    <cellStyle name="Normal 2 2 2 4" xfId="4753"/>
    <cellStyle name="Normal 2 2 2 5" xfId="4754"/>
    <cellStyle name="Normal 2 2 2 5 2" xfId="4755"/>
    <cellStyle name="Normal 2 2 2 5 2 2" xfId="4756"/>
    <cellStyle name="Normal 2 2 2 5 2 2 2" xfId="4757"/>
    <cellStyle name="Normal 2 2 2 5 2 2 2 2" xfId="4758"/>
    <cellStyle name="Normal 2 2 2 5 2 2 3" xfId="4759"/>
    <cellStyle name="Normal 2 2 2 5 2 3" xfId="4760"/>
    <cellStyle name="Normal 2 2 2 5 2 3 2" xfId="4761"/>
    <cellStyle name="Normal 2 2 2 5 2 3 2 2" xfId="4762"/>
    <cellStyle name="Normal 2 2 2 5 2 3 3" xfId="4763"/>
    <cellStyle name="Normal 2 2 2 5 2 4" xfId="4764"/>
    <cellStyle name="Normal 2 2 2 5 2 4 2" xfId="4765"/>
    <cellStyle name="Normal 2 2 2 5 2 5" xfId="4766"/>
    <cellStyle name="Normal 2 2 2 5 3" xfId="4767"/>
    <cellStyle name="Normal 2 2 2 5 3 2" xfId="4768"/>
    <cellStyle name="Normal 2 2 2 5 3 2 2" xfId="4769"/>
    <cellStyle name="Normal 2 2 2 5 3 3" xfId="4770"/>
    <cellStyle name="Normal 2 2 2 5 4" xfId="4771"/>
    <cellStyle name="Normal 2 2 2 5 4 2" xfId="4772"/>
    <cellStyle name="Normal 2 2 2 5 4 2 2" xfId="4773"/>
    <cellStyle name="Normal 2 2 2 5 4 3" xfId="4774"/>
    <cellStyle name="Normal 2 2 2 5 5" xfId="4775"/>
    <cellStyle name="Normal 2 2 2 5 5 2" xfId="4776"/>
    <cellStyle name="Normal 2 2 2 5 6" xfId="4777"/>
    <cellStyle name="Normal 2 2 2 6" xfId="4778"/>
    <cellStyle name="Normal 2 2 2 6 2" xfId="4779"/>
    <cellStyle name="Normal 2 2 2 6 2 2" xfId="4780"/>
    <cellStyle name="Normal 2 2 2 6 2 2 2" xfId="4781"/>
    <cellStyle name="Normal 2 2 2 6 2 2 2 2" xfId="4782"/>
    <cellStyle name="Normal 2 2 2 6 2 2 3" xfId="4783"/>
    <cellStyle name="Normal 2 2 2 6 2 3" xfId="4784"/>
    <cellStyle name="Normal 2 2 2 6 2 3 2" xfId="4785"/>
    <cellStyle name="Normal 2 2 2 6 2 3 2 2" xfId="4786"/>
    <cellStyle name="Normal 2 2 2 6 2 3 3" xfId="4787"/>
    <cellStyle name="Normal 2 2 2 6 2 4" xfId="4788"/>
    <cellStyle name="Normal 2 2 2 6 2 4 2" xfId="4789"/>
    <cellStyle name="Normal 2 2 2 6 2 5" xfId="4790"/>
    <cellStyle name="Normal 2 2 2 6 3" xfId="4791"/>
    <cellStyle name="Normal 2 2 2 6 3 2" xfId="4792"/>
    <cellStyle name="Normal 2 2 2 6 3 2 2" xfId="4793"/>
    <cellStyle name="Normal 2 2 2 6 3 3" xfId="4794"/>
    <cellStyle name="Normal 2 2 2 6 4" xfId="4795"/>
    <cellStyle name="Normal 2 2 2 6 4 2" xfId="4796"/>
    <cellStyle name="Normal 2 2 2 6 4 2 2" xfId="4797"/>
    <cellStyle name="Normal 2 2 2 6 4 3" xfId="4798"/>
    <cellStyle name="Normal 2 2 2 6 5" xfId="4799"/>
    <cellStyle name="Normal 2 2 2 6 5 2" xfId="4800"/>
    <cellStyle name="Normal 2 2 2 6 6" xfId="4801"/>
    <cellStyle name="Normal 2 2 2 7" xfId="4802"/>
    <cellStyle name="Normal 2 2 2 8" xfId="4803"/>
    <cellStyle name="Normal 2 2 2 9" xfId="18348"/>
    <cellStyle name="Normal 2 2 3" xfId="4804"/>
    <cellStyle name="Normal 2 2 3 2" xfId="4805"/>
    <cellStyle name="Normal 2 2 3 2 2" xfId="4806"/>
    <cellStyle name="Normal 2 2 3 2 2 2" xfId="4807"/>
    <cellStyle name="Normal 2 2 3 2 2 2 2" xfId="4808"/>
    <cellStyle name="Normal 2 2 3 2 2 2 2 2" xfId="4809"/>
    <cellStyle name="Normal 2 2 3 2 2 2 3" xfId="4810"/>
    <cellStyle name="Normal 2 2 3 2 2 3" xfId="4811"/>
    <cellStyle name="Normal 2 2 3 2 2 3 2" xfId="4812"/>
    <cellStyle name="Normal 2 2 3 2 2 3 2 2" xfId="4813"/>
    <cellStyle name="Normal 2 2 3 2 2 3 3" xfId="4814"/>
    <cellStyle name="Normal 2 2 3 2 2 4" xfId="4815"/>
    <cellStyle name="Normal 2 2 3 2 2 4 2" xfId="4816"/>
    <cellStyle name="Normal 2 2 3 2 2 5" xfId="4817"/>
    <cellStyle name="Normal 2 2 3 2 3" xfId="4818"/>
    <cellStyle name="Normal 2 2 3 2 3 2" xfId="4819"/>
    <cellStyle name="Normal 2 2 3 2 3 2 2" xfId="4820"/>
    <cellStyle name="Normal 2 2 3 2 3 3" xfId="4821"/>
    <cellStyle name="Normal 2 2 3 2 4" xfId="4822"/>
    <cellStyle name="Normal 2 2 3 2 4 2" xfId="4823"/>
    <cellStyle name="Normal 2 2 3 2 4 2 2" xfId="4824"/>
    <cellStyle name="Normal 2 2 3 2 4 3" xfId="4825"/>
    <cellStyle name="Normal 2 2 3 2 5" xfId="4826"/>
    <cellStyle name="Normal 2 2 3 2 5 2" xfId="4827"/>
    <cellStyle name="Normal 2 2 3 2 6" xfId="4828"/>
    <cellStyle name="Normal 2 2 3 3" xfId="4829"/>
    <cellStyle name="Normal 2 2 3 4" xfId="4830"/>
    <cellStyle name="Normal 2 2 3 5" xfId="18349"/>
    <cellStyle name="Normal 2 2 4" xfId="4831"/>
    <cellStyle name="Normal 2 2 4 2" xfId="4832"/>
    <cellStyle name="Normal 2 2 4 2 2" xfId="4833"/>
    <cellStyle name="Normal 2 2 4 3" xfId="4834"/>
    <cellStyle name="Normal 2 2 4 3 2" xfId="4835"/>
    <cellStyle name="Normal 2 2 4 3 2 2" xfId="4836"/>
    <cellStyle name="Normal 2 2 4 3 2 2 2" xfId="4837"/>
    <cellStyle name="Normal 2 2 4 3 2 2 2 2" xfId="4838"/>
    <cellStyle name="Normal 2 2 4 3 2 2 3" xfId="4839"/>
    <cellStyle name="Normal 2 2 4 3 2 3" xfId="4840"/>
    <cellStyle name="Normal 2 2 4 3 2 3 2" xfId="4841"/>
    <cellStyle name="Normal 2 2 4 3 2 3 2 2" xfId="4842"/>
    <cellStyle name="Normal 2 2 4 3 2 3 3" xfId="4843"/>
    <cellStyle name="Normal 2 2 4 3 2 4" xfId="4844"/>
    <cellStyle name="Normal 2 2 4 3 2 4 2" xfId="4845"/>
    <cellStyle name="Normal 2 2 4 3 2 5" xfId="4846"/>
    <cellStyle name="Normal 2 2 4 3 3" xfId="4847"/>
    <cellStyle name="Normal 2 2 4 3 3 2" xfId="4848"/>
    <cellStyle name="Normal 2 2 4 3 3 2 2" xfId="4849"/>
    <cellStyle name="Normal 2 2 4 3 3 3" xfId="4850"/>
    <cellStyle name="Normal 2 2 4 3 4" xfId="4851"/>
    <cellStyle name="Normal 2 2 4 3 4 2" xfId="4852"/>
    <cellStyle name="Normal 2 2 4 3 4 2 2" xfId="4853"/>
    <cellStyle name="Normal 2 2 4 3 4 3" xfId="4854"/>
    <cellStyle name="Normal 2 2 4 3 5" xfId="4855"/>
    <cellStyle name="Normal 2 2 4 3 5 2" xfId="4856"/>
    <cellStyle name="Normal 2 2 4 3 6" xfId="4857"/>
    <cellStyle name="Normal 2 2 4 4" xfId="4858"/>
    <cellStyle name="Normal 2 2 4 5" xfId="4859"/>
    <cellStyle name="Normal 2 2 4 6" xfId="4860"/>
    <cellStyle name="Normal 2 2 4 7" xfId="18350"/>
    <cellStyle name="Normal 2 2 5" xfId="4861"/>
    <cellStyle name="Normal 2 2 5 2" xfId="4862"/>
    <cellStyle name="Normal 2 2 5 2 2" xfId="4863"/>
    <cellStyle name="Normal 2 2 5 2 2 2" xfId="4864"/>
    <cellStyle name="Normal 2 2 5 2 2 2 2" xfId="4865"/>
    <cellStyle name="Normal 2 2 5 2 2 2 2 2" xfId="4866"/>
    <cellStyle name="Normal 2 2 5 2 2 2 3" xfId="4867"/>
    <cellStyle name="Normal 2 2 5 2 2 3" xfId="4868"/>
    <cellStyle name="Normal 2 2 5 2 2 3 2" xfId="4869"/>
    <cellStyle name="Normal 2 2 5 2 2 3 2 2" xfId="4870"/>
    <cellStyle name="Normal 2 2 5 2 2 3 3" xfId="4871"/>
    <cellStyle name="Normal 2 2 5 2 2 4" xfId="4872"/>
    <cellStyle name="Normal 2 2 5 2 2 4 2" xfId="4873"/>
    <cellStyle name="Normal 2 2 5 2 2 5" xfId="4874"/>
    <cellStyle name="Normal 2 2 5 2 3" xfId="4875"/>
    <cellStyle name="Normal 2 2 5 2 3 2" xfId="4876"/>
    <cellStyle name="Normal 2 2 5 2 3 2 2" xfId="4877"/>
    <cellStyle name="Normal 2 2 5 2 3 3" xfId="4878"/>
    <cellStyle name="Normal 2 2 5 2 4" xfId="4879"/>
    <cellStyle name="Normal 2 2 5 2 4 2" xfId="4880"/>
    <cellStyle name="Normal 2 2 5 2 4 2 2" xfId="4881"/>
    <cellStyle name="Normal 2 2 5 2 4 3" xfId="4882"/>
    <cellStyle name="Normal 2 2 5 2 5" xfId="4883"/>
    <cellStyle name="Normal 2 2 5 2 5 2" xfId="4884"/>
    <cellStyle name="Normal 2 2 5 2 6" xfId="4885"/>
    <cellStyle name="Normal 2 2 5 3" xfId="4886"/>
    <cellStyle name="Normal 2 2 5 3 2" xfId="4887"/>
    <cellStyle name="Normal 2 2 5 3 2 2" xfId="4888"/>
    <cellStyle name="Normal 2 2 5 3 2 2 2" xfId="4889"/>
    <cellStyle name="Normal 2 2 5 3 2 2 2 2" xfId="4890"/>
    <cellStyle name="Normal 2 2 5 3 2 2 3" xfId="4891"/>
    <cellStyle name="Normal 2 2 5 3 2 3" xfId="4892"/>
    <cellStyle name="Normal 2 2 5 3 2 3 2" xfId="4893"/>
    <cellStyle name="Normal 2 2 5 3 2 3 2 2" xfId="4894"/>
    <cellStyle name="Normal 2 2 5 3 2 3 3" xfId="4895"/>
    <cellStyle name="Normal 2 2 5 3 2 4" xfId="4896"/>
    <cellStyle name="Normal 2 2 5 3 2 4 2" xfId="4897"/>
    <cellStyle name="Normal 2 2 5 3 2 5" xfId="4898"/>
    <cellStyle name="Normal 2 2 5 3 3" xfId="4899"/>
    <cellStyle name="Normal 2 2 5 3 3 2" xfId="4900"/>
    <cellStyle name="Normal 2 2 5 3 3 2 2" xfId="4901"/>
    <cellStyle name="Normal 2 2 5 3 3 3" xfId="4902"/>
    <cellStyle name="Normal 2 2 5 3 4" xfId="4903"/>
    <cellStyle name="Normal 2 2 5 3 4 2" xfId="4904"/>
    <cellStyle name="Normal 2 2 5 3 4 2 2" xfId="4905"/>
    <cellStyle name="Normal 2 2 5 3 4 3" xfId="4906"/>
    <cellStyle name="Normal 2 2 5 3 5" xfId="4907"/>
    <cellStyle name="Normal 2 2 5 3 5 2" xfId="4908"/>
    <cellStyle name="Normal 2 2 5 3 6" xfId="4909"/>
    <cellStyle name="Normal 2 2 5 4" xfId="4910"/>
    <cellStyle name="Normal 2 2 5 5" xfId="4911"/>
    <cellStyle name="Normal 2 2 5 6" xfId="4912"/>
    <cellStyle name="Normal 2 2 5 7" xfId="18351"/>
    <cellStyle name="Normal 2 2 6" xfId="4913"/>
    <cellStyle name="Normal 2 2 6 2" xfId="4914"/>
    <cellStyle name="Normal 2 2 6 2 2" xfId="4915"/>
    <cellStyle name="Normal 2 2 6 2 2 2" xfId="4916"/>
    <cellStyle name="Normal 2 2 6 2 2 2 2" xfId="4917"/>
    <cellStyle name="Normal 2 2 6 2 2 2 2 2" xfId="4918"/>
    <cellStyle name="Normal 2 2 6 2 2 2 3" xfId="4919"/>
    <cellStyle name="Normal 2 2 6 2 2 3" xfId="4920"/>
    <cellStyle name="Normal 2 2 6 2 2 3 2" xfId="4921"/>
    <cellStyle name="Normal 2 2 6 2 2 3 2 2" xfId="4922"/>
    <cellStyle name="Normal 2 2 6 2 2 3 3" xfId="4923"/>
    <cellStyle name="Normal 2 2 6 2 2 4" xfId="4924"/>
    <cellStyle name="Normal 2 2 6 2 2 4 2" xfId="4925"/>
    <cellStyle name="Normal 2 2 6 2 2 5" xfId="4926"/>
    <cellStyle name="Normal 2 2 6 2 3" xfId="4927"/>
    <cellStyle name="Normal 2 2 6 2 3 2" xfId="4928"/>
    <cellStyle name="Normal 2 2 6 2 3 2 2" xfId="4929"/>
    <cellStyle name="Normal 2 2 6 2 3 3" xfId="4930"/>
    <cellStyle name="Normal 2 2 6 2 4" xfId="4931"/>
    <cellStyle name="Normal 2 2 6 2 4 2" xfId="4932"/>
    <cellStyle name="Normal 2 2 6 2 4 2 2" xfId="4933"/>
    <cellStyle name="Normal 2 2 6 2 4 3" xfId="4934"/>
    <cellStyle name="Normal 2 2 6 2 5" xfId="4935"/>
    <cellStyle name="Normal 2 2 6 2 5 2" xfId="4936"/>
    <cellStyle name="Normal 2 2 6 2 6" xfId="4937"/>
    <cellStyle name="Normal 2 2 6 3" xfId="4938"/>
    <cellStyle name="Normal 2 2 6 4" xfId="4939"/>
    <cellStyle name="Normal 2 2 6 5" xfId="4940"/>
    <cellStyle name="Normal 2 2 6 6" xfId="18352"/>
    <cellStyle name="Normal 2 2 7" xfId="4941"/>
    <cellStyle name="Normal 2 2 7 2" xfId="4942"/>
    <cellStyle name="Normal 2 2 7 2 2" xfId="4943"/>
    <cellStyle name="Normal 2 2 7 2 2 2" xfId="4944"/>
    <cellStyle name="Normal 2 2 7 2 2 2 2" xfId="4945"/>
    <cellStyle name="Normal 2 2 7 2 2 2 2 2" xfId="4946"/>
    <cellStyle name="Normal 2 2 7 2 2 2 3" xfId="4947"/>
    <cellStyle name="Normal 2 2 7 2 2 3" xfId="4948"/>
    <cellStyle name="Normal 2 2 7 2 2 3 2" xfId="4949"/>
    <cellStyle name="Normal 2 2 7 2 2 3 2 2" xfId="4950"/>
    <cellStyle name="Normal 2 2 7 2 2 3 3" xfId="4951"/>
    <cellStyle name="Normal 2 2 7 2 2 4" xfId="4952"/>
    <cellStyle name="Normal 2 2 7 2 2 4 2" xfId="4953"/>
    <cellStyle name="Normal 2 2 7 2 2 5" xfId="4954"/>
    <cellStyle name="Normal 2 2 7 2 3" xfId="4955"/>
    <cellStyle name="Normal 2 2 7 2 3 2" xfId="4956"/>
    <cellStyle name="Normal 2 2 7 2 3 2 2" xfId="4957"/>
    <cellStyle name="Normal 2 2 7 2 3 3" xfId="4958"/>
    <cellStyle name="Normal 2 2 7 2 4" xfId="4959"/>
    <cellStyle name="Normal 2 2 7 2 4 2" xfId="4960"/>
    <cellStyle name="Normal 2 2 7 2 4 2 2" xfId="4961"/>
    <cellStyle name="Normal 2 2 7 2 4 3" xfId="4962"/>
    <cellStyle name="Normal 2 2 7 2 5" xfId="4963"/>
    <cellStyle name="Normal 2 2 7 2 5 2" xfId="4964"/>
    <cellStyle name="Normal 2 2 7 2 6" xfId="4965"/>
    <cellStyle name="Normal 2 2 7 3" xfId="4966"/>
    <cellStyle name="Normal 2 2 7 3 2" xfId="4967"/>
    <cellStyle name="Normal 2 2 7 3 2 2" xfId="4968"/>
    <cellStyle name="Normal 2 2 7 3 2 2 2" xfId="4969"/>
    <cellStyle name="Normal 2 2 7 3 2 3" xfId="4970"/>
    <cellStyle name="Normal 2 2 7 3 3" xfId="4971"/>
    <cellStyle name="Normal 2 2 7 3 3 2" xfId="4972"/>
    <cellStyle name="Normal 2 2 7 3 3 2 2" xfId="4973"/>
    <cellStyle name="Normal 2 2 7 3 3 3" xfId="4974"/>
    <cellStyle name="Normal 2 2 7 3 4" xfId="4975"/>
    <cellStyle name="Normal 2 2 7 3 4 2" xfId="4976"/>
    <cellStyle name="Normal 2 2 7 3 5" xfId="4977"/>
    <cellStyle name="Normal 2 2 7 4" xfId="4978"/>
    <cellStyle name="Normal 2 2 7 4 2" xfId="4979"/>
    <cellStyle name="Normal 2 2 7 4 2 2" xfId="4980"/>
    <cellStyle name="Normal 2 2 7 4 2 2 2" xfId="4981"/>
    <cellStyle name="Normal 2 2 7 4 2 3" xfId="4982"/>
    <cellStyle name="Normal 2 2 7 4 3" xfId="4983"/>
    <cellStyle name="Normal 2 2 7 4 3 2" xfId="4984"/>
    <cellStyle name="Normal 2 2 7 4 4" xfId="4985"/>
    <cellStyle name="Normal 2 2 7 5" xfId="4986"/>
    <cellStyle name="Normal 2 2 7 6" xfId="4987"/>
    <cellStyle name="Normal 2 2 7 6 2" xfId="4988"/>
    <cellStyle name="Normal 2 2 7 7" xfId="4989"/>
    <cellStyle name="Normal 2 2 7 8" xfId="18353"/>
    <cellStyle name="Normal 2 2 8" xfId="4990"/>
    <cellStyle name="Normal 2 2 8 2" xfId="4991"/>
    <cellStyle name="Normal 2 2 8 2 2" xfId="4992"/>
    <cellStyle name="Normal 2 2 8 2 2 2" xfId="4993"/>
    <cellStyle name="Normal 2 2 8 2 2 2 2" xfId="4994"/>
    <cellStyle name="Normal 2 2 8 2 2 2 2 2" xfId="4995"/>
    <cellStyle name="Normal 2 2 8 2 2 2 3" xfId="4996"/>
    <cellStyle name="Normal 2 2 8 2 2 3" xfId="4997"/>
    <cellStyle name="Normal 2 2 8 2 2 3 2" xfId="4998"/>
    <cellStyle name="Normal 2 2 8 2 2 3 2 2" xfId="4999"/>
    <cellStyle name="Normal 2 2 8 2 2 3 3" xfId="5000"/>
    <cellStyle name="Normal 2 2 8 2 2 4" xfId="5001"/>
    <cellStyle name="Normal 2 2 8 2 2 4 2" xfId="5002"/>
    <cellStyle name="Normal 2 2 8 2 2 5" xfId="5003"/>
    <cellStyle name="Normal 2 2 8 2 3" xfId="5004"/>
    <cellStyle name="Normal 2 2 8 2 3 2" xfId="5005"/>
    <cellStyle name="Normal 2 2 8 2 3 2 2" xfId="5006"/>
    <cellStyle name="Normal 2 2 8 2 3 3" xfId="5007"/>
    <cellStyle name="Normal 2 2 8 2 4" xfId="5008"/>
    <cellStyle name="Normal 2 2 8 2 4 2" xfId="5009"/>
    <cellStyle name="Normal 2 2 8 2 4 2 2" xfId="5010"/>
    <cellStyle name="Normal 2 2 8 2 4 3" xfId="5011"/>
    <cellStyle name="Normal 2 2 8 2 5" xfId="5012"/>
    <cellStyle name="Normal 2 2 8 2 5 2" xfId="5013"/>
    <cellStyle name="Normal 2 2 8 2 6" xfId="5014"/>
    <cellStyle name="Normal 2 2 8 3" xfId="5015"/>
    <cellStyle name="Normal 2 2 8 4" xfId="5016"/>
    <cellStyle name="Normal 2 2 8 5" xfId="18354"/>
    <cellStyle name="Normal 2 2 9" xfId="5017"/>
    <cellStyle name="Normal 2 2 9 2" xfId="5018"/>
    <cellStyle name="Normal 2 2 9 2 2" xfId="5019"/>
    <cellStyle name="Normal 2 2 9 2 2 2" xfId="5020"/>
    <cellStyle name="Normal 2 2 9 2 2 2 2" xfId="5021"/>
    <cellStyle name="Normal 2 2 9 2 2 3" xfId="5022"/>
    <cellStyle name="Normal 2 2 9 2 3" xfId="5023"/>
    <cellStyle name="Normal 2 2 9 2 3 2" xfId="5024"/>
    <cellStyle name="Normal 2 2 9 2 3 2 2" xfId="5025"/>
    <cellStyle name="Normal 2 2 9 2 3 3" xfId="5026"/>
    <cellStyle name="Normal 2 2 9 2 4" xfId="5027"/>
    <cellStyle name="Normal 2 2 9 2 4 2" xfId="5028"/>
    <cellStyle name="Normal 2 2 9 2 5" xfId="5029"/>
    <cellStyle name="Normal 2 2 9 3" xfId="5030"/>
    <cellStyle name="Normal 2 2 9 3 2" xfId="5031"/>
    <cellStyle name="Normal 2 2 9 3 2 2" xfId="5032"/>
    <cellStyle name="Normal 2 2 9 3 2 2 2" xfId="5033"/>
    <cellStyle name="Normal 2 2 9 3 2 3" xfId="5034"/>
    <cellStyle name="Normal 2 2 9 3 3" xfId="5035"/>
    <cellStyle name="Normal 2 2 9 3 3 2" xfId="5036"/>
    <cellStyle name="Normal 2 2 9 3 4" xfId="5037"/>
    <cellStyle name="Normal 2 2 9 4" xfId="5038"/>
    <cellStyle name="Normal 2 2 9 5" xfId="5039"/>
    <cellStyle name="Normal 2 2 9 5 2" xfId="5040"/>
    <cellStyle name="Normal 2 2 9 6" xfId="5041"/>
    <cellStyle name="Normal 2 2 9 7" xfId="18355"/>
    <cellStyle name="Normal 2 2_ELC" xfId="5042"/>
    <cellStyle name="Normal 2 20" xfId="5043"/>
    <cellStyle name="Normal 2 21" xfId="5044"/>
    <cellStyle name="Normal 2 22" xfId="5045"/>
    <cellStyle name="Normal 2 23" xfId="5046"/>
    <cellStyle name="Normal 2 24" xfId="5047"/>
    <cellStyle name="Normal 2 25" xfId="5048"/>
    <cellStyle name="Normal 2 26" xfId="5049"/>
    <cellStyle name="Normal 2 27" xfId="5050"/>
    <cellStyle name="Normal 2 28" xfId="5051"/>
    <cellStyle name="Normal 2 29" xfId="5052"/>
    <cellStyle name="Normal 2 3" xfId="5053"/>
    <cellStyle name="Normal 2 3 10" xfId="5054"/>
    <cellStyle name="Normal 2 3 10 2" xfId="5055"/>
    <cellStyle name="Normal 2 3 10 2 2" xfId="5056"/>
    <cellStyle name="Normal 2 3 10 2 2 2" xfId="5057"/>
    <cellStyle name="Normal 2 3 10 2 2 2 2" xfId="5058"/>
    <cellStyle name="Normal 2 3 10 2 2 3" xfId="5059"/>
    <cellStyle name="Normal 2 3 10 2 3" xfId="5060"/>
    <cellStyle name="Normal 2 3 10 2 3 2" xfId="5061"/>
    <cellStyle name="Normal 2 3 10 2 3 2 2" xfId="5062"/>
    <cellStyle name="Normal 2 3 10 2 3 3" xfId="5063"/>
    <cellStyle name="Normal 2 3 10 2 4" xfId="5064"/>
    <cellStyle name="Normal 2 3 10 2 4 2" xfId="5065"/>
    <cellStyle name="Normal 2 3 10 2 5" xfId="5066"/>
    <cellStyle name="Normal 2 3 10 3" xfId="5067"/>
    <cellStyle name="Normal 2 3 10 3 2" xfId="5068"/>
    <cellStyle name="Normal 2 3 10 3 2 2" xfId="5069"/>
    <cellStyle name="Normal 2 3 10 3 2 2 2" xfId="5070"/>
    <cellStyle name="Normal 2 3 10 3 2 3" xfId="5071"/>
    <cellStyle name="Normal 2 3 10 3 3" xfId="5072"/>
    <cellStyle name="Normal 2 3 10 3 3 2" xfId="5073"/>
    <cellStyle name="Normal 2 3 10 3 4" xfId="5074"/>
    <cellStyle name="Normal 2 3 10 4" xfId="5075"/>
    <cellStyle name="Normal 2 3 10 5" xfId="5076"/>
    <cellStyle name="Normal 2 3 10 5 2" xfId="5077"/>
    <cellStyle name="Normal 2 3 10 6" xfId="5078"/>
    <cellStyle name="Normal 2 3 10 7" xfId="18357"/>
    <cellStyle name="Normal 2 3 11" xfId="5079"/>
    <cellStyle name="Normal 2 3 11 2" xfId="5080"/>
    <cellStyle name="Normal 2 3 11 2 2" xfId="5081"/>
    <cellStyle name="Normal 2 3 11 2 2 2" xfId="5082"/>
    <cellStyle name="Normal 2 3 11 2 2 2 2" xfId="5083"/>
    <cellStyle name="Normal 2 3 11 2 2 3" xfId="5084"/>
    <cellStyle name="Normal 2 3 11 2 3" xfId="5085"/>
    <cellStyle name="Normal 2 3 11 2 3 2" xfId="5086"/>
    <cellStyle name="Normal 2 3 11 2 3 2 2" xfId="5087"/>
    <cellStyle name="Normal 2 3 11 2 3 3" xfId="5088"/>
    <cellStyle name="Normal 2 3 11 2 4" xfId="5089"/>
    <cellStyle name="Normal 2 3 11 2 4 2" xfId="5090"/>
    <cellStyle name="Normal 2 3 11 2 5" xfId="5091"/>
    <cellStyle name="Normal 2 3 11 3" xfId="5092"/>
    <cellStyle name="Normal 2 3 11 3 2" xfId="5093"/>
    <cellStyle name="Normal 2 3 11 3 2 2" xfId="5094"/>
    <cellStyle name="Normal 2 3 11 3 2 2 2" xfId="5095"/>
    <cellStyle name="Normal 2 3 11 3 2 3" xfId="5096"/>
    <cellStyle name="Normal 2 3 11 3 3" xfId="5097"/>
    <cellStyle name="Normal 2 3 11 3 3 2" xfId="5098"/>
    <cellStyle name="Normal 2 3 11 3 4" xfId="5099"/>
    <cellStyle name="Normal 2 3 11 4" xfId="5100"/>
    <cellStyle name="Normal 2 3 11 5" xfId="5101"/>
    <cellStyle name="Normal 2 3 11 5 2" xfId="5102"/>
    <cellStyle name="Normal 2 3 11 6" xfId="5103"/>
    <cellStyle name="Normal 2 3 11 7" xfId="18358"/>
    <cellStyle name="Normal 2 3 12" xfId="5104"/>
    <cellStyle name="Normal 2 3 12 2" xfId="5105"/>
    <cellStyle name="Normal 2 3 12 2 2" xfId="5106"/>
    <cellStyle name="Normal 2 3 12 2 2 2" xfId="5107"/>
    <cellStyle name="Normal 2 3 12 2 2 2 2" xfId="5108"/>
    <cellStyle name="Normal 2 3 12 2 2 3" xfId="5109"/>
    <cellStyle name="Normal 2 3 12 2 3" xfId="5110"/>
    <cellStyle name="Normal 2 3 12 2 3 2" xfId="5111"/>
    <cellStyle name="Normal 2 3 12 2 3 2 2" xfId="5112"/>
    <cellStyle name="Normal 2 3 12 2 3 3" xfId="5113"/>
    <cellStyle name="Normal 2 3 12 2 4" xfId="5114"/>
    <cellStyle name="Normal 2 3 12 2 4 2" xfId="5115"/>
    <cellStyle name="Normal 2 3 12 2 5" xfId="5116"/>
    <cellStyle name="Normal 2 3 12 3" xfId="5117"/>
    <cellStyle name="Normal 2 3 12 3 2" xfId="5118"/>
    <cellStyle name="Normal 2 3 12 3 2 2" xfId="5119"/>
    <cellStyle name="Normal 2 3 12 3 2 2 2" xfId="5120"/>
    <cellStyle name="Normal 2 3 12 3 2 3" xfId="5121"/>
    <cellStyle name="Normal 2 3 12 3 3" xfId="5122"/>
    <cellStyle name="Normal 2 3 12 3 3 2" xfId="5123"/>
    <cellStyle name="Normal 2 3 12 3 4" xfId="5124"/>
    <cellStyle name="Normal 2 3 12 4" xfId="5125"/>
    <cellStyle name="Normal 2 3 12 5" xfId="5126"/>
    <cellStyle name="Normal 2 3 12 5 2" xfId="5127"/>
    <cellStyle name="Normal 2 3 12 6" xfId="5128"/>
    <cellStyle name="Normal 2 3 12 7" xfId="18359"/>
    <cellStyle name="Normal 2 3 13" xfId="5129"/>
    <cellStyle name="Normal 2 3 13 2" xfId="5130"/>
    <cellStyle name="Normal 2 3 13 2 2" xfId="5131"/>
    <cellStyle name="Normal 2 3 13 2 2 2" xfId="5132"/>
    <cellStyle name="Normal 2 3 13 2 2 2 2" xfId="5133"/>
    <cellStyle name="Normal 2 3 13 2 2 3" xfId="5134"/>
    <cellStyle name="Normal 2 3 13 2 3" xfId="5135"/>
    <cellStyle name="Normal 2 3 13 2 3 2" xfId="5136"/>
    <cellStyle name="Normal 2 3 13 2 3 2 2" xfId="5137"/>
    <cellStyle name="Normal 2 3 13 2 3 3" xfId="5138"/>
    <cellStyle name="Normal 2 3 13 2 4" xfId="5139"/>
    <cellStyle name="Normal 2 3 13 2 4 2" xfId="5140"/>
    <cellStyle name="Normal 2 3 13 2 5" xfId="5141"/>
    <cellStyle name="Normal 2 3 13 3" xfId="5142"/>
    <cellStyle name="Normal 2 3 13 3 2" xfId="5143"/>
    <cellStyle name="Normal 2 3 13 3 2 2" xfId="5144"/>
    <cellStyle name="Normal 2 3 13 3 2 2 2" xfId="5145"/>
    <cellStyle name="Normal 2 3 13 3 2 3" xfId="5146"/>
    <cellStyle name="Normal 2 3 13 3 3" xfId="5147"/>
    <cellStyle name="Normal 2 3 13 3 3 2" xfId="5148"/>
    <cellStyle name="Normal 2 3 13 3 4" xfId="5149"/>
    <cellStyle name="Normal 2 3 13 4" xfId="5150"/>
    <cellStyle name="Normal 2 3 13 5" xfId="5151"/>
    <cellStyle name="Normal 2 3 13 5 2" xfId="5152"/>
    <cellStyle name="Normal 2 3 13 6" xfId="5153"/>
    <cellStyle name="Normal 2 3 13 7" xfId="18360"/>
    <cellStyle name="Normal 2 3 14" xfId="5154"/>
    <cellStyle name="Normal 2 3 15" xfId="18356"/>
    <cellStyle name="Normal 2 3 2" xfId="5155"/>
    <cellStyle name="Normal 2 3 2 10" xfId="5156"/>
    <cellStyle name="Normal 2 3 2 10 2" xfId="5157"/>
    <cellStyle name="Normal 2 3 2 11" xfId="5158"/>
    <cellStyle name="Normal 2 3 2 12" xfId="18361"/>
    <cellStyle name="Normal 2 3 2 2" xfId="5159"/>
    <cellStyle name="Normal 2 3 2 2 2" xfId="5160"/>
    <cellStyle name="Normal 2 3 2 2 2 2" xfId="5161"/>
    <cellStyle name="Normal 2 3 2 2 2 2 2" xfId="5162"/>
    <cellStyle name="Normal 2 3 2 2 2 2 2 2" xfId="5163"/>
    <cellStyle name="Normal 2 3 2 2 2 2 2 2 2" xfId="5164"/>
    <cellStyle name="Normal 2 3 2 2 2 2 2 3" xfId="5165"/>
    <cellStyle name="Normal 2 3 2 2 2 2 3" xfId="5166"/>
    <cellStyle name="Normal 2 3 2 2 2 2 3 2" xfId="5167"/>
    <cellStyle name="Normal 2 3 2 2 2 2 3 2 2" xfId="5168"/>
    <cellStyle name="Normal 2 3 2 2 2 2 3 3" xfId="5169"/>
    <cellStyle name="Normal 2 3 2 2 2 2 4" xfId="5170"/>
    <cellStyle name="Normal 2 3 2 2 2 2 4 2" xfId="5171"/>
    <cellStyle name="Normal 2 3 2 2 2 2 5" xfId="5172"/>
    <cellStyle name="Normal 2 3 2 2 2 3" xfId="5173"/>
    <cellStyle name="Normal 2 3 2 2 2 3 2" xfId="5174"/>
    <cellStyle name="Normal 2 3 2 2 2 3 2 2" xfId="5175"/>
    <cellStyle name="Normal 2 3 2 2 2 3 3" xfId="5176"/>
    <cellStyle name="Normal 2 3 2 2 2 4" xfId="5177"/>
    <cellStyle name="Normal 2 3 2 2 2 4 2" xfId="5178"/>
    <cellStyle name="Normal 2 3 2 2 2 4 2 2" xfId="5179"/>
    <cellStyle name="Normal 2 3 2 2 2 4 3" xfId="5180"/>
    <cellStyle name="Normal 2 3 2 2 2 5" xfId="5181"/>
    <cellStyle name="Normal 2 3 2 2 2 5 2" xfId="5182"/>
    <cellStyle name="Normal 2 3 2 2 2 6" xfId="5183"/>
    <cellStyle name="Normal 2 3 2 2 3" xfId="5184"/>
    <cellStyle name="Normal 2 3 2 2 3 2" xfId="5185"/>
    <cellStyle name="Normal 2 3 2 2 3 2 2" xfId="5186"/>
    <cellStyle name="Normal 2 3 2 2 3 2 2 2" xfId="5187"/>
    <cellStyle name="Normal 2 3 2 2 3 2 2 2 2" xfId="5188"/>
    <cellStyle name="Normal 2 3 2 2 3 2 2 3" xfId="5189"/>
    <cellStyle name="Normal 2 3 2 2 3 2 3" xfId="5190"/>
    <cellStyle name="Normal 2 3 2 2 3 2 3 2" xfId="5191"/>
    <cellStyle name="Normal 2 3 2 2 3 2 3 2 2" xfId="5192"/>
    <cellStyle name="Normal 2 3 2 2 3 2 3 3" xfId="5193"/>
    <cellStyle name="Normal 2 3 2 2 3 2 4" xfId="5194"/>
    <cellStyle name="Normal 2 3 2 2 3 2 4 2" xfId="5195"/>
    <cellStyle name="Normal 2 3 2 2 3 2 5" xfId="5196"/>
    <cellStyle name="Normal 2 3 2 2 3 3" xfId="5197"/>
    <cellStyle name="Normal 2 3 2 2 3 3 2" xfId="5198"/>
    <cellStyle name="Normal 2 3 2 2 3 3 2 2" xfId="5199"/>
    <cellStyle name="Normal 2 3 2 2 3 3 3" xfId="5200"/>
    <cellStyle name="Normal 2 3 2 2 3 4" xfId="5201"/>
    <cellStyle name="Normal 2 3 2 2 3 4 2" xfId="5202"/>
    <cellStyle name="Normal 2 3 2 2 3 4 2 2" xfId="5203"/>
    <cellStyle name="Normal 2 3 2 2 3 4 3" xfId="5204"/>
    <cellStyle name="Normal 2 3 2 2 3 5" xfId="5205"/>
    <cellStyle name="Normal 2 3 2 2 3 5 2" xfId="5206"/>
    <cellStyle name="Normal 2 3 2 2 3 6" xfId="5207"/>
    <cellStyle name="Normal 2 3 2 2 4" xfId="5208"/>
    <cellStyle name="Normal 2 3 2 2 4 2" xfId="5209"/>
    <cellStyle name="Normal 2 3 2 2 4 2 2" xfId="5210"/>
    <cellStyle name="Normal 2 3 2 2 4 2 2 2" xfId="5211"/>
    <cellStyle name="Normal 2 3 2 2 4 2 3" xfId="5212"/>
    <cellStyle name="Normal 2 3 2 2 4 3" xfId="5213"/>
    <cellStyle name="Normal 2 3 2 2 4 3 2" xfId="5214"/>
    <cellStyle name="Normal 2 3 2 2 4 3 2 2" xfId="5215"/>
    <cellStyle name="Normal 2 3 2 2 4 3 3" xfId="5216"/>
    <cellStyle name="Normal 2 3 2 2 4 4" xfId="5217"/>
    <cellStyle name="Normal 2 3 2 2 4 4 2" xfId="5218"/>
    <cellStyle name="Normal 2 3 2 2 4 5" xfId="5219"/>
    <cellStyle name="Normal 2 3 2 2 5" xfId="5220"/>
    <cellStyle name="Normal 2 3 2 2 5 2" xfId="5221"/>
    <cellStyle name="Normal 2 3 2 2 5 2 2" xfId="5222"/>
    <cellStyle name="Normal 2 3 2 2 5 3" xfId="5223"/>
    <cellStyle name="Normal 2 3 2 2 6" xfId="5224"/>
    <cellStyle name="Normal 2 3 2 2 6 2" xfId="5225"/>
    <cellStyle name="Normal 2 3 2 2 6 2 2" xfId="5226"/>
    <cellStyle name="Normal 2 3 2 2 6 3" xfId="5227"/>
    <cellStyle name="Normal 2 3 2 2 7" xfId="5228"/>
    <cellStyle name="Normal 2 3 2 2 7 2" xfId="5229"/>
    <cellStyle name="Normal 2 3 2 2 8" xfId="5230"/>
    <cellStyle name="Normal 2 3 2 3" xfId="5231"/>
    <cellStyle name="Normal 2 3 2 3 2" xfId="5232"/>
    <cellStyle name="Normal 2 3 2 3 2 2" xfId="5233"/>
    <cellStyle name="Normal 2 3 2 3 2 2 2" xfId="5234"/>
    <cellStyle name="Normal 2 3 2 3 2 2 2 2" xfId="5235"/>
    <cellStyle name="Normal 2 3 2 3 2 2 3" xfId="5236"/>
    <cellStyle name="Normal 2 3 2 3 2 3" xfId="5237"/>
    <cellStyle name="Normal 2 3 2 3 2 3 2" xfId="5238"/>
    <cellStyle name="Normal 2 3 2 3 2 3 2 2" xfId="5239"/>
    <cellStyle name="Normal 2 3 2 3 2 3 3" xfId="5240"/>
    <cellStyle name="Normal 2 3 2 3 2 4" xfId="5241"/>
    <cellStyle name="Normal 2 3 2 3 2 4 2" xfId="5242"/>
    <cellStyle name="Normal 2 3 2 3 2 5" xfId="5243"/>
    <cellStyle name="Normal 2 3 2 3 3" xfId="5244"/>
    <cellStyle name="Normal 2 3 2 3 3 2" xfId="5245"/>
    <cellStyle name="Normal 2 3 2 3 3 2 2" xfId="5246"/>
    <cellStyle name="Normal 2 3 2 3 3 3" xfId="5247"/>
    <cellStyle name="Normal 2 3 2 3 4" xfId="5248"/>
    <cellStyle name="Normal 2 3 2 3 4 2" xfId="5249"/>
    <cellStyle name="Normal 2 3 2 3 4 2 2" xfId="5250"/>
    <cellStyle name="Normal 2 3 2 3 4 3" xfId="5251"/>
    <cellStyle name="Normal 2 3 2 3 5" xfId="5252"/>
    <cellStyle name="Normal 2 3 2 3 5 2" xfId="5253"/>
    <cellStyle name="Normal 2 3 2 3 6" xfId="5254"/>
    <cellStyle name="Normal 2 3 2 4" xfId="5255"/>
    <cellStyle name="Normal 2 3 2 4 2" xfId="5256"/>
    <cellStyle name="Normal 2 3 2 4 2 2" xfId="5257"/>
    <cellStyle name="Normal 2 3 2 4 2 2 2" xfId="5258"/>
    <cellStyle name="Normal 2 3 2 4 2 2 2 2" xfId="5259"/>
    <cellStyle name="Normal 2 3 2 4 2 2 3" xfId="5260"/>
    <cellStyle name="Normal 2 3 2 4 2 3" xfId="5261"/>
    <cellStyle name="Normal 2 3 2 4 2 3 2" xfId="5262"/>
    <cellStyle name="Normal 2 3 2 4 2 3 2 2" xfId="5263"/>
    <cellStyle name="Normal 2 3 2 4 2 3 3" xfId="5264"/>
    <cellStyle name="Normal 2 3 2 4 2 4" xfId="5265"/>
    <cellStyle name="Normal 2 3 2 4 2 4 2" xfId="5266"/>
    <cellStyle name="Normal 2 3 2 4 2 5" xfId="5267"/>
    <cellStyle name="Normal 2 3 2 4 3" xfId="5268"/>
    <cellStyle name="Normal 2 3 2 4 3 2" xfId="5269"/>
    <cellStyle name="Normal 2 3 2 4 3 2 2" xfId="5270"/>
    <cellStyle name="Normal 2 3 2 4 3 3" xfId="5271"/>
    <cellStyle name="Normal 2 3 2 4 4" xfId="5272"/>
    <cellStyle name="Normal 2 3 2 4 4 2" xfId="5273"/>
    <cellStyle name="Normal 2 3 2 4 4 2 2" xfId="5274"/>
    <cellStyle name="Normal 2 3 2 4 4 3" xfId="5275"/>
    <cellStyle name="Normal 2 3 2 4 5" xfId="5276"/>
    <cellStyle name="Normal 2 3 2 4 5 2" xfId="5277"/>
    <cellStyle name="Normal 2 3 2 4 6" xfId="5278"/>
    <cellStyle name="Normal 2 3 2 5" xfId="5279"/>
    <cellStyle name="Normal 2 3 2 5 2" xfId="5280"/>
    <cellStyle name="Normal 2 3 2 5 2 2" xfId="5281"/>
    <cellStyle name="Normal 2 3 2 5 2 2 2" xfId="5282"/>
    <cellStyle name="Normal 2 3 2 5 2 2 2 2" xfId="5283"/>
    <cellStyle name="Normal 2 3 2 5 2 2 3" xfId="5284"/>
    <cellStyle name="Normal 2 3 2 5 2 3" xfId="5285"/>
    <cellStyle name="Normal 2 3 2 5 2 3 2" xfId="5286"/>
    <cellStyle name="Normal 2 3 2 5 2 3 2 2" xfId="5287"/>
    <cellStyle name="Normal 2 3 2 5 2 3 3" xfId="5288"/>
    <cellStyle name="Normal 2 3 2 5 2 4" xfId="5289"/>
    <cellStyle name="Normal 2 3 2 5 2 4 2" xfId="5290"/>
    <cellStyle name="Normal 2 3 2 5 2 5" xfId="5291"/>
    <cellStyle name="Normal 2 3 2 5 3" xfId="5292"/>
    <cellStyle name="Normal 2 3 2 5 3 2" xfId="5293"/>
    <cellStyle name="Normal 2 3 2 5 3 2 2" xfId="5294"/>
    <cellStyle name="Normal 2 3 2 5 3 3" xfId="5295"/>
    <cellStyle name="Normal 2 3 2 5 4" xfId="5296"/>
    <cellStyle name="Normal 2 3 2 5 4 2" xfId="5297"/>
    <cellStyle name="Normal 2 3 2 5 4 2 2" xfId="5298"/>
    <cellStyle name="Normal 2 3 2 5 4 3" xfId="5299"/>
    <cellStyle name="Normal 2 3 2 5 5" xfId="5300"/>
    <cellStyle name="Normal 2 3 2 5 5 2" xfId="5301"/>
    <cellStyle name="Normal 2 3 2 5 6" xfId="5302"/>
    <cellStyle name="Normal 2 3 2 6" xfId="5303"/>
    <cellStyle name="Normal 2 3 2 6 2" xfId="5304"/>
    <cellStyle name="Normal 2 3 2 6 2 2" xfId="5305"/>
    <cellStyle name="Normal 2 3 2 6 2 2 2" xfId="5306"/>
    <cellStyle name="Normal 2 3 2 6 2 2 2 2" xfId="5307"/>
    <cellStyle name="Normal 2 3 2 6 2 2 3" xfId="5308"/>
    <cellStyle name="Normal 2 3 2 6 2 3" xfId="5309"/>
    <cellStyle name="Normal 2 3 2 6 2 3 2" xfId="5310"/>
    <cellStyle name="Normal 2 3 2 6 2 3 2 2" xfId="5311"/>
    <cellStyle name="Normal 2 3 2 6 2 3 3" xfId="5312"/>
    <cellStyle name="Normal 2 3 2 6 2 4" xfId="5313"/>
    <cellStyle name="Normal 2 3 2 6 2 4 2" xfId="5314"/>
    <cellStyle name="Normal 2 3 2 6 2 5" xfId="5315"/>
    <cellStyle name="Normal 2 3 2 6 3" xfId="5316"/>
    <cellStyle name="Normal 2 3 2 6 3 2" xfId="5317"/>
    <cellStyle name="Normal 2 3 2 6 3 2 2" xfId="5318"/>
    <cellStyle name="Normal 2 3 2 6 3 3" xfId="5319"/>
    <cellStyle name="Normal 2 3 2 6 4" xfId="5320"/>
    <cellStyle name="Normal 2 3 2 6 4 2" xfId="5321"/>
    <cellStyle name="Normal 2 3 2 6 4 2 2" xfId="5322"/>
    <cellStyle name="Normal 2 3 2 6 4 3" xfId="5323"/>
    <cellStyle name="Normal 2 3 2 6 5" xfId="5324"/>
    <cellStyle name="Normal 2 3 2 6 5 2" xfId="5325"/>
    <cellStyle name="Normal 2 3 2 6 6" xfId="5326"/>
    <cellStyle name="Normal 2 3 2 7" xfId="5327"/>
    <cellStyle name="Normal 2 3 2 7 2" xfId="5328"/>
    <cellStyle name="Normal 2 3 2 7 2 2" xfId="5329"/>
    <cellStyle name="Normal 2 3 2 7 2 2 2" xfId="5330"/>
    <cellStyle name="Normal 2 3 2 7 2 3" xfId="5331"/>
    <cellStyle name="Normal 2 3 2 7 3" xfId="5332"/>
    <cellStyle name="Normal 2 3 2 7 3 2" xfId="5333"/>
    <cellStyle name="Normal 2 3 2 7 3 2 2" xfId="5334"/>
    <cellStyle name="Normal 2 3 2 7 3 3" xfId="5335"/>
    <cellStyle name="Normal 2 3 2 7 4" xfId="5336"/>
    <cellStyle name="Normal 2 3 2 7 4 2" xfId="5337"/>
    <cellStyle name="Normal 2 3 2 7 5" xfId="5338"/>
    <cellStyle name="Normal 2 3 2 8" xfId="5339"/>
    <cellStyle name="Normal 2 3 2 8 2" xfId="5340"/>
    <cellStyle name="Normal 2 3 2 8 2 2" xfId="5341"/>
    <cellStyle name="Normal 2 3 2 8 2 2 2" xfId="5342"/>
    <cellStyle name="Normal 2 3 2 8 2 3" xfId="5343"/>
    <cellStyle name="Normal 2 3 2 8 3" xfId="5344"/>
    <cellStyle name="Normal 2 3 2 8 3 2" xfId="5345"/>
    <cellStyle name="Normal 2 3 2 8 4" xfId="5346"/>
    <cellStyle name="Normal 2 3 2 9" xfId="5347"/>
    <cellStyle name="Normal 2 3 3" xfId="5348"/>
    <cellStyle name="Normal 2 3 3 2" xfId="5349"/>
    <cellStyle name="Normal 2 3 3 2 2" xfId="5350"/>
    <cellStyle name="Normal 2 3 3 2 2 2" xfId="5351"/>
    <cellStyle name="Normal 2 3 3 2 2 2 2" xfId="5352"/>
    <cellStyle name="Normal 2 3 3 2 2 2 2 2" xfId="5353"/>
    <cellStyle name="Normal 2 3 3 2 2 2 3" xfId="5354"/>
    <cellStyle name="Normal 2 3 3 2 2 3" xfId="5355"/>
    <cellStyle name="Normal 2 3 3 2 2 3 2" xfId="5356"/>
    <cellStyle name="Normal 2 3 3 2 2 3 2 2" xfId="5357"/>
    <cellStyle name="Normal 2 3 3 2 2 3 3" xfId="5358"/>
    <cellStyle name="Normal 2 3 3 2 2 4" xfId="5359"/>
    <cellStyle name="Normal 2 3 3 2 2 4 2" xfId="5360"/>
    <cellStyle name="Normal 2 3 3 2 2 5" xfId="5361"/>
    <cellStyle name="Normal 2 3 3 2 3" xfId="5362"/>
    <cellStyle name="Normal 2 3 3 2 3 2" xfId="5363"/>
    <cellStyle name="Normal 2 3 3 2 3 2 2" xfId="5364"/>
    <cellStyle name="Normal 2 3 3 2 3 3" xfId="5365"/>
    <cellStyle name="Normal 2 3 3 2 4" xfId="5366"/>
    <cellStyle name="Normal 2 3 3 2 4 2" xfId="5367"/>
    <cellStyle name="Normal 2 3 3 2 4 2 2" xfId="5368"/>
    <cellStyle name="Normal 2 3 3 2 4 3" xfId="5369"/>
    <cellStyle name="Normal 2 3 3 2 5" xfId="5370"/>
    <cellStyle name="Normal 2 3 3 2 5 2" xfId="5371"/>
    <cellStyle name="Normal 2 3 3 2 6" xfId="5372"/>
    <cellStyle name="Normal 2 3 3 3" xfId="5373"/>
    <cellStyle name="Normal 2 3 3 4" xfId="5374"/>
    <cellStyle name="Normal 2 3 3 5" xfId="5375"/>
    <cellStyle name="Normal 2 3 3 6" xfId="18362"/>
    <cellStyle name="Normal 2 3 4" xfId="5376"/>
    <cellStyle name="Normal 2 3 4 10" xfId="5377"/>
    <cellStyle name="Normal 2 3 4 11" xfId="18363"/>
    <cellStyle name="Normal 2 3 4 2" xfId="5378"/>
    <cellStyle name="Normal 2 3 4 2 2" xfId="5379"/>
    <cellStyle name="Normal 2 3 4 2 2 2" xfId="5380"/>
    <cellStyle name="Normal 2 3 4 2 2 2 2" xfId="5381"/>
    <cellStyle name="Normal 2 3 4 2 2 2 2 2" xfId="5382"/>
    <cellStyle name="Normal 2 3 4 2 2 2 2 2 2" xfId="5383"/>
    <cellStyle name="Normal 2 3 4 2 2 2 2 3" xfId="5384"/>
    <cellStyle name="Normal 2 3 4 2 2 2 3" xfId="5385"/>
    <cellStyle name="Normal 2 3 4 2 2 2 3 2" xfId="5386"/>
    <cellStyle name="Normal 2 3 4 2 2 2 3 2 2" xfId="5387"/>
    <cellStyle name="Normal 2 3 4 2 2 2 3 3" xfId="5388"/>
    <cellStyle name="Normal 2 3 4 2 2 2 4" xfId="5389"/>
    <cellStyle name="Normal 2 3 4 2 2 2 4 2" xfId="5390"/>
    <cellStyle name="Normal 2 3 4 2 2 2 5" xfId="5391"/>
    <cellStyle name="Normal 2 3 4 2 2 3" xfId="5392"/>
    <cellStyle name="Normal 2 3 4 2 2 3 2" xfId="5393"/>
    <cellStyle name="Normal 2 3 4 2 2 3 2 2" xfId="5394"/>
    <cellStyle name="Normal 2 3 4 2 2 3 3" xfId="5395"/>
    <cellStyle name="Normal 2 3 4 2 2 4" xfId="5396"/>
    <cellStyle name="Normal 2 3 4 2 2 4 2" xfId="5397"/>
    <cellStyle name="Normal 2 3 4 2 2 4 2 2" xfId="5398"/>
    <cellStyle name="Normal 2 3 4 2 2 4 3" xfId="5399"/>
    <cellStyle name="Normal 2 3 4 2 2 5" xfId="5400"/>
    <cellStyle name="Normal 2 3 4 2 2 5 2" xfId="5401"/>
    <cellStyle name="Normal 2 3 4 2 2 6" xfId="5402"/>
    <cellStyle name="Normal 2 3 4 2 3" xfId="5403"/>
    <cellStyle name="Normal 2 3 4 2 3 2" xfId="5404"/>
    <cellStyle name="Normal 2 3 4 2 3 2 2" xfId="5405"/>
    <cellStyle name="Normal 2 3 4 2 3 2 2 2" xfId="5406"/>
    <cellStyle name="Normal 2 3 4 2 3 2 3" xfId="5407"/>
    <cellStyle name="Normal 2 3 4 2 3 3" xfId="5408"/>
    <cellStyle name="Normal 2 3 4 2 3 3 2" xfId="5409"/>
    <cellStyle name="Normal 2 3 4 2 3 3 2 2" xfId="5410"/>
    <cellStyle name="Normal 2 3 4 2 3 3 3" xfId="5411"/>
    <cellStyle name="Normal 2 3 4 2 3 4" xfId="5412"/>
    <cellStyle name="Normal 2 3 4 2 3 4 2" xfId="5413"/>
    <cellStyle name="Normal 2 3 4 2 3 5" xfId="5414"/>
    <cellStyle name="Normal 2 3 4 2 4" xfId="5415"/>
    <cellStyle name="Normal 2 3 4 2 4 2" xfId="5416"/>
    <cellStyle name="Normal 2 3 4 2 4 2 2" xfId="5417"/>
    <cellStyle name="Normal 2 3 4 2 4 3" xfId="5418"/>
    <cellStyle name="Normal 2 3 4 2 5" xfId="5419"/>
    <cellStyle name="Normal 2 3 4 2 5 2" xfId="5420"/>
    <cellStyle name="Normal 2 3 4 2 5 2 2" xfId="5421"/>
    <cellStyle name="Normal 2 3 4 2 5 3" xfId="5422"/>
    <cellStyle name="Normal 2 3 4 2 6" xfId="5423"/>
    <cellStyle name="Normal 2 3 4 2 6 2" xfId="5424"/>
    <cellStyle name="Normal 2 3 4 2 7" xfId="5425"/>
    <cellStyle name="Normal 2 3 4 3" xfId="5426"/>
    <cellStyle name="Normal 2 3 4 3 2" xfId="5427"/>
    <cellStyle name="Normal 2 3 4 3 2 2" xfId="5428"/>
    <cellStyle name="Normal 2 3 4 3 2 2 2" xfId="5429"/>
    <cellStyle name="Normal 2 3 4 3 2 2 2 2" xfId="5430"/>
    <cellStyle name="Normal 2 3 4 3 2 2 3" xfId="5431"/>
    <cellStyle name="Normal 2 3 4 3 2 3" xfId="5432"/>
    <cellStyle name="Normal 2 3 4 3 2 3 2" xfId="5433"/>
    <cellStyle name="Normal 2 3 4 3 2 3 2 2" xfId="5434"/>
    <cellStyle name="Normal 2 3 4 3 2 3 3" xfId="5435"/>
    <cellStyle name="Normal 2 3 4 3 2 4" xfId="5436"/>
    <cellStyle name="Normal 2 3 4 3 2 4 2" xfId="5437"/>
    <cellStyle name="Normal 2 3 4 3 2 5" xfId="5438"/>
    <cellStyle name="Normal 2 3 4 3 3" xfId="5439"/>
    <cellStyle name="Normal 2 3 4 3 3 2" xfId="5440"/>
    <cellStyle name="Normal 2 3 4 3 3 2 2" xfId="5441"/>
    <cellStyle name="Normal 2 3 4 3 3 3" xfId="5442"/>
    <cellStyle name="Normal 2 3 4 3 4" xfId="5443"/>
    <cellStyle name="Normal 2 3 4 3 4 2" xfId="5444"/>
    <cellStyle name="Normal 2 3 4 3 4 2 2" xfId="5445"/>
    <cellStyle name="Normal 2 3 4 3 4 3" xfId="5446"/>
    <cellStyle name="Normal 2 3 4 3 5" xfId="5447"/>
    <cellStyle name="Normal 2 3 4 3 5 2" xfId="5448"/>
    <cellStyle name="Normal 2 3 4 3 6" xfId="5449"/>
    <cellStyle name="Normal 2 3 4 4" xfId="5450"/>
    <cellStyle name="Normal 2 3 4 4 2" xfId="5451"/>
    <cellStyle name="Normal 2 3 4 4 2 2" xfId="5452"/>
    <cellStyle name="Normal 2 3 4 4 2 2 2" xfId="5453"/>
    <cellStyle name="Normal 2 3 4 4 2 2 2 2" xfId="5454"/>
    <cellStyle name="Normal 2 3 4 4 2 2 3" xfId="5455"/>
    <cellStyle name="Normal 2 3 4 4 2 3" xfId="5456"/>
    <cellStyle name="Normal 2 3 4 4 2 3 2" xfId="5457"/>
    <cellStyle name="Normal 2 3 4 4 2 3 2 2" xfId="5458"/>
    <cellStyle name="Normal 2 3 4 4 2 3 3" xfId="5459"/>
    <cellStyle name="Normal 2 3 4 4 2 4" xfId="5460"/>
    <cellStyle name="Normal 2 3 4 4 2 4 2" xfId="5461"/>
    <cellStyle name="Normal 2 3 4 4 2 5" xfId="5462"/>
    <cellStyle name="Normal 2 3 4 4 3" xfId="5463"/>
    <cellStyle name="Normal 2 3 4 4 3 2" xfId="5464"/>
    <cellStyle name="Normal 2 3 4 4 3 2 2" xfId="5465"/>
    <cellStyle name="Normal 2 3 4 4 3 3" xfId="5466"/>
    <cellStyle name="Normal 2 3 4 4 4" xfId="5467"/>
    <cellStyle name="Normal 2 3 4 4 4 2" xfId="5468"/>
    <cellStyle name="Normal 2 3 4 4 4 2 2" xfId="5469"/>
    <cellStyle name="Normal 2 3 4 4 4 3" xfId="5470"/>
    <cellStyle name="Normal 2 3 4 4 5" xfId="5471"/>
    <cellStyle name="Normal 2 3 4 4 5 2" xfId="5472"/>
    <cellStyle name="Normal 2 3 4 4 6" xfId="5473"/>
    <cellStyle name="Normal 2 3 4 5" xfId="5474"/>
    <cellStyle name="Normal 2 3 4 5 2" xfId="5475"/>
    <cellStyle name="Normal 2 3 4 5 2 2" xfId="5476"/>
    <cellStyle name="Normal 2 3 4 5 2 2 2" xfId="5477"/>
    <cellStyle name="Normal 2 3 4 5 2 2 2 2" xfId="5478"/>
    <cellStyle name="Normal 2 3 4 5 2 2 3" xfId="5479"/>
    <cellStyle name="Normal 2 3 4 5 2 3" xfId="5480"/>
    <cellStyle name="Normal 2 3 4 5 2 3 2" xfId="5481"/>
    <cellStyle name="Normal 2 3 4 5 2 3 2 2" xfId="5482"/>
    <cellStyle name="Normal 2 3 4 5 2 3 3" xfId="5483"/>
    <cellStyle name="Normal 2 3 4 5 2 4" xfId="5484"/>
    <cellStyle name="Normal 2 3 4 5 2 4 2" xfId="5485"/>
    <cellStyle name="Normal 2 3 4 5 2 5" xfId="5486"/>
    <cellStyle name="Normal 2 3 4 5 3" xfId="5487"/>
    <cellStyle name="Normal 2 3 4 5 3 2" xfId="5488"/>
    <cellStyle name="Normal 2 3 4 5 3 2 2" xfId="5489"/>
    <cellStyle name="Normal 2 3 4 5 3 3" xfId="5490"/>
    <cellStyle name="Normal 2 3 4 5 4" xfId="5491"/>
    <cellStyle name="Normal 2 3 4 5 4 2" xfId="5492"/>
    <cellStyle name="Normal 2 3 4 5 4 2 2" xfId="5493"/>
    <cellStyle name="Normal 2 3 4 5 4 3" xfId="5494"/>
    <cellStyle name="Normal 2 3 4 5 5" xfId="5495"/>
    <cellStyle name="Normal 2 3 4 5 5 2" xfId="5496"/>
    <cellStyle name="Normal 2 3 4 5 6" xfId="5497"/>
    <cellStyle name="Normal 2 3 4 6" xfId="5498"/>
    <cellStyle name="Normal 2 3 4 6 2" xfId="5499"/>
    <cellStyle name="Normal 2 3 4 6 2 2" xfId="5500"/>
    <cellStyle name="Normal 2 3 4 6 2 2 2" xfId="5501"/>
    <cellStyle name="Normal 2 3 4 6 2 3" xfId="5502"/>
    <cellStyle name="Normal 2 3 4 6 3" xfId="5503"/>
    <cellStyle name="Normal 2 3 4 6 3 2" xfId="5504"/>
    <cellStyle name="Normal 2 3 4 6 3 2 2" xfId="5505"/>
    <cellStyle name="Normal 2 3 4 6 3 3" xfId="5506"/>
    <cellStyle name="Normal 2 3 4 6 4" xfId="5507"/>
    <cellStyle name="Normal 2 3 4 6 4 2" xfId="5508"/>
    <cellStyle name="Normal 2 3 4 6 5" xfId="5509"/>
    <cellStyle name="Normal 2 3 4 7" xfId="5510"/>
    <cellStyle name="Normal 2 3 4 7 2" xfId="5511"/>
    <cellStyle name="Normal 2 3 4 7 2 2" xfId="5512"/>
    <cellStyle name="Normal 2 3 4 7 2 2 2" xfId="5513"/>
    <cellStyle name="Normal 2 3 4 7 2 3" xfId="5514"/>
    <cellStyle name="Normal 2 3 4 7 3" xfId="5515"/>
    <cellStyle name="Normal 2 3 4 7 3 2" xfId="5516"/>
    <cellStyle name="Normal 2 3 4 7 4" xfId="5517"/>
    <cellStyle name="Normal 2 3 4 8" xfId="5518"/>
    <cellStyle name="Normal 2 3 4 9" xfId="5519"/>
    <cellStyle name="Normal 2 3 4 9 2" xfId="5520"/>
    <cellStyle name="Normal 2 3 5" xfId="5521"/>
    <cellStyle name="Normal 2 3 5 2" xfId="5522"/>
    <cellStyle name="Normal 2 3 5 2 2" xfId="5523"/>
    <cellStyle name="Normal 2 3 5 2 2 2" xfId="5524"/>
    <cellStyle name="Normal 2 3 5 2 2 2 2" xfId="5525"/>
    <cellStyle name="Normal 2 3 5 2 2 2 2 2" xfId="5526"/>
    <cellStyle name="Normal 2 3 5 2 2 2 3" xfId="5527"/>
    <cellStyle name="Normal 2 3 5 2 2 3" xfId="5528"/>
    <cellStyle name="Normal 2 3 5 2 2 3 2" xfId="5529"/>
    <cellStyle name="Normal 2 3 5 2 2 3 2 2" xfId="5530"/>
    <cellStyle name="Normal 2 3 5 2 2 3 3" xfId="5531"/>
    <cellStyle name="Normal 2 3 5 2 2 4" xfId="5532"/>
    <cellStyle name="Normal 2 3 5 2 2 4 2" xfId="5533"/>
    <cellStyle name="Normal 2 3 5 2 2 5" xfId="5534"/>
    <cellStyle name="Normal 2 3 5 2 3" xfId="5535"/>
    <cellStyle name="Normal 2 3 5 2 3 2" xfId="5536"/>
    <cellStyle name="Normal 2 3 5 2 3 2 2" xfId="5537"/>
    <cellStyle name="Normal 2 3 5 2 3 3" xfId="5538"/>
    <cellStyle name="Normal 2 3 5 2 4" xfId="5539"/>
    <cellStyle name="Normal 2 3 5 2 4 2" xfId="5540"/>
    <cellStyle name="Normal 2 3 5 2 4 2 2" xfId="5541"/>
    <cellStyle name="Normal 2 3 5 2 4 3" xfId="5542"/>
    <cellStyle name="Normal 2 3 5 2 5" xfId="5543"/>
    <cellStyle name="Normal 2 3 5 2 5 2" xfId="5544"/>
    <cellStyle name="Normal 2 3 5 2 6" xfId="5545"/>
    <cellStyle name="Normal 2 3 5 3" xfId="5546"/>
    <cellStyle name="Normal 2 3 5 3 2" xfId="5547"/>
    <cellStyle name="Normal 2 3 5 3 2 2" xfId="5548"/>
    <cellStyle name="Normal 2 3 5 3 2 2 2" xfId="5549"/>
    <cellStyle name="Normal 2 3 5 3 2 2 2 2" xfId="5550"/>
    <cellStyle name="Normal 2 3 5 3 2 2 3" xfId="5551"/>
    <cellStyle name="Normal 2 3 5 3 2 3" xfId="5552"/>
    <cellStyle name="Normal 2 3 5 3 2 3 2" xfId="5553"/>
    <cellStyle name="Normal 2 3 5 3 2 3 2 2" xfId="5554"/>
    <cellStyle name="Normal 2 3 5 3 2 3 3" xfId="5555"/>
    <cellStyle name="Normal 2 3 5 3 2 4" xfId="5556"/>
    <cellStyle name="Normal 2 3 5 3 2 4 2" xfId="5557"/>
    <cellStyle name="Normal 2 3 5 3 2 5" xfId="5558"/>
    <cellStyle name="Normal 2 3 5 3 3" xfId="5559"/>
    <cellStyle name="Normal 2 3 5 3 3 2" xfId="5560"/>
    <cellStyle name="Normal 2 3 5 3 3 2 2" xfId="5561"/>
    <cellStyle name="Normal 2 3 5 3 3 3" xfId="5562"/>
    <cellStyle name="Normal 2 3 5 3 4" xfId="5563"/>
    <cellStyle name="Normal 2 3 5 3 4 2" xfId="5564"/>
    <cellStyle name="Normal 2 3 5 3 4 2 2" xfId="5565"/>
    <cellStyle name="Normal 2 3 5 3 4 3" xfId="5566"/>
    <cellStyle name="Normal 2 3 5 3 5" xfId="5567"/>
    <cellStyle name="Normal 2 3 5 3 5 2" xfId="5568"/>
    <cellStyle name="Normal 2 3 5 3 6" xfId="5569"/>
    <cellStyle name="Normal 2 3 5 4" xfId="5570"/>
    <cellStyle name="Normal 2 3 5 4 2" xfId="5571"/>
    <cellStyle name="Normal 2 3 5 4 2 2" xfId="5572"/>
    <cellStyle name="Normal 2 3 5 4 2 2 2" xfId="5573"/>
    <cellStyle name="Normal 2 3 5 4 2 3" xfId="5574"/>
    <cellStyle name="Normal 2 3 5 4 3" xfId="5575"/>
    <cellStyle name="Normal 2 3 5 4 3 2" xfId="5576"/>
    <cellStyle name="Normal 2 3 5 4 3 2 2" xfId="5577"/>
    <cellStyle name="Normal 2 3 5 4 3 3" xfId="5578"/>
    <cellStyle name="Normal 2 3 5 4 4" xfId="5579"/>
    <cellStyle name="Normal 2 3 5 4 4 2" xfId="5580"/>
    <cellStyle name="Normal 2 3 5 4 5" xfId="5581"/>
    <cellStyle name="Normal 2 3 5 5" xfId="5582"/>
    <cellStyle name="Normal 2 3 5 5 2" xfId="5583"/>
    <cellStyle name="Normal 2 3 5 5 2 2" xfId="5584"/>
    <cellStyle name="Normal 2 3 5 5 2 2 2" xfId="5585"/>
    <cellStyle name="Normal 2 3 5 5 2 3" xfId="5586"/>
    <cellStyle name="Normal 2 3 5 5 3" xfId="5587"/>
    <cellStyle name="Normal 2 3 5 5 3 2" xfId="5588"/>
    <cellStyle name="Normal 2 3 5 5 4" xfId="5589"/>
    <cellStyle name="Normal 2 3 5 6" xfId="5590"/>
    <cellStyle name="Normal 2 3 5 7" xfId="5591"/>
    <cellStyle name="Normal 2 3 5 7 2" xfId="5592"/>
    <cellStyle name="Normal 2 3 5 8" xfId="5593"/>
    <cellStyle name="Normal 2 3 5 9" xfId="18364"/>
    <cellStyle name="Normal 2 3 6" xfId="5594"/>
    <cellStyle name="Normal 2 3 6 2" xfId="5595"/>
    <cellStyle name="Normal 2 3 6 3" xfId="5596"/>
    <cellStyle name="Normal 2 3 6 3 2" xfId="5597"/>
    <cellStyle name="Normal 2 3 6 3 2 2" xfId="5598"/>
    <cellStyle name="Normal 2 3 6 3 2 2 2" xfId="5599"/>
    <cellStyle name="Normal 2 3 6 3 2 2 2 2" xfId="5600"/>
    <cellStyle name="Normal 2 3 6 3 2 2 3" xfId="5601"/>
    <cellStyle name="Normal 2 3 6 3 2 3" xfId="5602"/>
    <cellStyle name="Normal 2 3 6 3 2 3 2" xfId="5603"/>
    <cellStyle name="Normal 2 3 6 3 2 3 2 2" xfId="5604"/>
    <cellStyle name="Normal 2 3 6 3 2 3 3" xfId="5605"/>
    <cellStyle name="Normal 2 3 6 3 2 4" xfId="5606"/>
    <cellStyle name="Normal 2 3 6 3 2 4 2" xfId="5607"/>
    <cellStyle name="Normal 2 3 6 3 2 5" xfId="5608"/>
    <cellStyle name="Normal 2 3 6 3 3" xfId="5609"/>
    <cellStyle name="Normal 2 3 6 3 3 2" xfId="5610"/>
    <cellStyle name="Normal 2 3 6 3 3 2 2" xfId="5611"/>
    <cellStyle name="Normal 2 3 6 3 3 3" xfId="5612"/>
    <cellStyle name="Normal 2 3 6 3 4" xfId="5613"/>
    <cellStyle name="Normal 2 3 6 3 4 2" xfId="5614"/>
    <cellStyle name="Normal 2 3 6 3 4 2 2" xfId="5615"/>
    <cellStyle name="Normal 2 3 6 3 4 3" xfId="5616"/>
    <cellStyle name="Normal 2 3 6 3 5" xfId="5617"/>
    <cellStyle name="Normal 2 3 6 3 5 2" xfId="5618"/>
    <cellStyle name="Normal 2 3 6 3 6" xfId="5619"/>
    <cellStyle name="Normal 2 3 6 4" xfId="5620"/>
    <cellStyle name="Normal 2 3 6 4 2" xfId="5621"/>
    <cellStyle name="Normal 2 3 6 4 2 2" xfId="5622"/>
    <cellStyle name="Normal 2 3 6 4 2 2 2" xfId="5623"/>
    <cellStyle name="Normal 2 3 6 4 2 3" xfId="5624"/>
    <cellStyle name="Normal 2 3 6 4 3" xfId="5625"/>
    <cellStyle name="Normal 2 3 6 4 3 2" xfId="5626"/>
    <cellStyle name="Normal 2 3 6 4 3 2 2" xfId="5627"/>
    <cellStyle name="Normal 2 3 6 4 3 3" xfId="5628"/>
    <cellStyle name="Normal 2 3 6 4 4" xfId="5629"/>
    <cellStyle name="Normal 2 3 6 4 4 2" xfId="5630"/>
    <cellStyle name="Normal 2 3 6 4 5" xfId="5631"/>
    <cellStyle name="Normal 2 3 6 5" xfId="5632"/>
    <cellStyle name="Normal 2 3 6 5 2" xfId="5633"/>
    <cellStyle name="Normal 2 3 6 5 2 2" xfId="5634"/>
    <cellStyle name="Normal 2 3 6 5 2 2 2" xfId="5635"/>
    <cellStyle name="Normal 2 3 6 5 2 3" xfId="5636"/>
    <cellStyle name="Normal 2 3 6 5 3" xfId="5637"/>
    <cellStyle name="Normal 2 3 6 5 3 2" xfId="5638"/>
    <cellStyle name="Normal 2 3 6 5 4" xfId="5639"/>
    <cellStyle name="Normal 2 3 6 6" xfId="5640"/>
    <cellStyle name="Normal 2 3 6 6 2" xfId="5641"/>
    <cellStyle name="Normal 2 3 6 7" xfId="5642"/>
    <cellStyle name="Normal 2 3 6 8" xfId="18365"/>
    <cellStyle name="Normal 2 3 7" xfId="5643"/>
    <cellStyle name="Normal 2 3 7 2" xfId="5644"/>
    <cellStyle name="Normal 2 3 7 2 2" xfId="5645"/>
    <cellStyle name="Normal 2 3 7 2 2 2" xfId="5646"/>
    <cellStyle name="Normal 2 3 7 2 2 2 2" xfId="5647"/>
    <cellStyle name="Normal 2 3 7 2 2 3" xfId="5648"/>
    <cellStyle name="Normal 2 3 7 2 3" xfId="5649"/>
    <cellStyle name="Normal 2 3 7 2 3 2" xfId="5650"/>
    <cellStyle name="Normal 2 3 7 2 3 2 2" xfId="5651"/>
    <cellStyle name="Normal 2 3 7 2 3 3" xfId="5652"/>
    <cellStyle name="Normal 2 3 7 2 4" xfId="5653"/>
    <cellStyle name="Normal 2 3 7 2 4 2" xfId="5654"/>
    <cellStyle name="Normal 2 3 7 2 5" xfId="5655"/>
    <cellStyle name="Normal 2 3 7 3" xfId="5656"/>
    <cellStyle name="Normal 2 3 7 3 2" xfId="5657"/>
    <cellStyle name="Normal 2 3 7 3 2 2" xfId="5658"/>
    <cellStyle name="Normal 2 3 7 3 2 2 2" xfId="5659"/>
    <cellStyle name="Normal 2 3 7 3 2 3" xfId="5660"/>
    <cellStyle name="Normal 2 3 7 3 3" xfId="5661"/>
    <cellStyle name="Normal 2 3 7 3 3 2" xfId="5662"/>
    <cellStyle name="Normal 2 3 7 3 4" xfId="5663"/>
    <cellStyle name="Normal 2 3 7 4" xfId="5664"/>
    <cellStyle name="Normal 2 3 7 5" xfId="5665"/>
    <cellStyle name="Normal 2 3 7 5 2" xfId="5666"/>
    <cellStyle name="Normal 2 3 7 6" xfId="5667"/>
    <cellStyle name="Normal 2 3 7 7" xfId="18366"/>
    <cellStyle name="Normal 2 3 8" xfId="5668"/>
    <cellStyle name="Normal 2 3 8 2" xfId="5669"/>
    <cellStyle name="Normal 2 3 8 2 2" xfId="5670"/>
    <cellStyle name="Normal 2 3 8 2 2 2" xfId="5671"/>
    <cellStyle name="Normal 2 3 8 2 2 2 2" xfId="5672"/>
    <cellStyle name="Normal 2 3 8 2 2 3" xfId="5673"/>
    <cellStyle name="Normal 2 3 8 2 3" xfId="5674"/>
    <cellStyle name="Normal 2 3 8 2 3 2" xfId="5675"/>
    <cellStyle name="Normal 2 3 8 2 3 2 2" xfId="5676"/>
    <cellStyle name="Normal 2 3 8 2 3 3" xfId="5677"/>
    <cellStyle name="Normal 2 3 8 2 4" xfId="5678"/>
    <cellStyle name="Normal 2 3 8 2 4 2" xfId="5679"/>
    <cellStyle name="Normal 2 3 8 2 5" xfId="5680"/>
    <cellStyle name="Normal 2 3 8 3" xfId="5681"/>
    <cellStyle name="Normal 2 3 8 3 2" xfId="5682"/>
    <cellStyle name="Normal 2 3 8 3 2 2" xfId="5683"/>
    <cellStyle name="Normal 2 3 8 3 2 2 2" xfId="5684"/>
    <cellStyle name="Normal 2 3 8 3 2 3" xfId="5685"/>
    <cellStyle name="Normal 2 3 8 3 3" xfId="5686"/>
    <cellStyle name="Normal 2 3 8 3 3 2" xfId="5687"/>
    <cellStyle name="Normal 2 3 8 3 4" xfId="5688"/>
    <cellStyle name="Normal 2 3 8 4" xfId="5689"/>
    <cellStyle name="Normal 2 3 8 5" xfId="5690"/>
    <cellStyle name="Normal 2 3 8 5 2" xfId="5691"/>
    <cellStyle name="Normal 2 3 8 6" xfId="5692"/>
    <cellStyle name="Normal 2 3 8 7" xfId="18367"/>
    <cellStyle name="Normal 2 3 9" xfId="5693"/>
    <cellStyle name="Normal 2 3 9 2" xfId="5694"/>
    <cellStyle name="Normal 2 3 9 2 2" xfId="5695"/>
    <cellStyle name="Normal 2 3 9 2 2 2" xfId="5696"/>
    <cellStyle name="Normal 2 3 9 2 2 2 2" xfId="5697"/>
    <cellStyle name="Normal 2 3 9 2 2 3" xfId="5698"/>
    <cellStyle name="Normal 2 3 9 2 3" xfId="5699"/>
    <cellStyle name="Normal 2 3 9 2 3 2" xfId="5700"/>
    <cellStyle name="Normal 2 3 9 2 3 2 2" xfId="5701"/>
    <cellStyle name="Normal 2 3 9 2 3 3" xfId="5702"/>
    <cellStyle name="Normal 2 3 9 2 4" xfId="5703"/>
    <cellStyle name="Normal 2 3 9 2 4 2" xfId="5704"/>
    <cellStyle name="Normal 2 3 9 2 5" xfId="5705"/>
    <cellStyle name="Normal 2 3 9 3" xfId="5706"/>
    <cellStyle name="Normal 2 3 9 3 2" xfId="5707"/>
    <cellStyle name="Normal 2 3 9 3 2 2" xfId="5708"/>
    <cellStyle name="Normal 2 3 9 3 2 2 2" xfId="5709"/>
    <cellStyle name="Normal 2 3 9 3 2 3" xfId="5710"/>
    <cellStyle name="Normal 2 3 9 3 3" xfId="5711"/>
    <cellStyle name="Normal 2 3 9 3 3 2" xfId="5712"/>
    <cellStyle name="Normal 2 3 9 3 4" xfId="5713"/>
    <cellStyle name="Normal 2 3 9 4" xfId="5714"/>
    <cellStyle name="Normal 2 3 9 5" xfId="5715"/>
    <cellStyle name="Normal 2 3 9 5 2" xfId="5716"/>
    <cellStyle name="Normal 2 3 9 6" xfId="5717"/>
    <cellStyle name="Normal 2 3 9 7" xfId="18368"/>
    <cellStyle name="Normal 2 30" xfId="5718"/>
    <cellStyle name="Normal 2 31" xfId="5719"/>
    <cellStyle name="Normal 2 32" xfId="5720"/>
    <cellStyle name="Normal 2 33" xfId="5721"/>
    <cellStyle name="Normal 2 34" xfId="5722"/>
    <cellStyle name="Normal 2 35" xfId="5723"/>
    <cellStyle name="Normal 2 36" xfId="5724"/>
    <cellStyle name="Normal 2 37" xfId="5725"/>
    <cellStyle name="Normal 2 38" xfId="5726"/>
    <cellStyle name="Normal 2 39" xfId="5727"/>
    <cellStyle name="Normal 2 4" xfId="5728"/>
    <cellStyle name="Normal 2 4 10" xfId="5729"/>
    <cellStyle name="Normal 2 4 10 2" xfId="5730"/>
    <cellStyle name="Normal 2 4 10 2 2" xfId="5731"/>
    <cellStyle name="Normal 2 4 10 2 2 2" xfId="5732"/>
    <cellStyle name="Normal 2 4 10 2 2 2 2" xfId="5733"/>
    <cellStyle name="Normal 2 4 10 2 2 3" xfId="5734"/>
    <cellStyle name="Normal 2 4 10 2 3" xfId="5735"/>
    <cellStyle name="Normal 2 4 10 2 3 2" xfId="5736"/>
    <cellStyle name="Normal 2 4 10 2 3 2 2" xfId="5737"/>
    <cellStyle name="Normal 2 4 10 2 3 3" xfId="5738"/>
    <cellStyle name="Normal 2 4 10 2 4" xfId="5739"/>
    <cellStyle name="Normal 2 4 10 2 4 2" xfId="5740"/>
    <cellStyle name="Normal 2 4 10 2 5" xfId="5741"/>
    <cellStyle name="Normal 2 4 10 3" xfId="5742"/>
    <cellStyle name="Normal 2 4 10 3 2" xfId="5743"/>
    <cellStyle name="Normal 2 4 10 3 2 2" xfId="5744"/>
    <cellStyle name="Normal 2 4 10 3 2 2 2" xfId="5745"/>
    <cellStyle name="Normal 2 4 10 3 2 3" xfId="5746"/>
    <cellStyle name="Normal 2 4 10 3 3" xfId="5747"/>
    <cellStyle name="Normal 2 4 10 3 3 2" xfId="5748"/>
    <cellStyle name="Normal 2 4 10 3 4" xfId="5749"/>
    <cellStyle name="Normal 2 4 10 4" xfId="5750"/>
    <cellStyle name="Normal 2 4 10 5" xfId="5751"/>
    <cellStyle name="Normal 2 4 10 5 2" xfId="5752"/>
    <cellStyle name="Normal 2 4 10 6" xfId="5753"/>
    <cellStyle name="Normal 2 4 10 7" xfId="18370"/>
    <cellStyle name="Normal 2 4 11" xfId="5754"/>
    <cellStyle name="Normal 2 4 11 2" xfId="5755"/>
    <cellStyle name="Normal 2 4 11 2 2" xfId="5756"/>
    <cellStyle name="Normal 2 4 11 2 2 2" xfId="5757"/>
    <cellStyle name="Normal 2 4 11 2 2 2 2" xfId="5758"/>
    <cellStyle name="Normal 2 4 11 2 2 3" xfId="5759"/>
    <cellStyle name="Normal 2 4 11 2 3" xfId="5760"/>
    <cellStyle name="Normal 2 4 11 2 3 2" xfId="5761"/>
    <cellStyle name="Normal 2 4 11 2 3 2 2" xfId="5762"/>
    <cellStyle name="Normal 2 4 11 2 3 3" xfId="5763"/>
    <cellStyle name="Normal 2 4 11 2 4" xfId="5764"/>
    <cellStyle name="Normal 2 4 11 2 4 2" xfId="5765"/>
    <cellStyle name="Normal 2 4 11 2 5" xfId="5766"/>
    <cellStyle name="Normal 2 4 11 3" xfId="5767"/>
    <cellStyle name="Normal 2 4 11 3 2" xfId="5768"/>
    <cellStyle name="Normal 2 4 11 3 2 2" xfId="5769"/>
    <cellStyle name="Normal 2 4 11 3 2 2 2" xfId="5770"/>
    <cellStyle name="Normal 2 4 11 3 2 3" xfId="5771"/>
    <cellStyle name="Normal 2 4 11 3 3" xfId="5772"/>
    <cellStyle name="Normal 2 4 11 3 3 2" xfId="5773"/>
    <cellStyle name="Normal 2 4 11 3 4" xfId="5774"/>
    <cellStyle name="Normal 2 4 11 4" xfId="5775"/>
    <cellStyle name="Normal 2 4 11 5" xfId="5776"/>
    <cellStyle name="Normal 2 4 11 5 2" xfId="5777"/>
    <cellStyle name="Normal 2 4 11 6" xfId="5778"/>
    <cellStyle name="Normal 2 4 11 7" xfId="18371"/>
    <cellStyle name="Normal 2 4 12" xfId="5779"/>
    <cellStyle name="Normal 2 4 12 2" xfId="5780"/>
    <cellStyle name="Normal 2 4 12 2 2" xfId="5781"/>
    <cellStyle name="Normal 2 4 12 2 2 2" xfId="5782"/>
    <cellStyle name="Normal 2 4 12 2 2 2 2" xfId="5783"/>
    <cellStyle name="Normal 2 4 12 2 2 3" xfId="5784"/>
    <cellStyle name="Normal 2 4 12 2 3" xfId="5785"/>
    <cellStyle name="Normal 2 4 12 2 3 2" xfId="5786"/>
    <cellStyle name="Normal 2 4 12 2 3 2 2" xfId="5787"/>
    <cellStyle name="Normal 2 4 12 2 3 3" xfId="5788"/>
    <cellStyle name="Normal 2 4 12 2 4" xfId="5789"/>
    <cellStyle name="Normal 2 4 12 2 4 2" xfId="5790"/>
    <cellStyle name="Normal 2 4 12 2 5" xfId="5791"/>
    <cellStyle name="Normal 2 4 12 3" xfId="5792"/>
    <cellStyle name="Normal 2 4 12 3 2" xfId="5793"/>
    <cellStyle name="Normal 2 4 12 3 2 2" xfId="5794"/>
    <cellStyle name="Normal 2 4 12 3 2 2 2" xfId="5795"/>
    <cellStyle name="Normal 2 4 12 3 2 3" xfId="5796"/>
    <cellStyle name="Normal 2 4 12 3 3" xfId="5797"/>
    <cellStyle name="Normal 2 4 12 3 3 2" xfId="5798"/>
    <cellStyle name="Normal 2 4 12 3 4" xfId="5799"/>
    <cellStyle name="Normal 2 4 12 4" xfId="5800"/>
    <cellStyle name="Normal 2 4 12 5" xfId="5801"/>
    <cellStyle name="Normal 2 4 12 5 2" xfId="5802"/>
    <cellStyle name="Normal 2 4 12 6" xfId="5803"/>
    <cellStyle name="Normal 2 4 12 7" xfId="18372"/>
    <cellStyle name="Normal 2 4 13" xfId="5804"/>
    <cellStyle name="Normal 2 4 13 2" xfId="5805"/>
    <cellStyle name="Normal 2 4 13 2 2" xfId="5806"/>
    <cellStyle name="Normal 2 4 13 2 2 2" xfId="5807"/>
    <cellStyle name="Normal 2 4 13 2 2 2 2" xfId="5808"/>
    <cellStyle name="Normal 2 4 13 2 2 3" xfId="5809"/>
    <cellStyle name="Normal 2 4 13 2 3" xfId="5810"/>
    <cellStyle name="Normal 2 4 13 2 3 2" xfId="5811"/>
    <cellStyle name="Normal 2 4 13 2 3 2 2" xfId="5812"/>
    <cellStyle name="Normal 2 4 13 2 3 3" xfId="5813"/>
    <cellStyle name="Normal 2 4 13 2 4" xfId="5814"/>
    <cellStyle name="Normal 2 4 13 2 4 2" xfId="5815"/>
    <cellStyle name="Normal 2 4 13 2 5" xfId="5816"/>
    <cellStyle name="Normal 2 4 13 3" xfId="5817"/>
    <cellStyle name="Normal 2 4 13 3 2" xfId="5818"/>
    <cellStyle name="Normal 2 4 13 3 2 2" xfId="5819"/>
    <cellStyle name="Normal 2 4 13 3 2 2 2" xfId="5820"/>
    <cellStyle name="Normal 2 4 13 3 2 3" xfId="5821"/>
    <cellStyle name="Normal 2 4 13 3 3" xfId="5822"/>
    <cellStyle name="Normal 2 4 13 3 3 2" xfId="5823"/>
    <cellStyle name="Normal 2 4 13 3 4" xfId="5824"/>
    <cellStyle name="Normal 2 4 13 4" xfId="5825"/>
    <cellStyle name="Normal 2 4 13 5" xfId="5826"/>
    <cellStyle name="Normal 2 4 13 5 2" xfId="5827"/>
    <cellStyle name="Normal 2 4 13 6" xfId="5828"/>
    <cellStyle name="Normal 2 4 13 7" xfId="18373"/>
    <cellStyle name="Normal 2 4 14" xfId="5829"/>
    <cellStyle name="Normal 2 4 15" xfId="18369"/>
    <cellStyle name="Normal 2 4 2" xfId="5830"/>
    <cellStyle name="Normal 2 4 2 2" xfId="5831"/>
    <cellStyle name="Normal 2 4 2 2 2" xfId="5832"/>
    <cellStyle name="Normal 2 4 2 2 2 2" xfId="5833"/>
    <cellStyle name="Normal 2 4 2 2 2 2 2" xfId="5834"/>
    <cellStyle name="Normal 2 4 2 2 2 2 2 2" xfId="5835"/>
    <cellStyle name="Normal 2 4 2 2 2 2 3" xfId="5836"/>
    <cellStyle name="Normal 2 4 2 2 2 3" xfId="5837"/>
    <cellStyle name="Normal 2 4 2 2 2 3 2" xfId="5838"/>
    <cellStyle name="Normal 2 4 2 2 2 3 2 2" xfId="5839"/>
    <cellStyle name="Normal 2 4 2 2 2 3 3" xfId="5840"/>
    <cellStyle name="Normal 2 4 2 2 2 4" xfId="5841"/>
    <cellStyle name="Normal 2 4 2 2 2 4 2" xfId="5842"/>
    <cellStyle name="Normal 2 4 2 2 2 5" xfId="5843"/>
    <cellStyle name="Normal 2 4 2 2 3" xfId="5844"/>
    <cellStyle name="Normal 2 4 2 2 3 2" xfId="5845"/>
    <cellStyle name="Normal 2 4 2 2 3 2 2" xfId="5846"/>
    <cellStyle name="Normal 2 4 2 2 3 3" xfId="5847"/>
    <cellStyle name="Normal 2 4 2 2 4" xfId="5848"/>
    <cellStyle name="Normal 2 4 2 2 4 2" xfId="5849"/>
    <cellStyle name="Normal 2 4 2 2 4 2 2" xfId="5850"/>
    <cellStyle name="Normal 2 4 2 2 4 3" xfId="5851"/>
    <cellStyle name="Normal 2 4 2 2 5" xfId="5852"/>
    <cellStyle name="Normal 2 4 2 2 5 2" xfId="5853"/>
    <cellStyle name="Normal 2 4 2 2 6" xfId="5854"/>
    <cellStyle name="Normal 2 4 2 3" xfId="5855"/>
    <cellStyle name="Normal 2 4 2 4" xfId="5856"/>
    <cellStyle name="Normal 2 4 2 5" xfId="18374"/>
    <cellStyle name="Normal 2 4 3" xfId="5857"/>
    <cellStyle name="Normal 2 4 3 2" xfId="5858"/>
    <cellStyle name="Normal 2 4 3 2 2" xfId="5859"/>
    <cellStyle name="Normal 2 4 3 2 2 2" xfId="5860"/>
    <cellStyle name="Normal 2 4 3 2 2 2 2" xfId="5861"/>
    <cellStyle name="Normal 2 4 3 2 2 2 2 2" xfId="5862"/>
    <cellStyle name="Normal 2 4 3 2 2 2 3" xfId="5863"/>
    <cellStyle name="Normal 2 4 3 2 2 3" xfId="5864"/>
    <cellStyle name="Normal 2 4 3 2 2 3 2" xfId="5865"/>
    <cellStyle name="Normal 2 4 3 2 2 3 2 2" xfId="5866"/>
    <cellStyle name="Normal 2 4 3 2 2 3 3" xfId="5867"/>
    <cellStyle name="Normal 2 4 3 2 2 4" xfId="5868"/>
    <cellStyle name="Normal 2 4 3 2 2 4 2" xfId="5869"/>
    <cellStyle name="Normal 2 4 3 2 2 5" xfId="5870"/>
    <cellStyle name="Normal 2 4 3 2 3" xfId="5871"/>
    <cellStyle name="Normal 2 4 3 2 3 2" xfId="5872"/>
    <cellStyle name="Normal 2 4 3 2 3 2 2" xfId="5873"/>
    <cellStyle name="Normal 2 4 3 2 3 3" xfId="5874"/>
    <cellStyle name="Normal 2 4 3 2 4" xfId="5875"/>
    <cellStyle name="Normal 2 4 3 2 4 2" xfId="5876"/>
    <cellStyle name="Normal 2 4 3 2 4 2 2" xfId="5877"/>
    <cellStyle name="Normal 2 4 3 2 4 3" xfId="5878"/>
    <cellStyle name="Normal 2 4 3 2 5" xfId="5879"/>
    <cellStyle name="Normal 2 4 3 2 5 2" xfId="5880"/>
    <cellStyle name="Normal 2 4 3 2 6" xfId="5881"/>
    <cellStyle name="Normal 2 4 3 3" xfId="5882"/>
    <cellStyle name="Normal 2 4 3 4" xfId="5883"/>
    <cellStyle name="Normal 2 4 3 5" xfId="5884"/>
    <cellStyle name="Normal 2 4 3 6" xfId="18375"/>
    <cellStyle name="Normal 2 4 4" xfId="5885"/>
    <cellStyle name="Normal 2 4 4 2" xfId="5886"/>
    <cellStyle name="Normal 2 4 4 2 2" xfId="5887"/>
    <cellStyle name="Normal 2 4 4 2 2 2" xfId="5888"/>
    <cellStyle name="Normal 2 4 4 2 2 2 2" xfId="5889"/>
    <cellStyle name="Normal 2 4 4 2 2 2 2 2" xfId="5890"/>
    <cellStyle name="Normal 2 4 4 2 2 2 3" xfId="5891"/>
    <cellStyle name="Normal 2 4 4 2 2 3" xfId="5892"/>
    <cellStyle name="Normal 2 4 4 2 2 3 2" xfId="5893"/>
    <cellStyle name="Normal 2 4 4 2 2 3 2 2" xfId="5894"/>
    <cellStyle name="Normal 2 4 4 2 2 3 3" xfId="5895"/>
    <cellStyle name="Normal 2 4 4 2 2 4" xfId="5896"/>
    <cellStyle name="Normal 2 4 4 2 2 4 2" xfId="5897"/>
    <cellStyle name="Normal 2 4 4 2 2 5" xfId="5898"/>
    <cellStyle name="Normal 2 4 4 2 3" xfId="5899"/>
    <cellStyle name="Normal 2 4 4 2 3 2" xfId="5900"/>
    <cellStyle name="Normal 2 4 4 2 3 2 2" xfId="5901"/>
    <cellStyle name="Normal 2 4 4 2 3 3" xfId="5902"/>
    <cellStyle name="Normal 2 4 4 2 4" xfId="5903"/>
    <cellStyle name="Normal 2 4 4 2 4 2" xfId="5904"/>
    <cellStyle name="Normal 2 4 4 2 4 2 2" xfId="5905"/>
    <cellStyle name="Normal 2 4 4 2 4 3" xfId="5906"/>
    <cellStyle name="Normal 2 4 4 2 5" xfId="5907"/>
    <cellStyle name="Normal 2 4 4 2 5 2" xfId="5908"/>
    <cellStyle name="Normal 2 4 4 2 6" xfId="5909"/>
    <cellStyle name="Normal 2 4 4 3" xfId="5910"/>
    <cellStyle name="Normal 2 4 4 4" xfId="5911"/>
    <cellStyle name="Normal 2 4 4 5" xfId="5912"/>
    <cellStyle name="Normal 2 4 4 6" xfId="18376"/>
    <cellStyle name="Normal 2 4 5" xfId="5913"/>
    <cellStyle name="Normal 2 4 5 2" xfId="5914"/>
    <cellStyle name="Normal 2 4 5 2 2" xfId="5915"/>
    <cellStyle name="Normal 2 4 5 2 2 2" xfId="5916"/>
    <cellStyle name="Normal 2 4 5 2 2 2 2" xfId="5917"/>
    <cellStyle name="Normal 2 4 5 2 2 2 2 2" xfId="5918"/>
    <cellStyle name="Normal 2 4 5 2 2 2 3" xfId="5919"/>
    <cellStyle name="Normal 2 4 5 2 2 3" xfId="5920"/>
    <cellStyle name="Normal 2 4 5 2 2 3 2" xfId="5921"/>
    <cellStyle name="Normal 2 4 5 2 2 3 2 2" xfId="5922"/>
    <cellStyle name="Normal 2 4 5 2 2 3 3" xfId="5923"/>
    <cellStyle name="Normal 2 4 5 2 2 4" xfId="5924"/>
    <cellStyle name="Normal 2 4 5 2 2 4 2" xfId="5925"/>
    <cellStyle name="Normal 2 4 5 2 2 5" xfId="5926"/>
    <cellStyle name="Normal 2 4 5 2 3" xfId="5927"/>
    <cellStyle name="Normal 2 4 5 2 3 2" xfId="5928"/>
    <cellStyle name="Normal 2 4 5 2 3 2 2" xfId="5929"/>
    <cellStyle name="Normal 2 4 5 2 3 3" xfId="5930"/>
    <cellStyle name="Normal 2 4 5 2 4" xfId="5931"/>
    <cellStyle name="Normal 2 4 5 2 4 2" xfId="5932"/>
    <cellStyle name="Normal 2 4 5 2 4 2 2" xfId="5933"/>
    <cellStyle name="Normal 2 4 5 2 4 3" xfId="5934"/>
    <cellStyle name="Normal 2 4 5 2 5" xfId="5935"/>
    <cellStyle name="Normal 2 4 5 2 5 2" xfId="5936"/>
    <cellStyle name="Normal 2 4 5 2 6" xfId="5937"/>
    <cellStyle name="Normal 2 4 5 3" xfId="5938"/>
    <cellStyle name="Normal 2 4 5 3 2" xfId="5939"/>
    <cellStyle name="Normal 2 4 5 3 2 2" xfId="5940"/>
    <cellStyle name="Normal 2 4 5 3 2 2 2" xfId="5941"/>
    <cellStyle name="Normal 2 4 5 3 2 3" xfId="5942"/>
    <cellStyle name="Normal 2 4 5 3 3" xfId="5943"/>
    <cellStyle name="Normal 2 4 5 3 3 2" xfId="5944"/>
    <cellStyle name="Normal 2 4 5 3 3 2 2" xfId="5945"/>
    <cellStyle name="Normal 2 4 5 3 3 3" xfId="5946"/>
    <cellStyle name="Normal 2 4 5 3 4" xfId="5947"/>
    <cellStyle name="Normal 2 4 5 3 4 2" xfId="5948"/>
    <cellStyle name="Normal 2 4 5 3 5" xfId="5949"/>
    <cellStyle name="Normal 2 4 5 4" xfId="5950"/>
    <cellStyle name="Normal 2 4 5 4 2" xfId="5951"/>
    <cellStyle name="Normal 2 4 5 4 2 2" xfId="5952"/>
    <cellStyle name="Normal 2 4 5 4 2 2 2" xfId="5953"/>
    <cellStyle name="Normal 2 4 5 4 2 3" xfId="5954"/>
    <cellStyle name="Normal 2 4 5 4 3" xfId="5955"/>
    <cellStyle name="Normal 2 4 5 4 3 2" xfId="5956"/>
    <cellStyle name="Normal 2 4 5 4 4" xfId="5957"/>
    <cellStyle name="Normal 2 4 5 5" xfId="5958"/>
    <cellStyle name="Normal 2 4 5 6" xfId="5959"/>
    <cellStyle name="Normal 2 4 5 6 2" xfId="5960"/>
    <cellStyle name="Normal 2 4 5 7" xfId="5961"/>
    <cellStyle name="Normal 2 4 5 8" xfId="18377"/>
    <cellStyle name="Normal 2 4 6" xfId="5962"/>
    <cellStyle name="Normal 2 4 6 2" xfId="5963"/>
    <cellStyle name="Normal 2 4 6 2 2" xfId="5964"/>
    <cellStyle name="Normal 2 4 6 2 2 2" xfId="5965"/>
    <cellStyle name="Normal 2 4 6 2 2 2 2" xfId="5966"/>
    <cellStyle name="Normal 2 4 6 2 2 3" xfId="5967"/>
    <cellStyle name="Normal 2 4 6 2 3" xfId="5968"/>
    <cellStyle name="Normal 2 4 6 2 3 2" xfId="5969"/>
    <cellStyle name="Normal 2 4 6 2 3 2 2" xfId="5970"/>
    <cellStyle name="Normal 2 4 6 2 3 3" xfId="5971"/>
    <cellStyle name="Normal 2 4 6 2 4" xfId="5972"/>
    <cellStyle name="Normal 2 4 6 2 4 2" xfId="5973"/>
    <cellStyle name="Normal 2 4 6 2 5" xfId="5974"/>
    <cellStyle name="Normal 2 4 6 3" xfId="5975"/>
    <cellStyle name="Normal 2 4 6 3 2" xfId="5976"/>
    <cellStyle name="Normal 2 4 6 3 2 2" xfId="5977"/>
    <cellStyle name="Normal 2 4 6 3 2 2 2" xfId="5978"/>
    <cellStyle name="Normal 2 4 6 3 2 3" xfId="5979"/>
    <cellStyle name="Normal 2 4 6 3 3" xfId="5980"/>
    <cellStyle name="Normal 2 4 6 3 3 2" xfId="5981"/>
    <cellStyle name="Normal 2 4 6 3 4" xfId="5982"/>
    <cellStyle name="Normal 2 4 6 4" xfId="5983"/>
    <cellStyle name="Normal 2 4 6 5" xfId="5984"/>
    <cellStyle name="Normal 2 4 6 5 2" xfId="5985"/>
    <cellStyle name="Normal 2 4 6 6" xfId="5986"/>
    <cellStyle name="Normal 2 4 6 7" xfId="18378"/>
    <cellStyle name="Normal 2 4 7" xfId="5987"/>
    <cellStyle name="Normal 2 4 7 2" xfId="5988"/>
    <cellStyle name="Normal 2 4 7 2 2" xfId="5989"/>
    <cellStyle name="Normal 2 4 7 2 2 2" xfId="5990"/>
    <cellStyle name="Normal 2 4 7 2 2 2 2" xfId="5991"/>
    <cellStyle name="Normal 2 4 7 2 2 3" xfId="5992"/>
    <cellStyle name="Normal 2 4 7 2 3" xfId="5993"/>
    <cellStyle name="Normal 2 4 7 2 3 2" xfId="5994"/>
    <cellStyle name="Normal 2 4 7 2 3 2 2" xfId="5995"/>
    <cellStyle name="Normal 2 4 7 2 3 3" xfId="5996"/>
    <cellStyle name="Normal 2 4 7 2 4" xfId="5997"/>
    <cellStyle name="Normal 2 4 7 2 4 2" xfId="5998"/>
    <cellStyle name="Normal 2 4 7 2 5" xfId="5999"/>
    <cellStyle name="Normal 2 4 7 3" xfId="6000"/>
    <cellStyle name="Normal 2 4 7 3 2" xfId="6001"/>
    <cellStyle name="Normal 2 4 7 3 2 2" xfId="6002"/>
    <cellStyle name="Normal 2 4 7 3 2 2 2" xfId="6003"/>
    <cellStyle name="Normal 2 4 7 3 2 3" xfId="6004"/>
    <cellStyle name="Normal 2 4 7 3 3" xfId="6005"/>
    <cellStyle name="Normal 2 4 7 3 3 2" xfId="6006"/>
    <cellStyle name="Normal 2 4 7 3 4" xfId="6007"/>
    <cellStyle name="Normal 2 4 7 4" xfId="6008"/>
    <cellStyle name="Normal 2 4 7 5" xfId="6009"/>
    <cellStyle name="Normal 2 4 7 5 2" xfId="6010"/>
    <cellStyle name="Normal 2 4 7 6" xfId="6011"/>
    <cellStyle name="Normal 2 4 7 7" xfId="18379"/>
    <cellStyle name="Normal 2 4 8" xfId="6012"/>
    <cellStyle name="Normal 2 4 8 2" xfId="6013"/>
    <cellStyle name="Normal 2 4 8 2 2" xfId="6014"/>
    <cellStyle name="Normal 2 4 8 2 2 2" xfId="6015"/>
    <cellStyle name="Normal 2 4 8 2 2 2 2" xfId="6016"/>
    <cellStyle name="Normal 2 4 8 2 2 3" xfId="6017"/>
    <cellStyle name="Normal 2 4 8 2 3" xfId="6018"/>
    <cellStyle name="Normal 2 4 8 2 3 2" xfId="6019"/>
    <cellStyle name="Normal 2 4 8 2 3 2 2" xfId="6020"/>
    <cellStyle name="Normal 2 4 8 2 3 3" xfId="6021"/>
    <cellStyle name="Normal 2 4 8 2 4" xfId="6022"/>
    <cellStyle name="Normal 2 4 8 2 4 2" xfId="6023"/>
    <cellStyle name="Normal 2 4 8 2 5" xfId="6024"/>
    <cellStyle name="Normal 2 4 8 3" xfId="6025"/>
    <cellStyle name="Normal 2 4 8 3 2" xfId="6026"/>
    <cellStyle name="Normal 2 4 8 3 2 2" xfId="6027"/>
    <cellStyle name="Normal 2 4 8 3 2 2 2" xfId="6028"/>
    <cellStyle name="Normal 2 4 8 3 2 3" xfId="6029"/>
    <cellStyle name="Normal 2 4 8 3 3" xfId="6030"/>
    <cellStyle name="Normal 2 4 8 3 3 2" xfId="6031"/>
    <cellStyle name="Normal 2 4 8 3 4" xfId="6032"/>
    <cellStyle name="Normal 2 4 8 4" xfId="6033"/>
    <cellStyle name="Normal 2 4 8 5" xfId="6034"/>
    <cellStyle name="Normal 2 4 8 5 2" xfId="6035"/>
    <cellStyle name="Normal 2 4 8 6" xfId="6036"/>
    <cellStyle name="Normal 2 4 8 7" xfId="18380"/>
    <cellStyle name="Normal 2 4 9" xfId="6037"/>
    <cellStyle name="Normal 2 4 9 2" xfId="6038"/>
    <cellStyle name="Normal 2 4 9 2 2" xfId="6039"/>
    <cellStyle name="Normal 2 4 9 2 2 2" xfId="6040"/>
    <cellStyle name="Normal 2 4 9 2 2 2 2" xfId="6041"/>
    <cellStyle name="Normal 2 4 9 2 2 3" xfId="6042"/>
    <cellStyle name="Normal 2 4 9 2 3" xfId="6043"/>
    <cellStyle name="Normal 2 4 9 2 3 2" xfId="6044"/>
    <cellStyle name="Normal 2 4 9 2 3 2 2" xfId="6045"/>
    <cellStyle name="Normal 2 4 9 2 3 3" xfId="6046"/>
    <cellStyle name="Normal 2 4 9 2 4" xfId="6047"/>
    <cellStyle name="Normal 2 4 9 2 4 2" xfId="6048"/>
    <cellStyle name="Normal 2 4 9 2 5" xfId="6049"/>
    <cellStyle name="Normal 2 4 9 3" xfId="6050"/>
    <cellStyle name="Normal 2 4 9 3 2" xfId="6051"/>
    <cellStyle name="Normal 2 4 9 3 2 2" xfId="6052"/>
    <cellStyle name="Normal 2 4 9 3 2 2 2" xfId="6053"/>
    <cellStyle name="Normal 2 4 9 3 2 3" xfId="6054"/>
    <cellStyle name="Normal 2 4 9 3 3" xfId="6055"/>
    <cellStyle name="Normal 2 4 9 3 3 2" xfId="6056"/>
    <cellStyle name="Normal 2 4 9 3 4" xfId="6057"/>
    <cellStyle name="Normal 2 4 9 4" xfId="6058"/>
    <cellStyle name="Normal 2 4 9 5" xfId="6059"/>
    <cellStyle name="Normal 2 4 9 5 2" xfId="6060"/>
    <cellStyle name="Normal 2 4 9 6" xfId="6061"/>
    <cellStyle name="Normal 2 4 9 7" xfId="18381"/>
    <cellStyle name="Normal 2 40" xfId="6062"/>
    <cellStyle name="Normal 2 41" xfId="6063"/>
    <cellStyle name="Normal 2 42" xfId="6064"/>
    <cellStyle name="Normal 2 43" xfId="6065"/>
    <cellStyle name="Normal 2 44" xfId="6066"/>
    <cellStyle name="Normal 2 45" xfId="6067"/>
    <cellStyle name="Normal 2 45 2" xfId="6068"/>
    <cellStyle name="Normal 2 45 2 2" xfId="6069"/>
    <cellStyle name="Normal 2 45 2 2 2" xfId="6070"/>
    <cellStyle name="Normal 2 45 2 2 2 2" xfId="6071"/>
    <cellStyle name="Normal 2 45 2 2 3" xfId="6072"/>
    <cellStyle name="Normal 2 45 2 3" xfId="6073"/>
    <cellStyle name="Normal 2 45 2 3 2" xfId="6074"/>
    <cellStyle name="Normal 2 45 2 3 2 2" xfId="6075"/>
    <cellStyle name="Normal 2 45 2 3 3" xfId="6076"/>
    <cellStyle name="Normal 2 45 2 4" xfId="6077"/>
    <cellStyle name="Normal 2 45 2 4 2" xfId="6078"/>
    <cellStyle name="Normal 2 45 2 5" xfId="6079"/>
    <cellStyle name="Normal 2 45 3" xfId="6080"/>
    <cellStyle name="Normal 2 45 3 2" xfId="6081"/>
    <cellStyle name="Normal 2 45 3 2 2" xfId="6082"/>
    <cellStyle name="Normal 2 45 3 3" xfId="6083"/>
    <cellStyle name="Normal 2 45 3 4" xfId="6084"/>
    <cellStyle name="Normal 2 45 4" xfId="6085"/>
    <cellStyle name="Normal 2 45 4 2" xfId="6086"/>
    <cellStyle name="Normal 2 45 4 2 2" xfId="6087"/>
    <cellStyle name="Normal 2 45 4 3" xfId="6088"/>
    <cellStyle name="Normal 2 45 5" xfId="6089"/>
    <cellStyle name="Normal 2 45 5 2" xfId="6090"/>
    <cellStyle name="Normal 2 45 6" xfId="6091"/>
    <cellStyle name="Normal 2 46" xfId="6092"/>
    <cellStyle name="Normal 2 46 2" xfId="6093"/>
    <cellStyle name="Normal 2 46 2 2" xfId="6094"/>
    <cellStyle name="Normal 2 46 2 2 2" xfId="6095"/>
    <cellStyle name="Normal 2 46 2 2 2 2" xfId="6096"/>
    <cellStyle name="Normal 2 46 2 2 3" xfId="6097"/>
    <cellStyle name="Normal 2 46 2 3" xfId="6098"/>
    <cellStyle name="Normal 2 46 2 3 2" xfId="6099"/>
    <cellStyle name="Normal 2 46 2 3 2 2" xfId="6100"/>
    <cellStyle name="Normal 2 46 2 3 3" xfId="6101"/>
    <cellStyle name="Normal 2 46 2 4" xfId="6102"/>
    <cellStyle name="Normal 2 46 2 4 2" xfId="6103"/>
    <cellStyle name="Normal 2 46 2 5" xfId="6104"/>
    <cellStyle name="Normal 2 46 3" xfId="6105"/>
    <cellStyle name="Normal 2 46 3 2" xfId="6106"/>
    <cellStyle name="Normal 2 46 3 2 2" xfId="6107"/>
    <cellStyle name="Normal 2 46 3 3" xfId="6108"/>
    <cellStyle name="Normal 2 46 4" xfId="6109"/>
    <cellStyle name="Normal 2 46 4 2" xfId="6110"/>
    <cellStyle name="Normal 2 46 4 2 2" xfId="6111"/>
    <cellStyle name="Normal 2 46 4 3" xfId="6112"/>
    <cellStyle name="Normal 2 46 5" xfId="6113"/>
    <cellStyle name="Normal 2 46 5 2" xfId="6114"/>
    <cellStyle name="Normal 2 46 6" xfId="6115"/>
    <cellStyle name="Normal 2 47" xfId="6116"/>
    <cellStyle name="Normal 2 47 2" xfId="6117"/>
    <cellStyle name="Normal 2 47 2 2" xfId="6118"/>
    <cellStyle name="Normal 2 47 2 2 2" xfId="6119"/>
    <cellStyle name="Normal 2 47 2 2 2 2" xfId="6120"/>
    <cellStyle name="Normal 2 47 2 2 3" xfId="6121"/>
    <cellStyle name="Normal 2 47 2 3" xfId="6122"/>
    <cellStyle name="Normal 2 47 2 3 2" xfId="6123"/>
    <cellStyle name="Normal 2 47 2 3 2 2" xfId="6124"/>
    <cellStyle name="Normal 2 47 2 3 3" xfId="6125"/>
    <cellStyle name="Normal 2 47 2 4" xfId="6126"/>
    <cellStyle name="Normal 2 47 2 4 2" xfId="6127"/>
    <cellStyle name="Normal 2 47 2 5" xfId="6128"/>
    <cellStyle name="Normal 2 47 3" xfId="6129"/>
    <cellStyle name="Normal 2 47 3 2" xfId="6130"/>
    <cellStyle name="Normal 2 47 3 2 2" xfId="6131"/>
    <cellStyle name="Normal 2 47 3 3" xfId="6132"/>
    <cellStyle name="Normal 2 47 4" xfId="6133"/>
    <cellStyle name="Normal 2 47 4 2" xfId="6134"/>
    <cellStyle name="Normal 2 47 4 2 2" xfId="6135"/>
    <cellStyle name="Normal 2 47 4 3" xfId="6136"/>
    <cellStyle name="Normal 2 47 5" xfId="6137"/>
    <cellStyle name="Normal 2 47 5 2" xfId="6138"/>
    <cellStyle name="Normal 2 47 6" xfId="6139"/>
    <cellStyle name="Normal 2 48" xfId="6140"/>
    <cellStyle name="Normal 2 48 2" xfId="6141"/>
    <cellStyle name="Normal 2 48 2 2" xfId="6142"/>
    <cellStyle name="Normal 2 48 2 2 2" xfId="6143"/>
    <cellStyle name="Normal 2 48 2 2 2 2" xfId="6144"/>
    <cellStyle name="Normal 2 48 2 2 3" xfId="6145"/>
    <cellStyle name="Normal 2 48 2 3" xfId="6146"/>
    <cellStyle name="Normal 2 48 2 3 2" xfId="6147"/>
    <cellStyle name="Normal 2 48 2 3 2 2" xfId="6148"/>
    <cellStyle name="Normal 2 48 2 3 3" xfId="6149"/>
    <cellStyle name="Normal 2 48 2 4" xfId="6150"/>
    <cellStyle name="Normal 2 48 2 4 2" xfId="6151"/>
    <cellStyle name="Normal 2 48 2 5" xfId="6152"/>
    <cellStyle name="Normal 2 48 3" xfId="6153"/>
    <cellStyle name="Normal 2 48 3 2" xfId="6154"/>
    <cellStyle name="Normal 2 48 3 2 2" xfId="6155"/>
    <cellStyle name="Normal 2 48 3 3" xfId="6156"/>
    <cellStyle name="Normal 2 48 4" xfId="6157"/>
    <cellStyle name="Normal 2 48 4 2" xfId="6158"/>
    <cellStyle name="Normal 2 48 4 2 2" xfId="6159"/>
    <cellStyle name="Normal 2 48 4 3" xfId="6160"/>
    <cellStyle name="Normal 2 48 5" xfId="6161"/>
    <cellStyle name="Normal 2 48 5 2" xfId="6162"/>
    <cellStyle name="Normal 2 48 6" xfId="6163"/>
    <cellStyle name="Normal 2 49" xfId="6164"/>
    <cellStyle name="Normal 2 49 2" xfId="6165"/>
    <cellStyle name="Normal 2 49 2 2" xfId="6166"/>
    <cellStyle name="Normal 2 49 2 2 2" xfId="6167"/>
    <cellStyle name="Normal 2 49 2 3" xfId="6168"/>
    <cellStyle name="Normal 2 49 3" xfId="6169"/>
    <cellStyle name="Normal 2 49 3 2" xfId="6170"/>
    <cellStyle name="Normal 2 49 3 2 2" xfId="6171"/>
    <cellStyle name="Normal 2 49 3 3" xfId="6172"/>
    <cellStyle name="Normal 2 49 4" xfId="6173"/>
    <cellStyle name="Normal 2 49 4 2" xfId="6174"/>
    <cellStyle name="Normal 2 49 5" xfId="6175"/>
    <cellStyle name="Normal 2 5" xfId="6176"/>
    <cellStyle name="Normal 2 5 10" xfId="6177"/>
    <cellStyle name="Normal 2 5 11" xfId="6178"/>
    <cellStyle name="Normal 2 5 12" xfId="6179"/>
    <cellStyle name="Normal 2 5 13" xfId="6180"/>
    <cellStyle name="Normal 2 5 14" xfId="6181"/>
    <cellStyle name="Normal 2 5 15" xfId="6182"/>
    <cellStyle name="Normal 2 5 16" xfId="6183"/>
    <cellStyle name="Normal 2 5 17" xfId="6184"/>
    <cellStyle name="Normal 2 5 18" xfId="6185"/>
    <cellStyle name="Normal 2 5 19" xfId="18382"/>
    <cellStyle name="Normal 2 5 2" xfId="6186"/>
    <cellStyle name="Normal 2 5 2 10" xfId="6187"/>
    <cellStyle name="Normal 2 5 2 2" xfId="6188"/>
    <cellStyle name="Normal 2 5 2 2 2" xfId="6189"/>
    <cellStyle name="Normal 2 5 2 2 3" xfId="6190"/>
    <cellStyle name="Normal 2 5 2 2 3 2" xfId="6191"/>
    <cellStyle name="Normal 2 5 2 2 3 2 2" xfId="6192"/>
    <cellStyle name="Normal 2 5 2 2 3 2 2 2" xfId="6193"/>
    <cellStyle name="Normal 2 5 2 2 3 2 3" xfId="6194"/>
    <cellStyle name="Normal 2 5 2 2 3 3" xfId="6195"/>
    <cellStyle name="Normal 2 5 2 2 3 3 2" xfId="6196"/>
    <cellStyle name="Normal 2 5 2 2 3 3 2 2" xfId="6197"/>
    <cellStyle name="Normal 2 5 2 2 3 3 3" xfId="6198"/>
    <cellStyle name="Normal 2 5 2 2 3 4" xfId="6199"/>
    <cellStyle name="Normal 2 5 2 2 3 4 2" xfId="6200"/>
    <cellStyle name="Normal 2 5 2 2 3 5" xfId="6201"/>
    <cellStyle name="Normal 2 5 2 2 4" xfId="6202"/>
    <cellStyle name="Normal 2 5 2 2 4 2" xfId="6203"/>
    <cellStyle name="Normal 2 5 2 2 4 2 2" xfId="6204"/>
    <cellStyle name="Normal 2 5 2 2 4 3" xfId="6205"/>
    <cellStyle name="Normal 2 5 2 2 5" xfId="6206"/>
    <cellStyle name="Normal 2 5 2 2 5 2" xfId="6207"/>
    <cellStyle name="Normal 2 5 2 2 5 2 2" xfId="6208"/>
    <cellStyle name="Normal 2 5 2 2 5 3" xfId="6209"/>
    <cellStyle name="Normal 2 5 2 2 6" xfId="6210"/>
    <cellStyle name="Normal 2 5 2 2 6 2" xfId="6211"/>
    <cellStyle name="Normal 2 5 2 2 7" xfId="6212"/>
    <cellStyle name="Normal 2 5 2 3" xfId="6213"/>
    <cellStyle name="Normal 2 5 2 3 2" xfId="6214"/>
    <cellStyle name="Normal 2 5 2 3 2 2" xfId="6215"/>
    <cellStyle name="Normal 2 5 2 3 2 2 2" xfId="6216"/>
    <cellStyle name="Normal 2 5 2 3 2 2 2 2" xfId="6217"/>
    <cellStyle name="Normal 2 5 2 3 2 2 3" xfId="6218"/>
    <cellStyle name="Normal 2 5 2 3 2 3" xfId="6219"/>
    <cellStyle name="Normal 2 5 2 3 2 3 2" xfId="6220"/>
    <cellStyle name="Normal 2 5 2 3 2 3 2 2" xfId="6221"/>
    <cellStyle name="Normal 2 5 2 3 2 3 3" xfId="6222"/>
    <cellStyle name="Normal 2 5 2 3 2 4" xfId="6223"/>
    <cellStyle name="Normal 2 5 2 3 2 4 2" xfId="6224"/>
    <cellStyle name="Normal 2 5 2 3 2 5" xfId="6225"/>
    <cellStyle name="Normal 2 5 2 3 3" xfId="6226"/>
    <cellStyle name="Normal 2 5 2 3 3 2" xfId="6227"/>
    <cellStyle name="Normal 2 5 2 3 3 2 2" xfId="6228"/>
    <cellStyle name="Normal 2 5 2 3 3 3" xfId="6229"/>
    <cellStyle name="Normal 2 5 2 3 4" xfId="6230"/>
    <cellStyle name="Normal 2 5 2 3 4 2" xfId="6231"/>
    <cellStyle name="Normal 2 5 2 3 4 2 2" xfId="6232"/>
    <cellStyle name="Normal 2 5 2 3 4 3" xfId="6233"/>
    <cellStyle name="Normal 2 5 2 3 5" xfId="6234"/>
    <cellStyle name="Normal 2 5 2 3 5 2" xfId="6235"/>
    <cellStyle name="Normal 2 5 2 3 6" xfId="6236"/>
    <cellStyle name="Normal 2 5 2 4" xfId="6237"/>
    <cellStyle name="Normal 2 5 2 4 2" xfId="6238"/>
    <cellStyle name="Normal 2 5 2 4 2 2" xfId="6239"/>
    <cellStyle name="Normal 2 5 2 4 2 2 2" xfId="6240"/>
    <cellStyle name="Normal 2 5 2 4 2 2 2 2" xfId="6241"/>
    <cellStyle name="Normal 2 5 2 4 2 2 3" xfId="6242"/>
    <cellStyle name="Normal 2 5 2 4 2 3" xfId="6243"/>
    <cellStyle name="Normal 2 5 2 4 2 3 2" xfId="6244"/>
    <cellStyle name="Normal 2 5 2 4 2 3 2 2" xfId="6245"/>
    <cellStyle name="Normal 2 5 2 4 2 3 3" xfId="6246"/>
    <cellStyle name="Normal 2 5 2 4 2 4" xfId="6247"/>
    <cellStyle name="Normal 2 5 2 4 2 4 2" xfId="6248"/>
    <cellStyle name="Normal 2 5 2 4 2 5" xfId="6249"/>
    <cellStyle name="Normal 2 5 2 4 3" xfId="6250"/>
    <cellStyle name="Normal 2 5 2 4 3 2" xfId="6251"/>
    <cellStyle name="Normal 2 5 2 4 3 2 2" xfId="6252"/>
    <cellStyle name="Normal 2 5 2 4 3 3" xfId="6253"/>
    <cellStyle name="Normal 2 5 2 4 4" xfId="6254"/>
    <cellStyle name="Normal 2 5 2 4 4 2" xfId="6255"/>
    <cellStyle name="Normal 2 5 2 4 4 2 2" xfId="6256"/>
    <cellStyle name="Normal 2 5 2 4 4 3" xfId="6257"/>
    <cellStyle name="Normal 2 5 2 4 5" xfId="6258"/>
    <cellStyle name="Normal 2 5 2 4 5 2" xfId="6259"/>
    <cellStyle name="Normal 2 5 2 4 6" xfId="6260"/>
    <cellStyle name="Normal 2 5 2 5" xfId="6261"/>
    <cellStyle name="Normal 2 5 2 5 2" xfId="6262"/>
    <cellStyle name="Normal 2 5 2 5 2 2" xfId="6263"/>
    <cellStyle name="Normal 2 5 2 5 2 2 2" xfId="6264"/>
    <cellStyle name="Normal 2 5 2 5 2 2 2 2" xfId="6265"/>
    <cellStyle name="Normal 2 5 2 5 2 2 3" xfId="6266"/>
    <cellStyle name="Normal 2 5 2 5 2 3" xfId="6267"/>
    <cellStyle name="Normal 2 5 2 5 2 3 2" xfId="6268"/>
    <cellStyle name="Normal 2 5 2 5 2 3 2 2" xfId="6269"/>
    <cellStyle name="Normal 2 5 2 5 2 3 3" xfId="6270"/>
    <cellStyle name="Normal 2 5 2 5 2 4" xfId="6271"/>
    <cellStyle name="Normal 2 5 2 5 2 4 2" xfId="6272"/>
    <cellStyle name="Normal 2 5 2 5 2 5" xfId="6273"/>
    <cellStyle name="Normal 2 5 2 5 3" xfId="6274"/>
    <cellStyle name="Normal 2 5 2 5 3 2" xfId="6275"/>
    <cellStyle name="Normal 2 5 2 5 3 2 2" xfId="6276"/>
    <cellStyle name="Normal 2 5 2 5 3 3" xfId="6277"/>
    <cellStyle name="Normal 2 5 2 5 4" xfId="6278"/>
    <cellStyle name="Normal 2 5 2 5 4 2" xfId="6279"/>
    <cellStyle name="Normal 2 5 2 5 4 2 2" xfId="6280"/>
    <cellStyle name="Normal 2 5 2 5 4 3" xfId="6281"/>
    <cellStyle name="Normal 2 5 2 5 5" xfId="6282"/>
    <cellStyle name="Normal 2 5 2 5 5 2" xfId="6283"/>
    <cellStyle name="Normal 2 5 2 5 6" xfId="6284"/>
    <cellStyle name="Normal 2 5 2 6" xfId="6285"/>
    <cellStyle name="Normal 2 5 2 6 2" xfId="6286"/>
    <cellStyle name="Normal 2 5 2 6 2 2" xfId="6287"/>
    <cellStyle name="Normal 2 5 2 6 2 2 2" xfId="6288"/>
    <cellStyle name="Normal 2 5 2 6 2 3" xfId="6289"/>
    <cellStyle name="Normal 2 5 2 6 3" xfId="6290"/>
    <cellStyle name="Normal 2 5 2 6 3 2" xfId="6291"/>
    <cellStyle name="Normal 2 5 2 6 3 2 2" xfId="6292"/>
    <cellStyle name="Normal 2 5 2 6 3 3" xfId="6293"/>
    <cellStyle name="Normal 2 5 2 6 4" xfId="6294"/>
    <cellStyle name="Normal 2 5 2 6 4 2" xfId="6295"/>
    <cellStyle name="Normal 2 5 2 6 5" xfId="6296"/>
    <cellStyle name="Normal 2 5 2 7" xfId="6297"/>
    <cellStyle name="Normal 2 5 2 7 2" xfId="6298"/>
    <cellStyle name="Normal 2 5 2 7 2 2" xfId="6299"/>
    <cellStyle name="Normal 2 5 2 7 3" xfId="6300"/>
    <cellStyle name="Normal 2 5 2 8" xfId="6301"/>
    <cellStyle name="Normal 2 5 2 8 2" xfId="6302"/>
    <cellStyle name="Normal 2 5 2 8 2 2" xfId="6303"/>
    <cellStyle name="Normal 2 5 2 8 3" xfId="6304"/>
    <cellStyle name="Normal 2 5 2 9" xfId="6305"/>
    <cellStyle name="Normal 2 5 2 9 2" xfId="6306"/>
    <cellStyle name="Normal 2 5 3" xfId="6307"/>
    <cellStyle name="Normal 2 5 4" xfId="6308"/>
    <cellStyle name="Normal 2 5 5" xfId="6309"/>
    <cellStyle name="Normal 2 5 6" xfId="6310"/>
    <cellStyle name="Normal 2 5 7" xfId="6311"/>
    <cellStyle name="Normal 2 5 8" xfId="6312"/>
    <cellStyle name="Normal 2 5 9" xfId="6313"/>
    <cellStyle name="Normal 2 50" xfId="6314"/>
    <cellStyle name="Normal 2 50 2" xfId="6315"/>
    <cellStyle name="Normal 2 50 2 2" xfId="6316"/>
    <cellStyle name="Normal 2 50 3" xfId="6317"/>
    <cellStyle name="Normal 2 51" xfId="6318"/>
    <cellStyle name="Normal 2 51 2" xfId="6319"/>
    <cellStyle name="Normal 2 52" xfId="6320"/>
    <cellStyle name="Normal 2 52 2" xfId="6321"/>
    <cellStyle name="Normal 2 53" xfId="6322"/>
    <cellStyle name="Normal 2 53 2" xfId="6323"/>
    <cellStyle name="Normal 2 54" xfId="6324"/>
    <cellStyle name="Normal 2 54 2" xfId="6325"/>
    <cellStyle name="Normal 2 55" xfId="18334"/>
    <cellStyle name="Normal 2 56" xfId="19142"/>
    <cellStyle name="Normal 2 6" xfId="6326"/>
    <cellStyle name="Normal 2 6 10" xfId="6327"/>
    <cellStyle name="Normal 2 6 11" xfId="6328"/>
    <cellStyle name="Normal 2 6 12" xfId="6329"/>
    <cellStyle name="Normal 2 6 13" xfId="6330"/>
    <cellStyle name="Normal 2 6 14" xfId="6331"/>
    <cellStyle name="Normal 2 6 15" xfId="6332"/>
    <cellStyle name="Normal 2 6 16" xfId="6333"/>
    <cellStyle name="Normal 2 6 17" xfId="6334"/>
    <cellStyle name="Normal 2 6 17 2" xfId="6335"/>
    <cellStyle name="Normal 2 6 17 2 2" xfId="6336"/>
    <cellStyle name="Normal 2 6 17 2 2 2" xfId="6337"/>
    <cellStyle name="Normal 2 6 17 2 2 2 2" xfId="6338"/>
    <cellStyle name="Normal 2 6 17 2 2 3" xfId="6339"/>
    <cellStyle name="Normal 2 6 17 2 3" xfId="6340"/>
    <cellStyle name="Normal 2 6 17 2 3 2" xfId="6341"/>
    <cellStyle name="Normal 2 6 17 2 3 2 2" xfId="6342"/>
    <cellStyle name="Normal 2 6 17 2 3 3" xfId="6343"/>
    <cellStyle name="Normal 2 6 17 2 4" xfId="6344"/>
    <cellStyle name="Normal 2 6 17 2 4 2" xfId="6345"/>
    <cellStyle name="Normal 2 6 17 2 5" xfId="6346"/>
    <cellStyle name="Normal 2 6 17 3" xfId="6347"/>
    <cellStyle name="Normal 2 6 17 3 2" xfId="6348"/>
    <cellStyle name="Normal 2 6 17 3 2 2" xfId="6349"/>
    <cellStyle name="Normal 2 6 17 3 3" xfId="6350"/>
    <cellStyle name="Normal 2 6 17 4" xfId="6351"/>
    <cellStyle name="Normal 2 6 17 4 2" xfId="6352"/>
    <cellStyle name="Normal 2 6 17 4 2 2" xfId="6353"/>
    <cellStyle name="Normal 2 6 17 4 3" xfId="6354"/>
    <cellStyle name="Normal 2 6 17 5" xfId="6355"/>
    <cellStyle name="Normal 2 6 17 5 2" xfId="6356"/>
    <cellStyle name="Normal 2 6 17 6" xfId="6357"/>
    <cellStyle name="Normal 2 6 18" xfId="6358"/>
    <cellStyle name="Normal 2 6 18 2" xfId="6359"/>
    <cellStyle name="Normal 2 6 18 2 2" xfId="6360"/>
    <cellStyle name="Normal 2 6 18 2 2 2" xfId="6361"/>
    <cellStyle name="Normal 2 6 18 2 2 2 2" xfId="6362"/>
    <cellStyle name="Normal 2 6 18 2 2 3" xfId="6363"/>
    <cellStyle name="Normal 2 6 18 2 3" xfId="6364"/>
    <cellStyle name="Normal 2 6 18 2 3 2" xfId="6365"/>
    <cellStyle name="Normal 2 6 18 2 3 2 2" xfId="6366"/>
    <cellStyle name="Normal 2 6 18 2 3 3" xfId="6367"/>
    <cellStyle name="Normal 2 6 18 2 4" xfId="6368"/>
    <cellStyle name="Normal 2 6 18 2 4 2" xfId="6369"/>
    <cellStyle name="Normal 2 6 18 2 5" xfId="6370"/>
    <cellStyle name="Normal 2 6 18 3" xfId="6371"/>
    <cellStyle name="Normal 2 6 18 3 2" xfId="6372"/>
    <cellStyle name="Normal 2 6 18 3 2 2" xfId="6373"/>
    <cellStyle name="Normal 2 6 18 3 3" xfId="6374"/>
    <cellStyle name="Normal 2 6 18 4" xfId="6375"/>
    <cellStyle name="Normal 2 6 18 4 2" xfId="6376"/>
    <cellStyle name="Normal 2 6 18 4 2 2" xfId="6377"/>
    <cellStyle name="Normal 2 6 18 4 3" xfId="6378"/>
    <cellStyle name="Normal 2 6 18 5" xfId="6379"/>
    <cellStyle name="Normal 2 6 18 5 2" xfId="6380"/>
    <cellStyle name="Normal 2 6 18 6" xfId="6381"/>
    <cellStyle name="Normal 2 6 19" xfId="6382"/>
    <cellStyle name="Normal 2 6 19 2" xfId="6383"/>
    <cellStyle name="Normal 2 6 19 2 2" xfId="6384"/>
    <cellStyle name="Normal 2 6 19 2 2 2" xfId="6385"/>
    <cellStyle name="Normal 2 6 19 2 3" xfId="6386"/>
    <cellStyle name="Normal 2 6 19 3" xfId="6387"/>
    <cellStyle name="Normal 2 6 19 3 2" xfId="6388"/>
    <cellStyle name="Normal 2 6 19 3 2 2" xfId="6389"/>
    <cellStyle name="Normal 2 6 19 3 3" xfId="6390"/>
    <cellStyle name="Normal 2 6 19 4" xfId="6391"/>
    <cellStyle name="Normal 2 6 19 4 2" xfId="6392"/>
    <cellStyle name="Normal 2 6 19 5" xfId="6393"/>
    <cellStyle name="Normal 2 6 2" xfId="6394"/>
    <cellStyle name="Normal 2 6 2 2" xfId="6395"/>
    <cellStyle name="Normal 2 6 2 3" xfId="6396"/>
    <cellStyle name="Normal 2 6 2 3 2" xfId="6397"/>
    <cellStyle name="Normal 2 6 2 3 2 2" xfId="6398"/>
    <cellStyle name="Normal 2 6 2 3 2 2 2" xfId="6399"/>
    <cellStyle name="Normal 2 6 2 3 2 2 2 2" xfId="6400"/>
    <cellStyle name="Normal 2 6 2 3 2 2 3" xfId="6401"/>
    <cellStyle name="Normal 2 6 2 3 2 3" xfId="6402"/>
    <cellStyle name="Normal 2 6 2 3 2 3 2" xfId="6403"/>
    <cellStyle name="Normal 2 6 2 3 2 3 2 2" xfId="6404"/>
    <cellStyle name="Normal 2 6 2 3 2 3 3" xfId="6405"/>
    <cellStyle name="Normal 2 6 2 3 2 4" xfId="6406"/>
    <cellStyle name="Normal 2 6 2 3 2 4 2" xfId="6407"/>
    <cellStyle name="Normal 2 6 2 3 2 5" xfId="6408"/>
    <cellStyle name="Normal 2 6 2 3 3" xfId="6409"/>
    <cellStyle name="Normal 2 6 2 3 3 2" xfId="6410"/>
    <cellStyle name="Normal 2 6 2 3 3 2 2" xfId="6411"/>
    <cellStyle name="Normal 2 6 2 3 3 3" xfId="6412"/>
    <cellStyle name="Normal 2 6 2 3 4" xfId="6413"/>
    <cellStyle name="Normal 2 6 2 3 4 2" xfId="6414"/>
    <cellStyle name="Normal 2 6 2 3 4 2 2" xfId="6415"/>
    <cellStyle name="Normal 2 6 2 3 4 3" xfId="6416"/>
    <cellStyle name="Normal 2 6 2 3 5" xfId="6417"/>
    <cellStyle name="Normal 2 6 2 3 5 2" xfId="6418"/>
    <cellStyle name="Normal 2 6 2 3 6" xfId="6419"/>
    <cellStyle name="Normal 2 6 2 4" xfId="6420"/>
    <cellStyle name="Normal 2 6 2 4 2" xfId="6421"/>
    <cellStyle name="Normal 2 6 2 4 2 2" xfId="6422"/>
    <cellStyle name="Normal 2 6 2 4 2 2 2" xfId="6423"/>
    <cellStyle name="Normal 2 6 2 4 2 2 2 2" xfId="6424"/>
    <cellStyle name="Normal 2 6 2 4 2 2 3" xfId="6425"/>
    <cellStyle name="Normal 2 6 2 4 2 3" xfId="6426"/>
    <cellStyle name="Normal 2 6 2 4 2 3 2" xfId="6427"/>
    <cellStyle name="Normal 2 6 2 4 2 3 2 2" xfId="6428"/>
    <cellStyle name="Normal 2 6 2 4 2 3 3" xfId="6429"/>
    <cellStyle name="Normal 2 6 2 4 2 4" xfId="6430"/>
    <cellStyle name="Normal 2 6 2 4 2 4 2" xfId="6431"/>
    <cellStyle name="Normal 2 6 2 4 2 5" xfId="6432"/>
    <cellStyle name="Normal 2 6 2 4 3" xfId="6433"/>
    <cellStyle name="Normal 2 6 2 4 3 2" xfId="6434"/>
    <cellStyle name="Normal 2 6 2 4 3 2 2" xfId="6435"/>
    <cellStyle name="Normal 2 6 2 4 3 3" xfId="6436"/>
    <cellStyle name="Normal 2 6 2 4 4" xfId="6437"/>
    <cellStyle name="Normal 2 6 2 4 4 2" xfId="6438"/>
    <cellStyle name="Normal 2 6 2 4 4 2 2" xfId="6439"/>
    <cellStyle name="Normal 2 6 2 4 4 3" xfId="6440"/>
    <cellStyle name="Normal 2 6 2 4 5" xfId="6441"/>
    <cellStyle name="Normal 2 6 2 4 5 2" xfId="6442"/>
    <cellStyle name="Normal 2 6 2 4 6" xfId="6443"/>
    <cellStyle name="Normal 2 6 2 5" xfId="6444"/>
    <cellStyle name="Normal 2 6 2 5 2" xfId="6445"/>
    <cellStyle name="Normal 2 6 2 5 2 2" xfId="6446"/>
    <cellStyle name="Normal 2 6 2 5 2 2 2" xfId="6447"/>
    <cellStyle name="Normal 2 6 2 5 2 3" xfId="6448"/>
    <cellStyle name="Normal 2 6 2 5 3" xfId="6449"/>
    <cellStyle name="Normal 2 6 2 5 3 2" xfId="6450"/>
    <cellStyle name="Normal 2 6 2 5 3 2 2" xfId="6451"/>
    <cellStyle name="Normal 2 6 2 5 3 3" xfId="6452"/>
    <cellStyle name="Normal 2 6 2 5 4" xfId="6453"/>
    <cellStyle name="Normal 2 6 2 5 4 2" xfId="6454"/>
    <cellStyle name="Normal 2 6 2 5 5" xfId="6455"/>
    <cellStyle name="Normal 2 6 2 6" xfId="6456"/>
    <cellStyle name="Normal 2 6 2 6 2" xfId="6457"/>
    <cellStyle name="Normal 2 6 2 6 2 2" xfId="6458"/>
    <cellStyle name="Normal 2 6 2 6 3" xfId="6459"/>
    <cellStyle name="Normal 2 6 2 7" xfId="6460"/>
    <cellStyle name="Normal 2 6 2 7 2" xfId="6461"/>
    <cellStyle name="Normal 2 6 2 7 2 2" xfId="6462"/>
    <cellStyle name="Normal 2 6 2 7 3" xfId="6463"/>
    <cellStyle name="Normal 2 6 2 8" xfId="6464"/>
    <cellStyle name="Normal 2 6 2 8 2" xfId="6465"/>
    <cellStyle name="Normal 2 6 2 9" xfId="6466"/>
    <cellStyle name="Normal 2 6 20" xfId="6467"/>
    <cellStyle name="Normal 2 6 20 2" xfId="6468"/>
    <cellStyle name="Normal 2 6 20 2 2" xfId="6469"/>
    <cellStyle name="Normal 2 6 20 2 2 2" xfId="6470"/>
    <cellStyle name="Normal 2 6 20 2 3" xfId="6471"/>
    <cellStyle name="Normal 2 6 20 3" xfId="6472"/>
    <cellStyle name="Normal 2 6 20 3 2" xfId="6473"/>
    <cellStyle name="Normal 2 6 20 4" xfId="6474"/>
    <cellStyle name="Normal 2 6 21" xfId="6475"/>
    <cellStyle name="Normal 2 6 21 2" xfId="6476"/>
    <cellStyle name="Normal 2 6 22" xfId="18383"/>
    <cellStyle name="Normal 2 6 3" xfId="6477"/>
    <cellStyle name="Normal 2 6 3 2" xfId="6478"/>
    <cellStyle name="Normal 2 6 3 3" xfId="6479"/>
    <cellStyle name="Normal 2 6 3 3 2" xfId="6480"/>
    <cellStyle name="Normal 2 6 3 3 2 2" xfId="6481"/>
    <cellStyle name="Normal 2 6 3 3 2 2 2" xfId="6482"/>
    <cellStyle name="Normal 2 6 3 3 2 3" xfId="6483"/>
    <cellStyle name="Normal 2 6 3 3 3" xfId="6484"/>
    <cellStyle name="Normal 2 6 3 3 3 2" xfId="6485"/>
    <cellStyle name="Normal 2 6 3 3 3 2 2" xfId="6486"/>
    <cellStyle name="Normal 2 6 3 3 3 3" xfId="6487"/>
    <cellStyle name="Normal 2 6 3 3 4" xfId="6488"/>
    <cellStyle name="Normal 2 6 3 3 4 2" xfId="6489"/>
    <cellStyle name="Normal 2 6 3 3 5" xfId="6490"/>
    <cellStyle name="Normal 2 6 3 4" xfId="6491"/>
    <cellStyle name="Normal 2 6 3 4 2" xfId="6492"/>
    <cellStyle name="Normal 2 6 3 4 2 2" xfId="6493"/>
    <cellStyle name="Normal 2 6 3 4 3" xfId="6494"/>
    <cellStyle name="Normal 2 6 3 5" xfId="6495"/>
    <cellStyle name="Normal 2 6 3 5 2" xfId="6496"/>
    <cellStyle name="Normal 2 6 3 5 2 2" xfId="6497"/>
    <cellStyle name="Normal 2 6 3 5 3" xfId="6498"/>
    <cellStyle name="Normal 2 6 3 6" xfId="6499"/>
    <cellStyle name="Normal 2 6 3 6 2" xfId="6500"/>
    <cellStyle name="Normal 2 6 3 7" xfId="6501"/>
    <cellStyle name="Normal 2 6 4" xfId="6502"/>
    <cellStyle name="Normal 2 6 5" xfId="6503"/>
    <cellStyle name="Normal 2 6 6" xfId="6504"/>
    <cellStyle name="Normal 2 6 7" xfId="6505"/>
    <cellStyle name="Normal 2 6 8" xfId="6506"/>
    <cellStyle name="Normal 2 6 9" xfId="6507"/>
    <cellStyle name="Normal 2 7" xfId="6508"/>
    <cellStyle name="Normal 2 7 2" xfId="6509"/>
    <cellStyle name="Normal 2 7 3" xfId="18384"/>
    <cellStyle name="Normal 2 8" xfId="6510"/>
    <cellStyle name="Normal 2 8 2" xfId="6511"/>
    <cellStyle name="Normal 2 8 3" xfId="6512"/>
    <cellStyle name="Normal 2 8 4" xfId="6513"/>
    <cellStyle name="Normal 2 8 4 2" xfId="6514"/>
    <cellStyle name="Normal 2 8 5" xfId="18385"/>
    <cellStyle name="Normal 2 9" xfId="6515"/>
    <cellStyle name="Normal 2 9 2" xfId="6516"/>
    <cellStyle name="Normal 2 9 2 2" xfId="6517"/>
    <cellStyle name="Normal 2 9 2 3" xfId="6518"/>
    <cellStyle name="Normal 2 9 2 3 2" xfId="6519"/>
    <cellStyle name="Normal 2 9 2 3 2 2" xfId="6520"/>
    <cellStyle name="Normal 2 9 2 3 2 2 2" xfId="6521"/>
    <cellStyle name="Normal 2 9 2 3 2 3" xfId="6522"/>
    <cellStyle name="Normal 2 9 2 3 3" xfId="6523"/>
    <cellStyle name="Normal 2 9 2 3 3 2" xfId="6524"/>
    <cellStyle name="Normal 2 9 2 3 3 2 2" xfId="6525"/>
    <cellStyle name="Normal 2 9 2 3 3 3" xfId="6526"/>
    <cellStyle name="Normal 2 9 2 3 4" xfId="6527"/>
    <cellStyle name="Normal 2 9 2 3 4 2" xfId="6528"/>
    <cellStyle name="Normal 2 9 2 3 5" xfId="6529"/>
    <cellStyle name="Normal 2 9 2 4" xfId="6530"/>
    <cellStyle name="Normal 2 9 2 4 2" xfId="6531"/>
    <cellStyle name="Normal 2 9 2 4 2 2" xfId="6532"/>
    <cellStyle name="Normal 2 9 2 4 3" xfId="6533"/>
    <cellStyle name="Normal 2 9 2 5" xfId="6534"/>
    <cellStyle name="Normal 2 9 2 5 2" xfId="6535"/>
    <cellStyle name="Normal 2 9 2 5 2 2" xfId="6536"/>
    <cellStyle name="Normal 2 9 2 5 3" xfId="6537"/>
    <cellStyle name="Normal 2 9 2 6" xfId="6538"/>
    <cellStyle name="Normal 2 9 2 6 2" xfId="6539"/>
    <cellStyle name="Normal 2 9 2 7" xfId="6540"/>
    <cellStyle name="Normal 2 9 3" xfId="6541"/>
    <cellStyle name="Normal 2 9 3 2" xfId="6542"/>
    <cellStyle name="Normal 2 9 3 2 2" xfId="6543"/>
    <cellStyle name="Normal 2 9 3 2 2 2" xfId="6544"/>
    <cellStyle name="Normal 2 9 3 2 2 2 2" xfId="6545"/>
    <cellStyle name="Normal 2 9 3 2 2 3" xfId="6546"/>
    <cellStyle name="Normal 2 9 3 2 3" xfId="6547"/>
    <cellStyle name="Normal 2 9 3 2 3 2" xfId="6548"/>
    <cellStyle name="Normal 2 9 3 2 3 2 2" xfId="6549"/>
    <cellStyle name="Normal 2 9 3 2 3 3" xfId="6550"/>
    <cellStyle name="Normal 2 9 3 2 4" xfId="6551"/>
    <cellStyle name="Normal 2 9 3 2 4 2" xfId="6552"/>
    <cellStyle name="Normal 2 9 3 2 5" xfId="6553"/>
    <cellStyle name="Normal 2 9 3 3" xfId="6554"/>
    <cellStyle name="Normal 2 9 3 3 2" xfId="6555"/>
    <cellStyle name="Normal 2 9 3 3 2 2" xfId="6556"/>
    <cellStyle name="Normal 2 9 3 3 3" xfId="6557"/>
    <cellStyle name="Normal 2 9 3 4" xfId="6558"/>
    <cellStyle name="Normal 2 9 3 4 2" xfId="6559"/>
    <cellStyle name="Normal 2 9 3 4 2 2" xfId="6560"/>
    <cellStyle name="Normal 2 9 3 4 3" xfId="6561"/>
    <cellStyle name="Normal 2 9 3 5" xfId="6562"/>
    <cellStyle name="Normal 2 9 3 5 2" xfId="6563"/>
    <cellStyle name="Normal 2 9 3 6" xfId="6564"/>
    <cellStyle name="Normal 2 9 4" xfId="6565"/>
    <cellStyle name="Normal 2 9 4 2" xfId="6566"/>
    <cellStyle name="Normal 2 9 4 2 2" xfId="6567"/>
    <cellStyle name="Normal 2 9 4 2 2 2" xfId="6568"/>
    <cellStyle name="Normal 2 9 4 2 3" xfId="6569"/>
    <cellStyle name="Normal 2 9 4 3" xfId="6570"/>
    <cellStyle name="Normal 2 9 4 3 2" xfId="6571"/>
    <cellStyle name="Normal 2 9 4 3 2 2" xfId="6572"/>
    <cellStyle name="Normal 2 9 4 3 3" xfId="6573"/>
    <cellStyle name="Normal 2 9 4 4" xfId="6574"/>
    <cellStyle name="Normal 2 9 4 4 2" xfId="6575"/>
    <cellStyle name="Normal 2 9 4 5" xfId="6576"/>
    <cellStyle name="Normal 2 9 5" xfId="6577"/>
    <cellStyle name="Normal 2 9 5 2" xfId="6578"/>
    <cellStyle name="Normal 2 9 5 2 2" xfId="6579"/>
    <cellStyle name="Normal 2 9 5 2 2 2" xfId="6580"/>
    <cellStyle name="Normal 2 9 5 2 3" xfId="6581"/>
    <cellStyle name="Normal 2 9 5 3" xfId="6582"/>
    <cellStyle name="Normal 2 9 5 3 2" xfId="6583"/>
    <cellStyle name="Normal 2 9 5 4" xfId="6584"/>
    <cellStyle name="Normal 2 9 6" xfId="6585"/>
    <cellStyle name="Normal 2 9 6 2" xfId="6586"/>
    <cellStyle name="Normal 2 9 7" xfId="18386"/>
    <cellStyle name="Normal 2_ELC" xfId="6587"/>
    <cellStyle name="Normal 20" xfId="6588"/>
    <cellStyle name="Normal 20 2" xfId="6589"/>
    <cellStyle name="Normal 20 3" xfId="6590"/>
    <cellStyle name="Normal 20 4" xfId="6591"/>
    <cellStyle name="Normal 20 5" xfId="18387"/>
    <cellStyle name="Normal 21" xfId="6592"/>
    <cellStyle name="Normal 21 2" xfId="6593"/>
    <cellStyle name="Normal 21 2 2" xfId="6594"/>
    <cellStyle name="Normal 21 3" xfId="6595"/>
    <cellStyle name="Normal 21 4" xfId="6596"/>
    <cellStyle name="Normal 21 5" xfId="6597"/>
    <cellStyle name="Normal 21 5 2" xfId="6598"/>
    <cellStyle name="Normal 21 6" xfId="18388"/>
    <cellStyle name="Normal 21_Scen_XBase" xfId="6599"/>
    <cellStyle name="Normal 22" xfId="6600"/>
    <cellStyle name="Normal 22 2" xfId="6601"/>
    <cellStyle name="Normal 23" xfId="6602"/>
    <cellStyle name="Normal 23 2" xfId="6603"/>
    <cellStyle name="Normal 23 3" xfId="6604"/>
    <cellStyle name="Normal 24" xfId="6605"/>
    <cellStyle name="Normal 24 10" xfId="6606"/>
    <cellStyle name="Normal 24 11" xfId="6607"/>
    <cellStyle name="Normal 24 12" xfId="6608"/>
    <cellStyle name="Normal 24 13" xfId="6609"/>
    <cellStyle name="Normal 24 14" xfId="6610"/>
    <cellStyle name="Normal 24 15" xfId="6611"/>
    <cellStyle name="Normal 24 16" xfId="6612"/>
    <cellStyle name="Normal 24 17" xfId="6613"/>
    <cellStyle name="Normal 24 18" xfId="6614"/>
    <cellStyle name="Normal 24 19" xfId="6615"/>
    <cellStyle name="Normal 24 2" xfId="6616"/>
    <cellStyle name="Normal 24 20" xfId="6617"/>
    <cellStyle name="Normal 24 21" xfId="6618"/>
    <cellStyle name="Normal 24 22" xfId="6619"/>
    <cellStyle name="Normal 24 3" xfId="6620"/>
    <cellStyle name="Normal 24 4" xfId="6621"/>
    <cellStyle name="Normal 24 5" xfId="6622"/>
    <cellStyle name="Normal 24 6" xfId="6623"/>
    <cellStyle name="Normal 24 7" xfId="6624"/>
    <cellStyle name="Normal 24 8" xfId="6625"/>
    <cellStyle name="Normal 24 9" xfId="6626"/>
    <cellStyle name="Normal 25" xfId="6627"/>
    <cellStyle name="Normal 25 2" xfId="6628"/>
    <cellStyle name="Normal 25 3" xfId="6629"/>
    <cellStyle name="Normal 26" xfId="6630"/>
    <cellStyle name="Normal 26 2" xfId="6631"/>
    <cellStyle name="Normal 26 3" xfId="6632"/>
    <cellStyle name="Normal 26 4" xfId="18389"/>
    <cellStyle name="Normal 27" xfId="6633"/>
    <cellStyle name="Normal 27 2" xfId="6634"/>
    <cellStyle name="Normal 28" xfId="6635"/>
    <cellStyle name="Normal 29" xfId="6636"/>
    <cellStyle name="Normal 3" xfId="6637"/>
    <cellStyle name="Normal 3 10" xfId="6638"/>
    <cellStyle name="Normal 3 10 2" xfId="18391"/>
    <cellStyle name="Normal 3 11" xfId="6639"/>
    <cellStyle name="Normal 3 11 2" xfId="18392"/>
    <cellStyle name="Normal 3 12" xfId="6640"/>
    <cellStyle name="Normal 3 12 2" xfId="18393"/>
    <cellStyle name="Normal 3 13" xfId="6641"/>
    <cellStyle name="Normal 3 14" xfId="6642"/>
    <cellStyle name="Normal 3 15" xfId="6643"/>
    <cellStyle name="Normal 3 16" xfId="6644"/>
    <cellStyle name="Normal 3 17" xfId="6645"/>
    <cellStyle name="Normal 3 18" xfId="6646"/>
    <cellStyle name="Normal 3 19" xfId="6647"/>
    <cellStyle name="Normal 3 2" xfId="6648"/>
    <cellStyle name="Normal 3 2 10" xfId="6649"/>
    <cellStyle name="Normal 3 2 11" xfId="6650"/>
    <cellStyle name="Normal 3 2 11 2" xfId="6651"/>
    <cellStyle name="Normal 3 2 11 2 2" xfId="6652"/>
    <cellStyle name="Normal 3 2 11 2 2 2" xfId="6653"/>
    <cellStyle name="Normal 3 2 11 2 2 2 2" xfId="6654"/>
    <cellStyle name="Normal 3 2 11 2 2 3" xfId="6655"/>
    <cellStyle name="Normal 3 2 11 2 3" xfId="6656"/>
    <cellStyle name="Normal 3 2 11 2 3 2" xfId="6657"/>
    <cellStyle name="Normal 3 2 11 2 3 2 2" xfId="6658"/>
    <cellStyle name="Normal 3 2 11 2 3 3" xfId="6659"/>
    <cellStyle name="Normal 3 2 11 2 4" xfId="6660"/>
    <cellStyle name="Normal 3 2 11 2 4 2" xfId="6661"/>
    <cellStyle name="Normal 3 2 11 2 5" xfId="6662"/>
    <cellStyle name="Normal 3 2 11 3" xfId="6663"/>
    <cellStyle name="Normal 3 2 11 3 2" xfId="6664"/>
    <cellStyle name="Normal 3 2 11 3 2 2" xfId="6665"/>
    <cellStyle name="Normal 3 2 11 3 3" xfId="6666"/>
    <cellStyle name="Normal 3 2 11 4" xfId="6667"/>
    <cellStyle name="Normal 3 2 11 4 2" xfId="6668"/>
    <cellStyle name="Normal 3 2 11 4 2 2" xfId="6669"/>
    <cellStyle name="Normal 3 2 11 4 3" xfId="6670"/>
    <cellStyle name="Normal 3 2 11 5" xfId="6671"/>
    <cellStyle name="Normal 3 2 11 5 2" xfId="6672"/>
    <cellStyle name="Normal 3 2 11 6" xfId="6673"/>
    <cellStyle name="Normal 3 2 12" xfId="6674"/>
    <cellStyle name="Normal 3 2 13" xfId="6675"/>
    <cellStyle name="Normal 3 2 14" xfId="18394"/>
    <cellStyle name="Normal 3 2 2" xfId="6676"/>
    <cellStyle name="Normal 3 2 2 2" xfId="6677"/>
    <cellStyle name="Normal 3 2 2 2 2" xfId="6678"/>
    <cellStyle name="Normal 3 2 2 3" xfId="6679"/>
    <cellStyle name="Normal 3 2 2 4" xfId="6680"/>
    <cellStyle name="Normal 3 2 2 4 2" xfId="6681"/>
    <cellStyle name="Normal 3 2 2 4 2 2" xfId="6682"/>
    <cellStyle name="Normal 3 2 2 4 2 2 2" xfId="6683"/>
    <cellStyle name="Normal 3 2 2 4 2 2 2 2" xfId="6684"/>
    <cellStyle name="Normal 3 2 2 4 2 2 3" xfId="6685"/>
    <cellStyle name="Normal 3 2 2 4 2 3" xfId="6686"/>
    <cellStyle name="Normal 3 2 2 4 2 3 2" xfId="6687"/>
    <cellStyle name="Normal 3 2 2 4 2 3 2 2" xfId="6688"/>
    <cellStyle name="Normal 3 2 2 4 2 3 3" xfId="6689"/>
    <cellStyle name="Normal 3 2 2 4 2 4" xfId="6690"/>
    <cellStyle name="Normal 3 2 2 4 2 4 2" xfId="6691"/>
    <cellStyle name="Normal 3 2 2 4 2 5" xfId="6692"/>
    <cellStyle name="Normal 3 2 2 4 3" xfId="6693"/>
    <cellStyle name="Normal 3 2 2 4 3 2" xfId="6694"/>
    <cellStyle name="Normal 3 2 2 4 3 2 2" xfId="6695"/>
    <cellStyle name="Normal 3 2 2 4 3 3" xfId="6696"/>
    <cellStyle name="Normal 3 2 2 4 4" xfId="6697"/>
    <cellStyle name="Normal 3 2 2 4 4 2" xfId="6698"/>
    <cellStyle name="Normal 3 2 2 4 4 2 2" xfId="6699"/>
    <cellStyle name="Normal 3 2 2 4 4 3" xfId="6700"/>
    <cellStyle name="Normal 3 2 2 4 5" xfId="6701"/>
    <cellStyle name="Normal 3 2 2 4 5 2" xfId="6702"/>
    <cellStyle name="Normal 3 2 2 4 6" xfId="6703"/>
    <cellStyle name="Normal 3 2 2 5" xfId="18395"/>
    <cellStyle name="Normal 3 2 3" xfId="6704"/>
    <cellStyle name="Normal 3 2 3 2" xfId="6705"/>
    <cellStyle name="Normal 3 2 3 3" xfId="6706"/>
    <cellStyle name="Normal 3 2 3 3 2" xfId="6707"/>
    <cellStyle name="Normal 3 2 3 3 2 2" xfId="6708"/>
    <cellStyle name="Normal 3 2 3 3 2 2 2" xfId="6709"/>
    <cellStyle name="Normal 3 2 3 3 2 3" xfId="6710"/>
    <cellStyle name="Normal 3 2 3 3 3" xfId="6711"/>
    <cellStyle name="Normal 3 2 3 3 3 2" xfId="6712"/>
    <cellStyle name="Normal 3 2 3 3 3 2 2" xfId="6713"/>
    <cellStyle name="Normal 3 2 3 3 3 3" xfId="6714"/>
    <cellStyle name="Normal 3 2 3 3 4" xfId="6715"/>
    <cellStyle name="Normal 3 2 3 3 4 2" xfId="6716"/>
    <cellStyle name="Normal 3 2 3 3 5" xfId="6717"/>
    <cellStyle name="Normal 3 2 3 4" xfId="6718"/>
    <cellStyle name="Normal 3 2 3 4 2" xfId="6719"/>
    <cellStyle name="Normal 3 2 3 4 2 2" xfId="6720"/>
    <cellStyle name="Normal 3 2 3 4 2 2 2" xfId="6721"/>
    <cellStyle name="Normal 3 2 3 4 2 3" xfId="6722"/>
    <cellStyle name="Normal 3 2 3 4 3" xfId="6723"/>
    <cellStyle name="Normal 3 2 3 4 3 2" xfId="6724"/>
    <cellStyle name="Normal 3 2 3 4 4" xfId="6725"/>
    <cellStyle name="Normal 3 2 3 5" xfId="6726"/>
    <cellStyle name="Normal 3 2 3 5 2" xfId="6727"/>
    <cellStyle name="Normal 3 2 3 6" xfId="18396"/>
    <cellStyle name="Normal 3 2 4" xfId="6728"/>
    <cellStyle name="Normal 3 2 4 2" xfId="6729"/>
    <cellStyle name="Normal 3 2 4 3" xfId="6730"/>
    <cellStyle name="Normal 3 2 4 4" xfId="18397"/>
    <cellStyle name="Normal 3 2 5" xfId="6731"/>
    <cellStyle name="Normal 3 2 5 2" xfId="18398"/>
    <cellStyle name="Normal 3 2 6" xfId="6732"/>
    <cellStyle name="Normal 3 2 6 2" xfId="18399"/>
    <cellStyle name="Normal 3 2 7" xfId="6733"/>
    <cellStyle name="Normal 3 2 7 2" xfId="18400"/>
    <cellStyle name="Normal 3 2 8" xfId="6734"/>
    <cellStyle name="Normal 3 2 8 2" xfId="18401"/>
    <cellStyle name="Normal 3 2 9" xfId="6735"/>
    <cellStyle name="Normal 3 2 9 2" xfId="6736"/>
    <cellStyle name="Normal 3 2 9 2 2" xfId="6737"/>
    <cellStyle name="Normal 3 2 9 2 2 2" xfId="6738"/>
    <cellStyle name="Normal 3 2 9 2 2 2 2" xfId="6739"/>
    <cellStyle name="Normal 3 2 9 2 2 2 2 2" xfId="6740"/>
    <cellStyle name="Normal 3 2 9 2 2 2 3" xfId="6741"/>
    <cellStyle name="Normal 3 2 9 2 2 3" xfId="6742"/>
    <cellStyle name="Normal 3 2 9 2 2 3 2" xfId="6743"/>
    <cellStyle name="Normal 3 2 9 2 2 3 2 2" xfId="6744"/>
    <cellStyle name="Normal 3 2 9 2 2 3 3" xfId="6745"/>
    <cellStyle name="Normal 3 2 9 2 2 4" xfId="6746"/>
    <cellStyle name="Normal 3 2 9 2 2 4 2" xfId="6747"/>
    <cellStyle name="Normal 3 2 9 2 2 5" xfId="6748"/>
    <cellStyle name="Normal 3 2 9 2 3" xfId="6749"/>
    <cellStyle name="Normal 3 2 9 2 3 2" xfId="6750"/>
    <cellStyle name="Normal 3 2 9 2 3 2 2" xfId="6751"/>
    <cellStyle name="Normal 3 2 9 2 3 3" xfId="6752"/>
    <cellStyle name="Normal 3 2 9 2 4" xfId="6753"/>
    <cellStyle name="Normal 3 2 9 2 4 2" xfId="6754"/>
    <cellStyle name="Normal 3 2 9 2 4 2 2" xfId="6755"/>
    <cellStyle name="Normal 3 2 9 2 4 3" xfId="6756"/>
    <cellStyle name="Normal 3 2 9 2 5" xfId="6757"/>
    <cellStyle name="Normal 3 2 9 2 5 2" xfId="6758"/>
    <cellStyle name="Normal 3 2 9 2 6" xfId="6759"/>
    <cellStyle name="Normal 3 2 9 3" xfId="6760"/>
    <cellStyle name="Normal 3 2 9 4" xfId="6761"/>
    <cellStyle name="Normal 3 2 9 4 2" xfId="6762"/>
    <cellStyle name="Normal 3 2 9 4 2 2" xfId="6763"/>
    <cellStyle name="Normal 3 2 9 4 3" xfId="6764"/>
    <cellStyle name="Normal 3 2_ELC" xfId="6765"/>
    <cellStyle name="Normal 3 20" xfId="6766"/>
    <cellStyle name="Normal 3 21" xfId="6767"/>
    <cellStyle name="Normal 3 22" xfId="6768"/>
    <cellStyle name="Normal 3 23" xfId="6769"/>
    <cellStyle name="Normal 3 24" xfId="6770"/>
    <cellStyle name="Normal 3 25" xfId="6771"/>
    <cellStyle name="Normal 3 26" xfId="6772"/>
    <cellStyle name="Normal 3 27" xfId="6773"/>
    <cellStyle name="Normal 3 28" xfId="6774"/>
    <cellStyle name="Normal 3 29" xfId="6775"/>
    <cellStyle name="Normal 3 29 2" xfId="6776"/>
    <cellStyle name="Normal 3 3" xfId="6777"/>
    <cellStyle name="Normal 3 3 10" xfId="18402"/>
    <cellStyle name="Normal 3 3 2" xfId="6778"/>
    <cellStyle name="Normal 3 3 2 2" xfId="6779"/>
    <cellStyle name="Normal 3 3 2 3" xfId="6780"/>
    <cellStyle name="Normal 3 3 2 4" xfId="18403"/>
    <cellStyle name="Normal 3 3 3" xfId="6781"/>
    <cellStyle name="Normal 3 3 3 2" xfId="18404"/>
    <cellStyle name="Normal 3 3 4" xfId="6782"/>
    <cellStyle name="Normal 3 3 4 2" xfId="18405"/>
    <cellStyle name="Normal 3 3 5" xfId="6783"/>
    <cellStyle name="Normal 3 3 5 2" xfId="18406"/>
    <cellStyle name="Normal 3 3 6" xfId="6784"/>
    <cellStyle name="Normal 3 3 6 2" xfId="18407"/>
    <cellStyle name="Normal 3 3 7" xfId="6785"/>
    <cellStyle name="Normal 3 3 7 2" xfId="18408"/>
    <cellStyle name="Normal 3 3 8" xfId="6786"/>
    <cellStyle name="Normal 3 3 8 2" xfId="18409"/>
    <cellStyle name="Normal 3 3 9" xfId="6787"/>
    <cellStyle name="Normal 3 30" xfId="6788"/>
    <cellStyle name="Normal 3 30 2" xfId="6789"/>
    <cellStyle name="Normal 3 30 2 2" xfId="6790"/>
    <cellStyle name="Normal 3 30 2 2 2" xfId="6791"/>
    <cellStyle name="Normal 3 30 2 3" xfId="6792"/>
    <cellStyle name="Normal 3 30 2 4" xfId="6793"/>
    <cellStyle name="Normal 3 30 3" xfId="6794"/>
    <cellStyle name="Normal 3 30 3 2" xfId="6795"/>
    <cellStyle name="Normal 3 30 3 2 2" xfId="6796"/>
    <cellStyle name="Normal 3 30 3 3" xfId="6797"/>
    <cellStyle name="Normal 3 30 4" xfId="6798"/>
    <cellStyle name="Normal 3 30 4 2" xfId="6799"/>
    <cellStyle name="Normal 3 30 5" xfId="6800"/>
    <cellStyle name="Normal 3 31" xfId="6801"/>
    <cellStyle name="Normal 3 31 2" xfId="6802"/>
    <cellStyle name="Normal 3 31 2 2" xfId="6803"/>
    <cellStyle name="Normal 3 31 3" xfId="6804"/>
    <cellStyle name="Normal 3 31 4" xfId="6805"/>
    <cellStyle name="Normal 3 32" xfId="6806"/>
    <cellStyle name="Normal 3 32 2" xfId="6807"/>
    <cellStyle name="Normal 3 32 3" xfId="6808"/>
    <cellStyle name="Normal 3 33" xfId="18390"/>
    <cellStyle name="Normal 3 4" xfId="6809"/>
    <cellStyle name="Normal 3 4 2" xfId="6810"/>
    <cellStyle name="Normal 3 4 2 2" xfId="18411"/>
    <cellStyle name="Normal 3 4 3" xfId="6811"/>
    <cellStyle name="Normal 3 4 3 2" xfId="18412"/>
    <cellStyle name="Normal 3 4 4" xfId="6812"/>
    <cellStyle name="Normal 3 4 4 2" xfId="6813"/>
    <cellStyle name="Normal 3 4 4 3" xfId="6814"/>
    <cellStyle name="Normal 3 4 4 4" xfId="18413"/>
    <cellStyle name="Normal 3 4 5" xfId="6815"/>
    <cellStyle name="Normal 3 4 5 2" xfId="18414"/>
    <cellStyle name="Normal 3 4 6" xfId="6816"/>
    <cellStyle name="Normal 3 4 6 2" xfId="18415"/>
    <cellStyle name="Normal 3 4 7" xfId="6817"/>
    <cellStyle name="Normal 3 4 7 2" xfId="18416"/>
    <cellStyle name="Normal 3 4 8" xfId="6818"/>
    <cellStyle name="Normal 3 4 8 2" xfId="18417"/>
    <cellStyle name="Normal 3 4 9" xfId="18410"/>
    <cellStyle name="Normal 3 5" xfId="6819"/>
    <cellStyle name="Normal 3 5 10" xfId="18418"/>
    <cellStyle name="Normal 3 5 2" xfId="6820"/>
    <cellStyle name="Normal 3 5 2 2" xfId="18419"/>
    <cellStyle name="Normal 3 5 3" xfId="6821"/>
    <cellStyle name="Normal 3 5 3 2" xfId="6822"/>
    <cellStyle name="Normal 3 5 3 3" xfId="6823"/>
    <cellStyle name="Normal 3 5 3 4" xfId="18420"/>
    <cellStyle name="Normal 3 5 4" xfId="6824"/>
    <cellStyle name="Normal 3 5 4 2" xfId="6825"/>
    <cellStyle name="Normal 3 5 4 3" xfId="6826"/>
    <cellStyle name="Normal 3 5 4 3 2" xfId="6827"/>
    <cellStyle name="Normal 3 5 4 3 2 2" xfId="6828"/>
    <cellStyle name="Normal 3 5 4 3 2 2 2" xfId="6829"/>
    <cellStyle name="Normal 3 5 4 3 2 3" xfId="6830"/>
    <cellStyle name="Normal 3 5 4 3 3" xfId="6831"/>
    <cellStyle name="Normal 3 5 4 3 3 2" xfId="6832"/>
    <cellStyle name="Normal 3 5 4 3 3 2 2" xfId="6833"/>
    <cellStyle name="Normal 3 5 4 3 3 3" xfId="6834"/>
    <cellStyle name="Normal 3 5 4 3 4" xfId="6835"/>
    <cellStyle name="Normal 3 5 4 3 4 2" xfId="6836"/>
    <cellStyle name="Normal 3 5 4 3 5" xfId="6837"/>
    <cellStyle name="Normal 3 5 4 4" xfId="6838"/>
    <cellStyle name="Normal 3 5 4 4 2" xfId="6839"/>
    <cellStyle name="Normal 3 5 4 4 2 2" xfId="6840"/>
    <cellStyle name="Normal 3 5 4 4 2 2 2" xfId="6841"/>
    <cellStyle name="Normal 3 5 4 4 2 3" xfId="6842"/>
    <cellStyle name="Normal 3 5 4 4 3" xfId="6843"/>
    <cellStyle name="Normal 3 5 4 4 3 2" xfId="6844"/>
    <cellStyle name="Normal 3 5 4 4 4" xfId="6845"/>
    <cellStyle name="Normal 3 5 4 5" xfId="6846"/>
    <cellStyle name="Normal 3 5 4 5 2" xfId="6847"/>
    <cellStyle name="Normal 3 5 4 6" xfId="18421"/>
    <cellStyle name="Normal 3 5 5" xfId="6848"/>
    <cellStyle name="Normal 3 5 5 2" xfId="18422"/>
    <cellStyle name="Normal 3 5 6" xfId="6849"/>
    <cellStyle name="Normal 3 5 6 2" xfId="18423"/>
    <cellStyle name="Normal 3 5 7" xfId="6850"/>
    <cellStyle name="Normal 3 5 7 2" xfId="18424"/>
    <cellStyle name="Normal 3 5 8" xfId="6851"/>
    <cellStyle name="Normal 3 5 8 2" xfId="18425"/>
    <cellStyle name="Normal 3 5 9" xfId="6852"/>
    <cellStyle name="Normal 3 6" xfId="6853"/>
    <cellStyle name="Normal 3 6 2" xfId="6854"/>
    <cellStyle name="Normal 3 6 3" xfId="6855"/>
    <cellStyle name="Normal 3 6 4" xfId="18426"/>
    <cellStyle name="Normal 3 7" xfId="6856"/>
    <cellStyle name="Normal 3 7 2" xfId="6857"/>
    <cellStyle name="Normal 3 7 3" xfId="6858"/>
    <cellStyle name="Normal 3 7 4" xfId="18427"/>
    <cellStyle name="Normal 3 8" xfId="6859"/>
    <cellStyle name="Normal 3 8 2" xfId="18428"/>
    <cellStyle name="Normal 3 9" xfId="6860"/>
    <cellStyle name="Normal 3 9 2" xfId="18429"/>
    <cellStyle name="Normal 3_PrimaryEnergyPrices_TIMES" xfId="6861"/>
    <cellStyle name="Normal 30" xfId="6862"/>
    <cellStyle name="Normal 31" xfId="6863"/>
    <cellStyle name="Normal 31 2" xfId="6864"/>
    <cellStyle name="Normal 31 3" xfId="6865"/>
    <cellStyle name="Normal 32" xfId="6866"/>
    <cellStyle name="Normal 32 2" xfId="6867"/>
    <cellStyle name="Normal 33" xfId="6868"/>
    <cellStyle name="Normal 33 10" xfId="6869"/>
    <cellStyle name="Normal 33 11" xfId="6870"/>
    <cellStyle name="Normal 33 12" xfId="6871"/>
    <cellStyle name="Normal 33 13" xfId="6872"/>
    <cellStyle name="Normal 33 2" xfId="6873"/>
    <cellStyle name="Normal 33 3" xfId="6874"/>
    <cellStyle name="Normal 33 4" xfId="6875"/>
    <cellStyle name="Normal 33 5" xfId="6876"/>
    <cellStyle name="Normal 33 6" xfId="6877"/>
    <cellStyle name="Normal 33 7" xfId="6878"/>
    <cellStyle name="Normal 33 8" xfId="6879"/>
    <cellStyle name="Normal 33 9" xfId="6880"/>
    <cellStyle name="Normal 33_Scen_XBase" xfId="6881"/>
    <cellStyle name="Normal 34" xfId="6882"/>
    <cellStyle name="Normal 35" xfId="6883"/>
    <cellStyle name="Normal 35 2" xfId="6884"/>
    <cellStyle name="Normal 35 2 2" xfId="6885"/>
    <cellStyle name="Normal 35 2 2 2" xfId="6886"/>
    <cellStyle name="Normal 35 2 2 2 2" xfId="6887"/>
    <cellStyle name="Normal 35 2 2 3" xfId="6888"/>
    <cellStyle name="Normal 35 2 3" xfId="6889"/>
    <cellStyle name="Normal 35 2 3 2" xfId="6890"/>
    <cellStyle name="Normal 35 2 3 2 2" xfId="6891"/>
    <cellStyle name="Normal 35 2 3 3" xfId="6892"/>
    <cellStyle name="Normal 35 2 4" xfId="6893"/>
    <cellStyle name="Normal 35 2 4 2" xfId="6894"/>
    <cellStyle name="Normal 35 2 5" xfId="6895"/>
    <cellStyle name="Normal 35 3" xfId="6896"/>
    <cellStyle name="Normal 35 3 2" xfId="6897"/>
    <cellStyle name="Normal 35 3 2 2" xfId="6898"/>
    <cellStyle name="Normal 35 3 3" xfId="6899"/>
    <cellStyle name="Normal 35 3 4" xfId="6900"/>
    <cellStyle name="Normal 35 4" xfId="6901"/>
    <cellStyle name="Normal 35 4 2" xfId="6902"/>
    <cellStyle name="Normal 35 4 2 2" xfId="6903"/>
    <cellStyle name="Normal 35 4 3" xfId="6904"/>
    <cellStyle name="Normal 35 5" xfId="6905"/>
    <cellStyle name="Normal 35 5 2" xfId="6906"/>
    <cellStyle name="Normal 35 6" xfId="6907"/>
    <cellStyle name="Normal 36" xfId="6908"/>
    <cellStyle name="Normal 36 2" xfId="6909"/>
    <cellStyle name="Normal 36 2 2" xfId="6910"/>
    <cellStyle name="Normal 36 2 2 2" xfId="6911"/>
    <cellStyle name="Normal 36 2 2 2 2" xfId="6912"/>
    <cellStyle name="Normal 36 2 2 3" xfId="6913"/>
    <cellStyle name="Normal 36 2 3" xfId="6914"/>
    <cellStyle name="Normal 36 2 3 2" xfId="6915"/>
    <cellStyle name="Normal 36 2 3 2 2" xfId="6916"/>
    <cellStyle name="Normal 36 2 3 3" xfId="6917"/>
    <cellStyle name="Normal 36 2 4" xfId="6918"/>
    <cellStyle name="Normal 36 2 4 2" xfId="6919"/>
    <cellStyle name="Normal 36 2 5" xfId="6920"/>
    <cellStyle name="Normal 36 3" xfId="6921"/>
    <cellStyle name="Normal 36 3 2" xfId="6922"/>
    <cellStyle name="Normal 36 3 2 2" xfId="6923"/>
    <cellStyle name="Normal 36 3 3" xfId="6924"/>
    <cellStyle name="Normal 36 4" xfId="6925"/>
    <cellStyle name="Normal 36 4 2" xfId="6926"/>
    <cellStyle name="Normal 36 4 2 2" xfId="6927"/>
    <cellStyle name="Normal 36 4 3" xfId="6928"/>
    <cellStyle name="Normal 36 5" xfId="6929"/>
    <cellStyle name="Normal 36 5 2" xfId="6930"/>
    <cellStyle name="Normal 36 6" xfId="6931"/>
    <cellStyle name="Normal 37" xfId="6932"/>
    <cellStyle name="Normal 37 2" xfId="6933"/>
    <cellStyle name="Normal 37 2 2" xfId="6934"/>
    <cellStyle name="Normal 37 2 2 2" xfId="6935"/>
    <cellStyle name="Normal 37 2 2 2 2" xfId="6936"/>
    <cellStyle name="Normal 37 2 2 3" xfId="6937"/>
    <cellStyle name="Normal 37 2 3" xfId="6938"/>
    <cellStyle name="Normal 37 2 3 2" xfId="6939"/>
    <cellStyle name="Normal 37 2 3 2 2" xfId="6940"/>
    <cellStyle name="Normal 37 2 3 3" xfId="6941"/>
    <cellStyle name="Normal 37 2 4" xfId="6942"/>
    <cellStyle name="Normal 37 2 4 2" xfId="6943"/>
    <cellStyle name="Normal 37 2 5" xfId="6944"/>
    <cellStyle name="Normal 37 3" xfId="6945"/>
    <cellStyle name="Normal 37 3 2" xfId="6946"/>
    <cellStyle name="Normal 37 3 2 2" xfId="6947"/>
    <cellStyle name="Normal 37 3 3" xfId="6948"/>
    <cellStyle name="Normal 37 4" xfId="6949"/>
    <cellStyle name="Normal 37 4 2" xfId="6950"/>
    <cellStyle name="Normal 37 4 2 2" xfId="6951"/>
    <cellStyle name="Normal 37 4 3" xfId="6952"/>
    <cellStyle name="Normal 37 5" xfId="6953"/>
    <cellStyle name="Normal 37 5 2" xfId="6954"/>
    <cellStyle name="Normal 37 6" xfId="6955"/>
    <cellStyle name="Normal 38" xfId="6956"/>
    <cellStyle name="Normal 39" xfId="6957"/>
    <cellStyle name="Normal 4" xfId="6958"/>
    <cellStyle name="Normal 4 10" xfId="6959"/>
    <cellStyle name="Normal 4 10 2" xfId="6960"/>
    <cellStyle name="Normal 4 10 3" xfId="6961"/>
    <cellStyle name="Normal 4 10 4" xfId="18431"/>
    <cellStyle name="Normal 4 11" xfId="6962"/>
    <cellStyle name="Normal 4 11 2" xfId="6963"/>
    <cellStyle name="Normal 4 11 3" xfId="6964"/>
    <cellStyle name="Normal 4 11 4" xfId="18432"/>
    <cellStyle name="Normal 4 12" xfId="6965"/>
    <cellStyle name="Normal 4 12 2" xfId="18433"/>
    <cellStyle name="Normal 4 13" xfId="6966"/>
    <cellStyle name="Normal 4 13 2" xfId="6967"/>
    <cellStyle name="Normal 4 13 2 2" xfId="6968"/>
    <cellStyle name="Normal 4 13 2 3" xfId="6969"/>
    <cellStyle name="Normal 4 13 2 4" xfId="6970"/>
    <cellStyle name="Normal 4 13 3" xfId="6971"/>
    <cellStyle name="Normal 4 14" xfId="18430"/>
    <cellStyle name="Normal 4 2" xfId="6972"/>
    <cellStyle name="Normal 4 2 10" xfId="6973"/>
    <cellStyle name="Normal 4 2 10 2" xfId="6974"/>
    <cellStyle name="Normal 4 2 10 2 2" xfId="6975"/>
    <cellStyle name="Normal 4 2 10 2 2 2" xfId="6976"/>
    <cellStyle name="Normal 4 2 10 2 2 2 2" xfId="6977"/>
    <cellStyle name="Normal 4 2 10 2 2 3" xfId="6978"/>
    <cellStyle name="Normal 4 2 10 2 3" xfId="6979"/>
    <cellStyle name="Normal 4 2 10 2 3 2" xfId="6980"/>
    <cellStyle name="Normal 4 2 10 2 3 2 2" xfId="6981"/>
    <cellStyle name="Normal 4 2 10 2 3 3" xfId="6982"/>
    <cellStyle name="Normal 4 2 10 2 4" xfId="6983"/>
    <cellStyle name="Normal 4 2 10 2 4 2" xfId="6984"/>
    <cellStyle name="Normal 4 2 10 2 5" xfId="6985"/>
    <cellStyle name="Normal 4 2 10 3" xfId="6986"/>
    <cellStyle name="Normal 4 2 10 3 2" xfId="6987"/>
    <cellStyle name="Normal 4 2 10 3 2 2" xfId="6988"/>
    <cellStyle name="Normal 4 2 10 3 3" xfId="6989"/>
    <cellStyle name="Normal 4 2 10 4" xfId="6990"/>
    <cellStyle name="Normal 4 2 10 4 2" xfId="6991"/>
    <cellStyle name="Normal 4 2 10 4 2 2" xfId="6992"/>
    <cellStyle name="Normal 4 2 10 4 3" xfId="6993"/>
    <cellStyle name="Normal 4 2 10 5" xfId="6994"/>
    <cellStyle name="Normal 4 2 10 5 2" xfId="6995"/>
    <cellStyle name="Normal 4 2 10 6" xfId="6996"/>
    <cellStyle name="Normal 4 2 11" xfId="6997"/>
    <cellStyle name="Normal 4 2 12" xfId="6998"/>
    <cellStyle name="Normal 4 2 13" xfId="18434"/>
    <cellStyle name="Normal 4 2 2" xfId="6999"/>
    <cellStyle name="Normal 4 2 2 10" xfId="7000"/>
    <cellStyle name="Normal 4 2 2 10 2" xfId="7001"/>
    <cellStyle name="Normal 4 2 2 10 2 2" xfId="7002"/>
    <cellStyle name="Normal 4 2 2 10 2 2 2" xfId="7003"/>
    <cellStyle name="Normal 4 2 2 10 2 2 2 2" xfId="7004"/>
    <cellStyle name="Normal 4 2 2 10 2 2 3" xfId="7005"/>
    <cellStyle name="Normal 4 2 2 10 2 3" xfId="7006"/>
    <cellStyle name="Normal 4 2 2 10 2 3 2" xfId="7007"/>
    <cellStyle name="Normal 4 2 2 10 2 3 2 2" xfId="7008"/>
    <cellStyle name="Normal 4 2 2 10 2 3 3" xfId="7009"/>
    <cellStyle name="Normal 4 2 2 10 2 4" xfId="7010"/>
    <cellStyle name="Normal 4 2 2 10 2 4 2" xfId="7011"/>
    <cellStyle name="Normal 4 2 2 10 2 5" xfId="7012"/>
    <cellStyle name="Normal 4 2 2 10 3" xfId="7013"/>
    <cellStyle name="Normal 4 2 2 10 3 2" xfId="7014"/>
    <cellStyle name="Normal 4 2 2 10 3 2 2" xfId="7015"/>
    <cellStyle name="Normal 4 2 2 10 3 2 2 2" xfId="7016"/>
    <cellStyle name="Normal 4 2 2 10 3 2 3" xfId="7017"/>
    <cellStyle name="Normal 4 2 2 10 3 3" xfId="7018"/>
    <cellStyle name="Normal 4 2 2 10 3 3 2" xfId="7019"/>
    <cellStyle name="Normal 4 2 2 10 3 4" xfId="7020"/>
    <cellStyle name="Normal 4 2 2 10 4" xfId="7021"/>
    <cellStyle name="Normal 4 2 2 10 5" xfId="7022"/>
    <cellStyle name="Normal 4 2 2 10 5 2" xfId="7023"/>
    <cellStyle name="Normal 4 2 2 10 6" xfId="7024"/>
    <cellStyle name="Normal 4 2 2 10 7" xfId="18436"/>
    <cellStyle name="Normal 4 2 2 11" xfId="7025"/>
    <cellStyle name="Normal 4 2 2 11 2" xfId="7026"/>
    <cellStyle name="Normal 4 2 2 11 2 2" xfId="7027"/>
    <cellStyle name="Normal 4 2 2 11 2 2 2" xfId="7028"/>
    <cellStyle name="Normal 4 2 2 11 2 2 2 2" xfId="7029"/>
    <cellStyle name="Normal 4 2 2 11 2 2 3" xfId="7030"/>
    <cellStyle name="Normal 4 2 2 11 2 3" xfId="7031"/>
    <cellStyle name="Normal 4 2 2 11 2 3 2" xfId="7032"/>
    <cellStyle name="Normal 4 2 2 11 2 3 2 2" xfId="7033"/>
    <cellStyle name="Normal 4 2 2 11 2 3 3" xfId="7034"/>
    <cellStyle name="Normal 4 2 2 11 2 4" xfId="7035"/>
    <cellStyle name="Normal 4 2 2 11 2 4 2" xfId="7036"/>
    <cellStyle name="Normal 4 2 2 11 2 5" xfId="7037"/>
    <cellStyle name="Normal 4 2 2 11 3" xfId="7038"/>
    <cellStyle name="Normal 4 2 2 11 3 2" xfId="7039"/>
    <cellStyle name="Normal 4 2 2 11 3 2 2" xfId="7040"/>
    <cellStyle name="Normal 4 2 2 11 3 2 2 2" xfId="7041"/>
    <cellStyle name="Normal 4 2 2 11 3 2 3" xfId="7042"/>
    <cellStyle name="Normal 4 2 2 11 3 3" xfId="7043"/>
    <cellStyle name="Normal 4 2 2 11 3 3 2" xfId="7044"/>
    <cellStyle name="Normal 4 2 2 11 3 4" xfId="7045"/>
    <cellStyle name="Normal 4 2 2 11 4" xfId="7046"/>
    <cellStyle name="Normal 4 2 2 11 5" xfId="7047"/>
    <cellStyle name="Normal 4 2 2 11 5 2" xfId="7048"/>
    <cellStyle name="Normal 4 2 2 11 6" xfId="7049"/>
    <cellStyle name="Normal 4 2 2 11 7" xfId="18437"/>
    <cellStyle name="Normal 4 2 2 12" xfId="7050"/>
    <cellStyle name="Normal 4 2 2 12 2" xfId="7051"/>
    <cellStyle name="Normal 4 2 2 12 2 2" xfId="7052"/>
    <cellStyle name="Normal 4 2 2 12 2 2 2" xfId="7053"/>
    <cellStyle name="Normal 4 2 2 12 2 2 2 2" xfId="7054"/>
    <cellStyle name="Normal 4 2 2 12 2 2 3" xfId="7055"/>
    <cellStyle name="Normal 4 2 2 12 2 3" xfId="7056"/>
    <cellStyle name="Normal 4 2 2 12 2 3 2" xfId="7057"/>
    <cellStyle name="Normal 4 2 2 12 2 3 2 2" xfId="7058"/>
    <cellStyle name="Normal 4 2 2 12 2 3 3" xfId="7059"/>
    <cellStyle name="Normal 4 2 2 12 2 4" xfId="7060"/>
    <cellStyle name="Normal 4 2 2 12 2 4 2" xfId="7061"/>
    <cellStyle name="Normal 4 2 2 12 2 5" xfId="7062"/>
    <cellStyle name="Normal 4 2 2 12 3" xfId="7063"/>
    <cellStyle name="Normal 4 2 2 12 3 2" xfId="7064"/>
    <cellStyle name="Normal 4 2 2 12 3 2 2" xfId="7065"/>
    <cellStyle name="Normal 4 2 2 12 3 2 2 2" xfId="7066"/>
    <cellStyle name="Normal 4 2 2 12 3 2 3" xfId="7067"/>
    <cellStyle name="Normal 4 2 2 12 3 3" xfId="7068"/>
    <cellStyle name="Normal 4 2 2 12 3 3 2" xfId="7069"/>
    <cellStyle name="Normal 4 2 2 12 3 4" xfId="7070"/>
    <cellStyle name="Normal 4 2 2 12 4" xfId="7071"/>
    <cellStyle name="Normal 4 2 2 12 5" xfId="7072"/>
    <cellStyle name="Normal 4 2 2 12 5 2" xfId="7073"/>
    <cellStyle name="Normal 4 2 2 12 6" xfId="7074"/>
    <cellStyle name="Normal 4 2 2 12 7" xfId="18438"/>
    <cellStyle name="Normal 4 2 2 13" xfId="7075"/>
    <cellStyle name="Normal 4 2 2 13 2" xfId="7076"/>
    <cellStyle name="Normal 4 2 2 13 2 2" xfId="7077"/>
    <cellStyle name="Normal 4 2 2 13 2 2 2" xfId="7078"/>
    <cellStyle name="Normal 4 2 2 13 2 2 2 2" xfId="7079"/>
    <cellStyle name="Normal 4 2 2 13 2 2 3" xfId="7080"/>
    <cellStyle name="Normal 4 2 2 13 2 3" xfId="7081"/>
    <cellStyle name="Normal 4 2 2 13 2 3 2" xfId="7082"/>
    <cellStyle name="Normal 4 2 2 13 2 3 2 2" xfId="7083"/>
    <cellStyle name="Normal 4 2 2 13 2 3 3" xfId="7084"/>
    <cellStyle name="Normal 4 2 2 13 2 4" xfId="7085"/>
    <cellStyle name="Normal 4 2 2 13 2 4 2" xfId="7086"/>
    <cellStyle name="Normal 4 2 2 13 2 5" xfId="7087"/>
    <cellStyle name="Normal 4 2 2 13 3" xfId="7088"/>
    <cellStyle name="Normal 4 2 2 13 3 2" xfId="7089"/>
    <cellStyle name="Normal 4 2 2 13 3 2 2" xfId="7090"/>
    <cellStyle name="Normal 4 2 2 13 3 2 2 2" xfId="7091"/>
    <cellStyle name="Normal 4 2 2 13 3 2 3" xfId="7092"/>
    <cellStyle name="Normal 4 2 2 13 3 3" xfId="7093"/>
    <cellStyle name="Normal 4 2 2 13 3 3 2" xfId="7094"/>
    <cellStyle name="Normal 4 2 2 13 3 4" xfId="7095"/>
    <cellStyle name="Normal 4 2 2 13 4" xfId="7096"/>
    <cellStyle name="Normal 4 2 2 13 5" xfId="7097"/>
    <cellStyle name="Normal 4 2 2 13 5 2" xfId="7098"/>
    <cellStyle name="Normal 4 2 2 13 6" xfId="7099"/>
    <cellStyle name="Normal 4 2 2 13 7" xfId="18439"/>
    <cellStyle name="Normal 4 2 2 14" xfId="7100"/>
    <cellStyle name="Normal 4 2 2 14 2" xfId="7101"/>
    <cellStyle name="Normal 4 2 2 14 2 2" xfId="7102"/>
    <cellStyle name="Normal 4 2 2 14 2 2 2" xfId="7103"/>
    <cellStyle name="Normal 4 2 2 14 2 3" xfId="7104"/>
    <cellStyle name="Normal 4 2 2 14 3" xfId="7105"/>
    <cellStyle name="Normal 4 2 2 14 3 2" xfId="7106"/>
    <cellStyle name="Normal 4 2 2 14 3 2 2" xfId="7107"/>
    <cellStyle name="Normal 4 2 2 14 3 3" xfId="7108"/>
    <cellStyle name="Normal 4 2 2 14 4" xfId="7109"/>
    <cellStyle name="Normal 4 2 2 14 4 2" xfId="7110"/>
    <cellStyle name="Normal 4 2 2 14 5" xfId="7111"/>
    <cellStyle name="Normal 4 2 2 15" xfId="7112"/>
    <cellStyle name="Normal 4 2 2 15 2" xfId="7113"/>
    <cellStyle name="Normal 4 2 2 15 2 2" xfId="7114"/>
    <cellStyle name="Normal 4 2 2 15 2 2 2" xfId="7115"/>
    <cellStyle name="Normal 4 2 2 15 2 3" xfId="7116"/>
    <cellStyle name="Normal 4 2 2 15 3" xfId="7117"/>
    <cellStyle name="Normal 4 2 2 15 3 2" xfId="7118"/>
    <cellStyle name="Normal 4 2 2 15 4" xfId="7119"/>
    <cellStyle name="Normal 4 2 2 16" xfId="7120"/>
    <cellStyle name="Normal 4 2 2 16 2" xfId="7121"/>
    <cellStyle name="Normal 4 2 2 17" xfId="18435"/>
    <cellStyle name="Normal 4 2 2 2" xfId="7122"/>
    <cellStyle name="Normal 4 2 2 2 10" xfId="7123"/>
    <cellStyle name="Normal 4 2 2 2 10 2" xfId="18441"/>
    <cellStyle name="Normal 4 2 2 2 11" xfId="7124"/>
    <cellStyle name="Normal 4 2 2 2 11 2" xfId="18442"/>
    <cellStyle name="Normal 4 2 2 2 12" xfId="7125"/>
    <cellStyle name="Normal 4 2 2 2 12 2" xfId="18443"/>
    <cellStyle name="Normal 4 2 2 2 13" xfId="7126"/>
    <cellStyle name="Normal 4 2 2 2 13 2" xfId="18444"/>
    <cellStyle name="Normal 4 2 2 2 14" xfId="7127"/>
    <cellStyle name="Normal 4 2 2 2 14 2" xfId="7128"/>
    <cellStyle name="Normal 4 2 2 2 14 2 2" xfId="7129"/>
    <cellStyle name="Normal 4 2 2 2 14 2 2 2" xfId="7130"/>
    <cellStyle name="Normal 4 2 2 2 14 2 2 2 2" xfId="7131"/>
    <cellStyle name="Normal 4 2 2 2 14 2 2 3" xfId="7132"/>
    <cellStyle name="Normal 4 2 2 2 14 2 3" xfId="7133"/>
    <cellStyle name="Normal 4 2 2 2 14 2 3 2" xfId="7134"/>
    <cellStyle name="Normal 4 2 2 2 14 2 3 2 2" xfId="7135"/>
    <cellStyle name="Normal 4 2 2 2 14 2 3 3" xfId="7136"/>
    <cellStyle name="Normal 4 2 2 2 14 2 4" xfId="7137"/>
    <cellStyle name="Normal 4 2 2 2 14 2 4 2" xfId="7138"/>
    <cellStyle name="Normal 4 2 2 2 14 2 5" xfId="7139"/>
    <cellStyle name="Normal 4 2 2 2 14 3" xfId="7140"/>
    <cellStyle name="Normal 4 2 2 2 14 3 2" xfId="7141"/>
    <cellStyle name="Normal 4 2 2 2 14 3 2 2" xfId="7142"/>
    <cellStyle name="Normal 4 2 2 2 14 3 3" xfId="7143"/>
    <cellStyle name="Normal 4 2 2 2 14 4" xfId="7144"/>
    <cellStyle name="Normal 4 2 2 2 14 4 2" xfId="7145"/>
    <cellStyle name="Normal 4 2 2 2 14 4 2 2" xfId="7146"/>
    <cellStyle name="Normal 4 2 2 2 14 4 3" xfId="7147"/>
    <cellStyle name="Normal 4 2 2 2 14 5" xfId="7148"/>
    <cellStyle name="Normal 4 2 2 2 14 5 2" xfId="7149"/>
    <cellStyle name="Normal 4 2 2 2 14 6" xfId="7150"/>
    <cellStyle name="Normal 4 2 2 2 15" xfId="7151"/>
    <cellStyle name="Normal 4 2 2 2 16" xfId="7152"/>
    <cellStyle name="Normal 4 2 2 2 17" xfId="18440"/>
    <cellStyle name="Normal 4 2 2 2 2" xfId="7153"/>
    <cellStyle name="Normal 4 2 2 2 2 2" xfId="18445"/>
    <cellStyle name="Normal 4 2 2 2 3" xfId="7154"/>
    <cellStyle name="Normal 4 2 2 2 3 2" xfId="18446"/>
    <cellStyle name="Normal 4 2 2 2 4" xfId="7155"/>
    <cellStyle name="Normal 4 2 2 2 4 2" xfId="18447"/>
    <cellStyle name="Normal 4 2 2 2 5" xfId="7156"/>
    <cellStyle name="Normal 4 2 2 2 5 2" xfId="18448"/>
    <cellStyle name="Normal 4 2 2 2 6" xfId="7157"/>
    <cellStyle name="Normal 4 2 2 2 6 2" xfId="18449"/>
    <cellStyle name="Normal 4 2 2 2 7" xfId="7158"/>
    <cellStyle name="Normal 4 2 2 2 7 2" xfId="18450"/>
    <cellStyle name="Normal 4 2 2 2 8" xfId="7159"/>
    <cellStyle name="Normal 4 2 2 2 8 2" xfId="18451"/>
    <cellStyle name="Normal 4 2 2 2 9" xfId="7160"/>
    <cellStyle name="Normal 4 2 2 2 9 2" xfId="18452"/>
    <cellStyle name="Normal 4 2 2 3" xfId="7161"/>
    <cellStyle name="Normal 4 2 2 3 2" xfId="7162"/>
    <cellStyle name="Normal 4 2 2 3 2 2" xfId="7163"/>
    <cellStyle name="Normal 4 2 2 3 2 2 2" xfId="7164"/>
    <cellStyle name="Normal 4 2 2 3 2 2 2 2" xfId="7165"/>
    <cellStyle name="Normal 4 2 2 3 2 2 3" xfId="7166"/>
    <cellStyle name="Normal 4 2 2 3 2 3" xfId="7167"/>
    <cellStyle name="Normal 4 2 2 3 2 3 2" xfId="7168"/>
    <cellStyle name="Normal 4 2 2 3 2 3 2 2" xfId="7169"/>
    <cellStyle name="Normal 4 2 2 3 2 3 3" xfId="7170"/>
    <cellStyle name="Normal 4 2 2 3 2 4" xfId="7171"/>
    <cellStyle name="Normal 4 2 2 3 2 4 2" xfId="7172"/>
    <cellStyle name="Normal 4 2 2 3 2 5" xfId="7173"/>
    <cellStyle name="Normal 4 2 2 3 3" xfId="7174"/>
    <cellStyle name="Normal 4 2 2 3 3 2" xfId="7175"/>
    <cellStyle name="Normal 4 2 2 3 3 2 2" xfId="7176"/>
    <cellStyle name="Normal 4 2 2 3 3 2 2 2" xfId="7177"/>
    <cellStyle name="Normal 4 2 2 3 3 2 3" xfId="7178"/>
    <cellStyle name="Normal 4 2 2 3 3 3" xfId="7179"/>
    <cellStyle name="Normal 4 2 2 3 3 3 2" xfId="7180"/>
    <cellStyle name="Normal 4 2 2 3 3 4" xfId="7181"/>
    <cellStyle name="Normal 4 2 2 3 4" xfId="7182"/>
    <cellStyle name="Normal 4 2 2 3 5" xfId="7183"/>
    <cellStyle name="Normal 4 2 2 3 5 2" xfId="7184"/>
    <cellStyle name="Normal 4 2 2 3 6" xfId="7185"/>
    <cellStyle name="Normal 4 2 2 3 7" xfId="18453"/>
    <cellStyle name="Normal 4 2 2 4" xfId="7186"/>
    <cellStyle name="Normal 4 2 2 4 2" xfId="7187"/>
    <cellStyle name="Normal 4 2 2 4 2 2" xfId="7188"/>
    <cellStyle name="Normal 4 2 2 4 2 2 2" xfId="7189"/>
    <cellStyle name="Normal 4 2 2 4 2 2 2 2" xfId="7190"/>
    <cellStyle name="Normal 4 2 2 4 2 2 3" xfId="7191"/>
    <cellStyle name="Normal 4 2 2 4 2 3" xfId="7192"/>
    <cellStyle name="Normal 4 2 2 4 2 3 2" xfId="7193"/>
    <cellStyle name="Normal 4 2 2 4 2 3 2 2" xfId="7194"/>
    <cellStyle name="Normal 4 2 2 4 2 3 3" xfId="7195"/>
    <cellStyle name="Normal 4 2 2 4 2 4" xfId="7196"/>
    <cellStyle name="Normal 4 2 2 4 2 4 2" xfId="7197"/>
    <cellStyle name="Normal 4 2 2 4 2 5" xfId="7198"/>
    <cellStyle name="Normal 4 2 2 4 3" xfId="7199"/>
    <cellStyle name="Normal 4 2 2 4 3 2" xfId="7200"/>
    <cellStyle name="Normal 4 2 2 4 3 2 2" xfId="7201"/>
    <cellStyle name="Normal 4 2 2 4 3 2 2 2" xfId="7202"/>
    <cellStyle name="Normal 4 2 2 4 3 2 3" xfId="7203"/>
    <cellStyle name="Normal 4 2 2 4 3 3" xfId="7204"/>
    <cellStyle name="Normal 4 2 2 4 3 3 2" xfId="7205"/>
    <cellStyle name="Normal 4 2 2 4 3 4" xfId="7206"/>
    <cellStyle name="Normal 4 2 2 4 4" xfId="7207"/>
    <cellStyle name="Normal 4 2 2 4 5" xfId="7208"/>
    <cellStyle name="Normal 4 2 2 4 5 2" xfId="7209"/>
    <cellStyle name="Normal 4 2 2 4 6" xfId="7210"/>
    <cellStyle name="Normal 4 2 2 4 7" xfId="18454"/>
    <cellStyle name="Normal 4 2 2 5" xfId="7211"/>
    <cellStyle name="Normal 4 2 2 5 2" xfId="7212"/>
    <cellStyle name="Normal 4 2 2 5 2 2" xfId="7213"/>
    <cellStyle name="Normal 4 2 2 5 2 2 2" xfId="7214"/>
    <cellStyle name="Normal 4 2 2 5 2 2 2 2" xfId="7215"/>
    <cellStyle name="Normal 4 2 2 5 2 2 3" xfId="7216"/>
    <cellStyle name="Normal 4 2 2 5 2 3" xfId="7217"/>
    <cellStyle name="Normal 4 2 2 5 2 3 2" xfId="7218"/>
    <cellStyle name="Normal 4 2 2 5 2 3 2 2" xfId="7219"/>
    <cellStyle name="Normal 4 2 2 5 2 3 3" xfId="7220"/>
    <cellStyle name="Normal 4 2 2 5 2 4" xfId="7221"/>
    <cellStyle name="Normal 4 2 2 5 2 4 2" xfId="7222"/>
    <cellStyle name="Normal 4 2 2 5 2 5" xfId="7223"/>
    <cellStyle name="Normal 4 2 2 5 3" xfId="7224"/>
    <cellStyle name="Normal 4 2 2 5 3 2" xfId="7225"/>
    <cellStyle name="Normal 4 2 2 5 3 2 2" xfId="7226"/>
    <cellStyle name="Normal 4 2 2 5 3 2 2 2" xfId="7227"/>
    <cellStyle name="Normal 4 2 2 5 3 2 3" xfId="7228"/>
    <cellStyle name="Normal 4 2 2 5 3 3" xfId="7229"/>
    <cellStyle name="Normal 4 2 2 5 3 3 2" xfId="7230"/>
    <cellStyle name="Normal 4 2 2 5 3 4" xfId="7231"/>
    <cellStyle name="Normal 4 2 2 5 4" xfId="7232"/>
    <cellStyle name="Normal 4 2 2 5 5" xfId="7233"/>
    <cellStyle name="Normal 4 2 2 5 5 2" xfId="7234"/>
    <cellStyle name="Normal 4 2 2 5 6" xfId="7235"/>
    <cellStyle name="Normal 4 2 2 5 7" xfId="18455"/>
    <cellStyle name="Normal 4 2 2 6" xfId="7236"/>
    <cellStyle name="Normal 4 2 2 6 2" xfId="7237"/>
    <cellStyle name="Normal 4 2 2 6 2 2" xfId="7238"/>
    <cellStyle name="Normal 4 2 2 6 2 2 2" xfId="7239"/>
    <cellStyle name="Normal 4 2 2 6 2 2 2 2" xfId="7240"/>
    <cellStyle name="Normal 4 2 2 6 2 2 3" xfId="7241"/>
    <cellStyle name="Normal 4 2 2 6 2 3" xfId="7242"/>
    <cellStyle name="Normal 4 2 2 6 2 3 2" xfId="7243"/>
    <cellStyle name="Normal 4 2 2 6 2 3 2 2" xfId="7244"/>
    <cellStyle name="Normal 4 2 2 6 2 3 3" xfId="7245"/>
    <cellStyle name="Normal 4 2 2 6 2 4" xfId="7246"/>
    <cellStyle name="Normal 4 2 2 6 2 4 2" xfId="7247"/>
    <cellStyle name="Normal 4 2 2 6 2 5" xfId="7248"/>
    <cellStyle name="Normal 4 2 2 6 3" xfId="7249"/>
    <cellStyle name="Normal 4 2 2 6 3 2" xfId="7250"/>
    <cellStyle name="Normal 4 2 2 6 3 2 2" xfId="7251"/>
    <cellStyle name="Normal 4 2 2 6 3 2 2 2" xfId="7252"/>
    <cellStyle name="Normal 4 2 2 6 3 2 3" xfId="7253"/>
    <cellStyle name="Normal 4 2 2 6 3 3" xfId="7254"/>
    <cellStyle name="Normal 4 2 2 6 3 3 2" xfId="7255"/>
    <cellStyle name="Normal 4 2 2 6 3 4" xfId="7256"/>
    <cellStyle name="Normal 4 2 2 6 4" xfId="7257"/>
    <cellStyle name="Normal 4 2 2 6 5" xfId="7258"/>
    <cellStyle name="Normal 4 2 2 6 5 2" xfId="7259"/>
    <cellStyle name="Normal 4 2 2 6 6" xfId="7260"/>
    <cellStyle name="Normal 4 2 2 6 7" xfId="18456"/>
    <cellStyle name="Normal 4 2 2 7" xfId="7261"/>
    <cellStyle name="Normal 4 2 2 7 2" xfId="7262"/>
    <cellStyle name="Normal 4 2 2 7 2 2" xfId="7263"/>
    <cellStyle name="Normal 4 2 2 7 2 2 2" xfId="7264"/>
    <cellStyle name="Normal 4 2 2 7 2 2 2 2" xfId="7265"/>
    <cellStyle name="Normal 4 2 2 7 2 2 3" xfId="7266"/>
    <cellStyle name="Normal 4 2 2 7 2 3" xfId="7267"/>
    <cellStyle name="Normal 4 2 2 7 2 3 2" xfId="7268"/>
    <cellStyle name="Normal 4 2 2 7 2 3 2 2" xfId="7269"/>
    <cellStyle name="Normal 4 2 2 7 2 3 3" xfId="7270"/>
    <cellStyle name="Normal 4 2 2 7 2 4" xfId="7271"/>
    <cellStyle name="Normal 4 2 2 7 2 4 2" xfId="7272"/>
    <cellStyle name="Normal 4 2 2 7 2 5" xfId="7273"/>
    <cellStyle name="Normal 4 2 2 7 3" xfId="7274"/>
    <cellStyle name="Normal 4 2 2 7 3 2" xfId="7275"/>
    <cellStyle name="Normal 4 2 2 7 3 2 2" xfId="7276"/>
    <cellStyle name="Normal 4 2 2 7 3 2 2 2" xfId="7277"/>
    <cellStyle name="Normal 4 2 2 7 3 2 3" xfId="7278"/>
    <cellStyle name="Normal 4 2 2 7 3 3" xfId="7279"/>
    <cellStyle name="Normal 4 2 2 7 3 3 2" xfId="7280"/>
    <cellStyle name="Normal 4 2 2 7 3 4" xfId="7281"/>
    <cellStyle name="Normal 4 2 2 7 4" xfId="7282"/>
    <cellStyle name="Normal 4 2 2 7 5" xfId="7283"/>
    <cellStyle name="Normal 4 2 2 7 5 2" xfId="7284"/>
    <cellStyle name="Normal 4 2 2 7 6" xfId="7285"/>
    <cellStyle name="Normal 4 2 2 7 7" xfId="18457"/>
    <cellStyle name="Normal 4 2 2 8" xfId="7286"/>
    <cellStyle name="Normal 4 2 2 8 2" xfId="7287"/>
    <cellStyle name="Normal 4 2 2 8 2 2" xfId="7288"/>
    <cellStyle name="Normal 4 2 2 8 2 2 2" xfId="7289"/>
    <cellStyle name="Normal 4 2 2 8 2 2 2 2" xfId="7290"/>
    <cellStyle name="Normal 4 2 2 8 2 2 3" xfId="7291"/>
    <cellStyle name="Normal 4 2 2 8 2 3" xfId="7292"/>
    <cellStyle name="Normal 4 2 2 8 2 3 2" xfId="7293"/>
    <cellStyle name="Normal 4 2 2 8 2 3 2 2" xfId="7294"/>
    <cellStyle name="Normal 4 2 2 8 2 3 3" xfId="7295"/>
    <cellStyle name="Normal 4 2 2 8 2 4" xfId="7296"/>
    <cellStyle name="Normal 4 2 2 8 2 4 2" xfId="7297"/>
    <cellStyle name="Normal 4 2 2 8 2 5" xfId="7298"/>
    <cellStyle name="Normal 4 2 2 8 3" xfId="7299"/>
    <cellStyle name="Normal 4 2 2 8 3 2" xfId="7300"/>
    <cellStyle name="Normal 4 2 2 8 3 2 2" xfId="7301"/>
    <cellStyle name="Normal 4 2 2 8 3 2 2 2" xfId="7302"/>
    <cellStyle name="Normal 4 2 2 8 3 2 3" xfId="7303"/>
    <cellStyle name="Normal 4 2 2 8 3 3" xfId="7304"/>
    <cellStyle name="Normal 4 2 2 8 3 3 2" xfId="7305"/>
    <cellStyle name="Normal 4 2 2 8 3 4" xfId="7306"/>
    <cellStyle name="Normal 4 2 2 8 4" xfId="7307"/>
    <cellStyle name="Normal 4 2 2 8 5" xfId="7308"/>
    <cellStyle name="Normal 4 2 2 8 5 2" xfId="7309"/>
    <cellStyle name="Normal 4 2 2 8 6" xfId="7310"/>
    <cellStyle name="Normal 4 2 2 8 7" xfId="18458"/>
    <cellStyle name="Normal 4 2 2 9" xfId="7311"/>
    <cellStyle name="Normal 4 2 2 9 2" xfId="7312"/>
    <cellStyle name="Normal 4 2 2 9 2 2" xfId="7313"/>
    <cellStyle name="Normal 4 2 2 9 2 2 2" xfId="7314"/>
    <cellStyle name="Normal 4 2 2 9 2 2 2 2" xfId="7315"/>
    <cellStyle name="Normal 4 2 2 9 2 2 3" xfId="7316"/>
    <cellStyle name="Normal 4 2 2 9 2 3" xfId="7317"/>
    <cellStyle name="Normal 4 2 2 9 2 3 2" xfId="7318"/>
    <cellStyle name="Normal 4 2 2 9 2 3 2 2" xfId="7319"/>
    <cellStyle name="Normal 4 2 2 9 2 3 3" xfId="7320"/>
    <cellStyle name="Normal 4 2 2 9 2 4" xfId="7321"/>
    <cellStyle name="Normal 4 2 2 9 2 4 2" xfId="7322"/>
    <cellStyle name="Normal 4 2 2 9 2 5" xfId="7323"/>
    <cellStyle name="Normal 4 2 2 9 3" xfId="7324"/>
    <cellStyle name="Normal 4 2 2 9 3 2" xfId="7325"/>
    <cellStyle name="Normal 4 2 2 9 3 2 2" xfId="7326"/>
    <cellStyle name="Normal 4 2 2 9 3 2 2 2" xfId="7327"/>
    <cellStyle name="Normal 4 2 2 9 3 2 3" xfId="7328"/>
    <cellStyle name="Normal 4 2 2 9 3 3" xfId="7329"/>
    <cellStyle name="Normal 4 2 2 9 3 3 2" xfId="7330"/>
    <cellStyle name="Normal 4 2 2 9 3 4" xfId="7331"/>
    <cellStyle name="Normal 4 2 2 9 4" xfId="7332"/>
    <cellStyle name="Normal 4 2 2 9 5" xfId="7333"/>
    <cellStyle name="Normal 4 2 2 9 5 2" xfId="7334"/>
    <cellStyle name="Normal 4 2 2 9 6" xfId="7335"/>
    <cellStyle name="Normal 4 2 2 9 7" xfId="18459"/>
    <cellStyle name="Normal 4 2 3" xfId="7336"/>
    <cellStyle name="Normal 4 2 3 2" xfId="7337"/>
    <cellStyle name="Normal 4 2 3 2 2" xfId="7338"/>
    <cellStyle name="Normal 4 2 3 2 2 2" xfId="7339"/>
    <cellStyle name="Normal 4 2 3 2 2 2 2" xfId="7340"/>
    <cellStyle name="Normal 4 2 3 2 2 2 2 2" xfId="7341"/>
    <cellStyle name="Normal 4 2 3 2 2 2 3" xfId="7342"/>
    <cellStyle name="Normal 4 2 3 2 2 3" xfId="7343"/>
    <cellStyle name="Normal 4 2 3 2 2 3 2" xfId="7344"/>
    <cellStyle name="Normal 4 2 3 2 2 3 2 2" xfId="7345"/>
    <cellStyle name="Normal 4 2 3 2 2 3 3" xfId="7346"/>
    <cellStyle name="Normal 4 2 3 2 2 4" xfId="7347"/>
    <cellStyle name="Normal 4 2 3 2 2 4 2" xfId="7348"/>
    <cellStyle name="Normal 4 2 3 2 2 5" xfId="7349"/>
    <cellStyle name="Normal 4 2 3 2 3" xfId="7350"/>
    <cellStyle name="Normal 4 2 3 2 3 2" xfId="7351"/>
    <cellStyle name="Normal 4 2 3 2 3 2 2" xfId="7352"/>
    <cellStyle name="Normal 4 2 3 2 3 3" xfId="7353"/>
    <cellStyle name="Normal 4 2 3 2 3 4" xfId="7354"/>
    <cellStyle name="Normal 4 2 3 2 4" xfId="7355"/>
    <cellStyle name="Normal 4 2 3 2 4 2" xfId="7356"/>
    <cellStyle name="Normal 4 2 3 2 4 2 2" xfId="7357"/>
    <cellStyle name="Normal 4 2 3 2 4 3" xfId="7358"/>
    <cellStyle name="Normal 4 2 3 2 5" xfId="7359"/>
    <cellStyle name="Normal 4 2 3 2 5 2" xfId="7360"/>
    <cellStyle name="Normal 4 2 3 2 6" xfId="7361"/>
    <cellStyle name="Normal 4 2 3 3" xfId="7362"/>
    <cellStyle name="Normal 4 2 3 4" xfId="7363"/>
    <cellStyle name="Normal 4 2 3 5" xfId="18460"/>
    <cellStyle name="Normal 4 2 4" xfId="7364"/>
    <cellStyle name="Normal 4 2 4 2" xfId="18461"/>
    <cellStyle name="Normal 4 2 5" xfId="7365"/>
    <cellStyle name="Normal 4 2 5 2" xfId="18462"/>
    <cellStyle name="Normal 4 2 6" xfId="7366"/>
    <cellStyle name="Normal 4 2 6 2" xfId="18463"/>
    <cellStyle name="Normal 4 2 7" xfId="7367"/>
    <cellStyle name="Normal 4 2 7 2" xfId="18464"/>
    <cellStyle name="Normal 4 2 8" xfId="7368"/>
    <cellStyle name="Normal 4 2 8 2" xfId="18465"/>
    <cellStyle name="Normal 4 2 9" xfId="7369"/>
    <cellStyle name="Normal 4 2 9 2" xfId="7370"/>
    <cellStyle name="Normal 4 2 9 3" xfId="7371"/>
    <cellStyle name="Normal 4 2 9 3 2" xfId="7372"/>
    <cellStyle name="Normal 4 2 9 3 2 2" xfId="7373"/>
    <cellStyle name="Normal 4 2 9 3 3" xfId="7374"/>
    <cellStyle name="Normal 4 2_Scen_XBase" xfId="7375"/>
    <cellStyle name="Normal 4 3" xfId="7376"/>
    <cellStyle name="Normal 4 3 10" xfId="7377"/>
    <cellStyle name="Normal 4 3 10 2" xfId="7378"/>
    <cellStyle name="Normal 4 3 10 2 2" xfId="7379"/>
    <cellStyle name="Normal 4 3 10 2 2 2" xfId="7380"/>
    <cellStyle name="Normal 4 3 10 2 3" xfId="7381"/>
    <cellStyle name="Normal 4 3 10 3" xfId="7382"/>
    <cellStyle name="Normal 4 3 10 3 2" xfId="7383"/>
    <cellStyle name="Normal 4 3 10 3 2 2" xfId="7384"/>
    <cellStyle name="Normal 4 3 10 3 3" xfId="7385"/>
    <cellStyle name="Normal 4 3 10 4" xfId="7386"/>
    <cellStyle name="Normal 4 3 10 4 2" xfId="7387"/>
    <cellStyle name="Normal 4 3 10 5" xfId="7388"/>
    <cellStyle name="Normal 4 3 11" xfId="7389"/>
    <cellStyle name="Normal 4 3 11 2" xfId="7390"/>
    <cellStyle name="Normal 4 3 11 2 2" xfId="7391"/>
    <cellStyle name="Normal 4 3 11 2 2 2" xfId="7392"/>
    <cellStyle name="Normal 4 3 11 2 3" xfId="7393"/>
    <cellStyle name="Normal 4 3 11 3" xfId="7394"/>
    <cellStyle name="Normal 4 3 11 3 2" xfId="7395"/>
    <cellStyle name="Normal 4 3 11 4" xfId="7396"/>
    <cellStyle name="Normal 4 3 12" xfId="7397"/>
    <cellStyle name="Normal 4 3 12 2" xfId="7398"/>
    <cellStyle name="Normal 4 3 13" xfId="18466"/>
    <cellStyle name="Normal 4 3 2" xfId="7399"/>
    <cellStyle name="Normal 4 3 2 2" xfId="7400"/>
    <cellStyle name="Normal 4 3 2 3" xfId="7401"/>
    <cellStyle name="Normal 4 3 2 4" xfId="18467"/>
    <cellStyle name="Normal 4 3 3" xfId="7402"/>
    <cellStyle name="Normal 4 3 3 2" xfId="7403"/>
    <cellStyle name="Normal 4 3 3 2 2" xfId="7404"/>
    <cellStyle name="Normal 4 3 3 2 2 2" xfId="7405"/>
    <cellStyle name="Normal 4 3 3 2 2 2 2" xfId="7406"/>
    <cellStyle name="Normal 4 3 3 2 2 2 2 2" xfId="7407"/>
    <cellStyle name="Normal 4 3 3 2 2 2 3" xfId="7408"/>
    <cellStyle name="Normal 4 3 3 2 2 3" xfId="7409"/>
    <cellStyle name="Normal 4 3 3 2 2 3 2" xfId="7410"/>
    <cellStyle name="Normal 4 3 3 2 2 3 2 2" xfId="7411"/>
    <cellStyle name="Normal 4 3 3 2 2 3 3" xfId="7412"/>
    <cellStyle name="Normal 4 3 3 2 2 4" xfId="7413"/>
    <cellStyle name="Normal 4 3 3 2 2 4 2" xfId="7414"/>
    <cellStyle name="Normal 4 3 3 2 2 5" xfId="7415"/>
    <cellStyle name="Normal 4 3 3 2 3" xfId="7416"/>
    <cellStyle name="Normal 4 3 3 2 3 2" xfId="7417"/>
    <cellStyle name="Normal 4 3 3 2 3 2 2" xfId="7418"/>
    <cellStyle name="Normal 4 3 3 2 3 3" xfId="7419"/>
    <cellStyle name="Normal 4 3 3 2 4" xfId="7420"/>
    <cellStyle name="Normal 4 3 3 2 4 2" xfId="7421"/>
    <cellStyle name="Normal 4 3 3 2 4 2 2" xfId="7422"/>
    <cellStyle name="Normal 4 3 3 2 4 3" xfId="7423"/>
    <cellStyle name="Normal 4 3 3 2 5" xfId="7424"/>
    <cellStyle name="Normal 4 3 3 2 5 2" xfId="7425"/>
    <cellStyle name="Normal 4 3 3 2 6" xfId="7426"/>
    <cellStyle name="Normal 4 3 3 3" xfId="7427"/>
    <cellStyle name="Normal 4 3 3 4" xfId="7428"/>
    <cellStyle name="Normal 4 3 3 4 2" xfId="7429"/>
    <cellStyle name="Normal 4 3 3 4 2 2" xfId="7430"/>
    <cellStyle name="Normal 4 3 3 4 2 2 2" xfId="7431"/>
    <cellStyle name="Normal 4 3 3 4 2 3" xfId="7432"/>
    <cellStyle name="Normal 4 3 3 4 3" xfId="7433"/>
    <cellStyle name="Normal 4 3 3 4 3 2" xfId="7434"/>
    <cellStyle name="Normal 4 3 3 4 3 2 2" xfId="7435"/>
    <cellStyle name="Normal 4 3 3 4 3 3" xfId="7436"/>
    <cellStyle name="Normal 4 3 3 4 4" xfId="7437"/>
    <cellStyle name="Normal 4 3 3 4 4 2" xfId="7438"/>
    <cellStyle name="Normal 4 3 3 4 5" xfId="7439"/>
    <cellStyle name="Normal 4 3 3 5" xfId="7440"/>
    <cellStyle name="Normal 4 3 3 5 2" xfId="7441"/>
    <cellStyle name="Normal 4 3 3 5 2 2" xfId="7442"/>
    <cellStyle name="Normal 4 3 3 5 2 2 2" xfId="7443"/>
    <cellStyle name="Normal 4 3 3 5 2 3" xfId="7444"/>
    <cellStyle name="Normal 4 3 3 5 3" xfId="7445"/>
    <cellStyle name="Normal 4 3 3 5 3 2" xfId="7446"/>
    <cellStyle name="Normal 4 3 3 5 4" xfId="7447"/>
    <cellStyle name="Normal 4 3 3 6" xfId="7448"/>
    <cellStyle name="Normal 4 3 3 6 2" xfId="7449"/>
    <cellStyle name="Normal 4 3 3 7" xfId="18468"/>
    <cellStyle name="Normal 4 3 4" xfId="7450"/>
    <cellStyle name="Normal 4 3 4 2" xfId="7451"/>
    <cellStyle name="Normal 4 3 4 3" xfId="7452"/>
    <cellStyle name="Normal 4 3 4 4" xfId="7453"/>
    <cellStyle name="Normal 4 3 4 4 2" xfId="7454"/>
    <cellStyle name="Normal 4 3 4 4 2 2" xfId="7455"/>
    <cellStyle name="Normal 4 3 4 4 2 2 2" xfId="7456"/>
    <cellStyle name="Normal 4 3 4 4 2 3" xfId="7457"/>
    <cellStyle name="Normal 4 3 4 4 3" xfId="7458"/>
    <cellStyle name="Normal 4 3 4 4 3 2" xfId="7459"/>
    <cellStyle name="Normal 4 3 4 4 3 2 2" xfId="7460"/>
    <cellStyle name="Normal 4 3 4 4 3 3" xfId="7461"/>
    <cellStyle name="Normal 4 3 4 4 4" xfId="7462"/>
    <cellStyle name="Normal 4 3 4 4 4 2" xfId="7463"/>
    <cellStyle name="Normal 4 3 4 4 5" xfId="7464"/>
    <cellStyle name="Normal 4 3 4 5" xfId="7465"/>
    <cellStyle name="Normal 4 3 4 5 2" xfId="7466"/>
    <cellStyle name="Normal 4 3 4 5 2 2" xfId="7467"/>
    <cellStyle name="Normal 4 3 4 5 2 2 2" xfId="7468"/>
    <cellStyle name="Normal 4 3 4 5 2 3" xfId="7469"/>
    <cellStyle name="Normal 4 3 4 5 3" xfId="7470"/>
    <cellStyle name="Normal 4 3 4 5 3 2" xfId="7471"/>
    <cellStyle name="Normal 4 3 4 5 4" xfId="7472"/>
    <cellStyle name="Normal 4 3 4 6" xfId="7473"/>
    <cellStyle name="Normal 4 3 4 6 2" xfId="7474"/>
    <cellStyle name="Normal 4 3 4 7" xfId="18469"/>
    <cellStyle name="Normal 4 3 5" xfId="7475"/>
    <cellStyle name="Normal 4 3 5 2" xfId="7476"/>
    <cellStyle name="Normal 4 3 5 3" xfId="7477"/>
    <cellStyle name="Normal 4 3 5 3 2" xfId="7478"/>
    <cellStyle name="Normal 4 3 5 3 2 2" xfId="7479"/>
    <cellStyle name="Normal 4 3 5 3 2 2 2" xfId="7480"/>
    <cellStyle name="Normal 4 3 5 3 2 3" xfId="7481"/>
    <cellStyle name="Normal 4 3 5 3 3" xfId="7482"/>
    <cellStyle name="Normal 4 3 5 3 3 2" xfId="7483"/>
    <cellStyle name="Normal 4 3 5 3 3 2 2" xfId="7484"/>
    <cellStyle name="Normal 4 3 5 3 3 3" xfId="7485"/>
    <cellStyle name="Normal 4 3 5 3 4" xfId="7486"/>
    <cellStyle name="Normal 4 3 5 3 4 2" xfId="7487"/>
    <cellStyle name="Normal 4 3 5 3 5" xfId="7488"/>
    <cellStyle name="Normal 4 3 5 4" xfId="7489"/>
    <cellStyle name="Normal 4 3 5 4 2" xfId="7490"/>
    <cellStyle name="Normal 4 3 5 4 2 2" xfId="7491"/>
    <cellStyle name="Normal 4 3 5 4 2 2 2" xfId="7492"/>
    <cellStyle name="Normal 4 3 5 4 2 3" xfId="7493"/>
    <cellStyle name="Normal 4 3 5 4 3" xfId="7494"/>
    <cellStyle name="Normal 4 3 5 4 3 2" xfId="7495"/>
    <cellStyle name="Normal 4 3 5 4 4" xfId="7496"/>
    <cellStyle name="Normal 4 3 5 5" xfId="7497"/>
    <cellStyle name="Normal 4 3 5 5 2" xfId="7498"/>
    <cellStyle name="Normal 4 3 5 6" xfId="18470"/>
    <cellStyle name="Normal 4 3 6" xfId="7499"/>
    <cellStyle name="Normal 4 3 6 2" xfId="18471"/>
    <cellStyle name="Normal 4 3 7" xfId="7500"/>
    <cellStyle name="Normal 4 3 7 2" xfId="18472"/>
    <cellStyle name="Normal 4 3 8" xfId="7501"/>
    <cellStyle name="Normal 4 3 8 2" xfId="18473"/>
    <cellStyle name="Normal 4 3 9" xfId="7502"/>
    <cellStyle name="Normal 4 3 9 2" xfId="7503"/>
    <cellStyle name="Normal 4 3 9 2 2" xfId="7504"/>
    <cellStyle name="Normal 4 3 9 2 2 2" xfId="7505"/>
    <cellStyle name="Normal 4 3 9 2 2 2 2" xfId="7506"/>
    <cellStyle name="Normal 4 3 9 2 2 3" xfId="7507"/>
    <cellStyle name="Normal 4 3 9 2 3" xfId="7508"/>
    <cellStyle name="Normal 4 3 9 2 3 2" xfId="7509"/>
    <cellStyle name="Normal 4 3 9 2 3 2 2" xfId="7510"/>
    <cellStyle name="Normal 4 3 9 2 3 3" xfId="7511"/>
    <cellStyle name="Normal 4 3 9 2 4" xfId="7512"/>
    <cellStyle name="Normal 4 3 9 2 4 2" xfId="7513"/>
    <cellStyle name="Normal 4 3 9 2 5" xfId="7514"/>
    <cellStyle name="Normal 4 3 9 3" xfId="7515"/>
    <cellStyle name="Normal 4 3 9 3 2" xfId="7516"/>
    <cellStyle name="Normal 4 3 9 3 2 2" xfId="7517"/>
    <cellStyle name="Normal 4 3 9 3 3" xfId="7518"/>
    <cellStyle name="Normal 4 3 9 4" xfId="7519"/>
    <cellStyle name="Normal 4 3 9 4 2" xfId="7520"/>
    <cellStyle name="Normal 4 3 9 4 2 2" xfId="7521"/>
    <cellStyle name="Normal 4 3 9 4 3" xfId="7522"/>
    <cellStyle name="Normal 4 3 9 5" xfId="7523"/>
    <cellStyle name="Normal 4 3 9 5 2" xfId="7524"/>
    <cellStyle name="Normal 4 3 9 6" xfId="7525"/>
    <cellStyle name="Normal 4 3_Scen_XBase" xfId="7526"/>
    <cellStyle name="Normal 4 4" xfId="7527"/>
    <cellStyle name="Normal 4 4 10" xfId="18474"/>
    <cellStyle name="Normal 4 4 2" xfId="7528"/>
    <cellStyle name="Normal 4 4 2 2" xfId="18475"/>
    <cellStyle name="Normal 4 4 3" xfId="7529"/>
    <cellStyle name="Normal 4 4 3 2" xfId="7530"/>
    <cellStyle name="Normal 4 4 3 3" xfId="7531"/>
    <cellStyle name="Normal 4 4 3 4" xfId="18476"/>
    <cellStyle name="Normal 4 4 4" xfId="7532"/>
    <cellStyle name="Normal 4 4 4 2" xfId="18477"/>
    <cellStyle name="Normal 4 4 5" xfId="7533"/>
    <cellStyle name="Normal 4 4 5 2" xfId="18478"/>
    <cellStyle name="Normal 4 4 6" xfId="7534"/>
    <cellStyle name="Normal 4 4 6 2" xfId="18479"/>
    <cellStyle name="Normal 4 4 7" xfId="7535"/>
    <cellStyle name="Normal 4 4 7 2" xfId="18480"/>
    <cellStyle name="Normal 4 4 8" xfId="7536"/>
    <cellStyle name="Normal 4 4 8 2" xfId="18481"/>
    <cellStyle name="Normal 4 4 9" xfId="7537"/>
    <cellStyle name="Normal 4 5" xfId="7538"/>
    <cellStyle name="Normal 4 5 10" xfId="7539"/>
    <cellStyle name="Normal 4 5 10 2" xfId="7540"/>
    <cellStyle name="Normal 4 5 10 2 2" xfId="7541"/>
    <cellStyle name="Normal 4 5 10 2 2 2" xfId="7542"/>
    <cellStyle name="Normal 4 5 10 2 3" xfId="7543"/>
    <cellStyle name="Normal 4 5 10 3" xfId="7544"/>
    <cellStyle name="Normal 4 5 10 3 2" xfId="7545"/>
    <cellStyle name="Normal 4 5 10 3 2 2" xfId="7546"/>
    <cellStyle name="Normal 4 5 10 3 3" xfId="7547"/>
    <cellStyle name="Normal 4 5 10 4" xfId="7548"/>
    <cellStyle name="Normal 4 5 10 4 2" xfId="7549"/>
    <cellStyle name="Normal 4 5 10 5" xfId="7550"/>
    <cellStyle name="Normal 4 5 11" xfId="7551"/>
    <cellStyle name="Normal 4 5 11 2" xfId="7552"/>
    <cellStyle name="Normal 4 5 11 2 2" xfId="7553"/>
    <cellStyle name="Normal 4 5 11 2 2 2" xfId="7554"/>
    <cellStyle name="Normal 4 5 11 2 3" xfId="7555"/>
    <cellStyle name="Normal 4 5 11 3" xfId="7556"/>
    <cellStyle name="Normal 4 5 11 3 2" xfId="7557"/>
    <cellStyle name="Normal 4 5 11 4" xfId="7558"/>
    <cellStyle name="Normal 4 5 12" xfId="7559"/>
    <cellStyle name="Normal 4 5 12 2" xfId="7560"/>
    <cellStyle name="Normal 4 5 13" xfId="18482"/>
    <cellStyle name="Normal 4 5 2" xfId="7561"/>
    <cellStyle name="Normal 4 5 2 2" xfId="7562"/>
    <cellStyle name="Normal 4 5 2 3" xfId="7563"/>
    <cellStyle name="Normal 4 5 2 3 2" xfId="7564"/>
    <cellStyle name="Normal 4 5 2 3 2 2" xfId="7565"/>
    <cellStyle name="Normal 4 5 2 3 2 2 2" xfId="7566"/>
    <cellStyle name="Normal 4 5 2 3 2 3" xfId="7567"/>
    <cellStyle name="Normal 4 5 2 3 3" xfId="7568"/>
    <cellStyle name="Normal 4 5 2 3 3 2" xfId="7569"/>
    <cellStyle name="Normal 4 5 2 3 3 2 2" xfId="7570"/>
    <cellStyle name="Normal 4 5 2 3 3 3" xfId="7571"/>
    <cellStyle name="Normal 4 5 2 3 4" xfId="7572"/>
    <cellStyle name="Normal 4 5 2 3 4 2" xfId="7573"/>
    <cellStyle name="Normal 4 5 2 3 5" xfId="7574"/>
    <cellStyle name="Normal 4 5 2 4" xfId="7575"/>
    <cellStyle name="Normal 4 5 2 4 2" xfId="7576"/>
    <cellStyle name="Normal 4 5 2 4 2 2" xfId="7577"/>
    <cellStyle name="Normal 4 5 2 4 2 2 2" xfId="7578"/>
    <cellStyle name="Normal 4 5 2 4 2 3" xfId="7579"/>
    <cellStyle name="Normal 4 5 2 4 3" xfId="7580"/>
    <cellStyle name="Normal 4 5 2 4 3 2" xfId="7581"/>
    <cellStyle name="Normal 4 5 2 4 4" xfId="7582"/>
    <cellStyle name="Normal 4 5 2 5" xfId="7583"/>
    <cellStyle name="Normal 4 5 2 5 2" xfId="7584"/>
    <cellStyle name="Normal 4 5 2 6" xfId="18483"/>
    <cellStyle name="Normal 4 5 3" xfId="7585"/>
    <cellStyle name="Normal 4 5 3 2" xfId="7586"/>
    <cellStyle name="Normal 4 5 3 3" xfId="7587"/>
    <cellStyle name="Normal 4 5 3 3 2" xfId="7588"/>
    <cellStyle name="Normal 4 5 3 3 2 2" xfId="7589"/>
    <cellStyle name="Normal 4 5 3 3 2 2 2" xfId="7590"/>
    <cellStyle name="Normal 4 5 3 3 2 3" xfId="7591"/>
    <cellStyle name="Normal 4 5 3 3 3" xfId="7592"/>
    <cellStyle name="Normal 4 5 3 3 3 2" xfId="7593"/>
    <cellStyle name="Normal 4 5 3 3 3 2 2" xfId="7594"/>
    <cellStyle name="Normal 4 5 3 3 3 3" xfId="7595"/>
    <cellStyle name="Normal 4 5 3 3 4" xfId="7596"/>
    <cellStyle name="Normal 4 5 3 3 4 2" xfId="7597"/>
    <cellStyle name="Normal 4 5 3 3 5" xfId="7598"/>
    <cellStyle name="Normal 4 5 3 4" xfId="7599"/>
    <cellStyle name="Normal 4 5 3 4 2" xfId="7600"/>
    <cellStyle name="Normal 4 5 3 4 2 2" xfId="7601"/>
    <cellStyle name="Normal 4 5 3 4 2 2 2" xfId="7602"/>
    <cellStyle name="Normal 4 5 3 4 2 3" xfId="7603"/>
    <cellStyle name="Normal 4 5 3 4 3" xfId="7604"/>
    <cellStyle name="Normal 4 5 3 4 3 2" xfId="7605"/>
    <cellStyle name="Normal 4 5 3 4 4" xfId="7606"/>
    <cellStyle name="Normal 4 5 3 5" xfId="7607"/>
    <cellStyle name="Normal 4 5 3 5 2" xfId="7608"/>
    <cellStyle name="Normal 4 5 3 6" xfId="18484"/>
    <cellStyle name="Normal 4 5 4" xfId="7609"/>
    <cellStyle name="Normal 4 5 4 2" xfId="18485"/>
    <cellStyle name="Normal 4 5 5" xfId="7610"/>
    <cellStyle name="Normal 4 5 5 2" xfId="18486"/>
    <cellStyle name="Normal 4 5 6" xfId="7611"/>
    <cellStyle name="Normal 4 5 6 2" xfId="18487"/>
    <cellStyle name="Normal 4 5 7" xfId="7612"/>
    <cellStyle name="Normal 4 5 7 2" xfId="18488"/>
    <cellStyle name="Normal 4 5 8" xfId="7613"/>
    <cellStyle name="Normal 4 5 8 2" xfId="18489"/>
    <cellStyle name="Normal 4 5 9" xfId="7614"/>
    <cellStyle name="Normal 4 5 9 2" xfId="7615"/>
    <cellStyle name="Normal 4 5 9 2 2" xfId="7616"/>
    <cellStyle name="Normal 4 5 9 2 2 2" xfId="7617"/>
    <cellStyle name="Normal 4 5 9 2 2 2 2" xfId="7618"/>
    <cellStyle name="Normal 4 5 9 2 2 3" xfId="7619"/>
    <cellStyle name="Normal 4 5 9 2 3" xfId="7620"/>
    <cellStyle name="Normal 4 5 9 2 3 2" xfId="7621"/>
    <cellStyle name="Normal 4 5 9 2 3 2 2" xfId="7622"/>
    <cellStyle name="Normal 4 5 9 2 3 3" xfId="7623"/>
    <cellStyle name="Normal 4 5 9 2 4" xfId="7624"/>
    <cellStyle name="Normal 4 5 9 2 4 2" xfId="7625"/>
    <cellStyle name="Normal 4 5 9 2 5" xfId="7626"/>
    <cellStyle name="Normal 4 5 9 3" xfId="7627"/>
    <cellStyle name="Normal 4 5 9 3 2" xfId="7628"/>
    <cellStyle name="Normal 4 5 9 3 2 2" xfId="7629"/>
    <cellStyle name="Normal 4 5 9 3 3" xfId="7630"/>
    <cellStyle name="Normal 4 5 9 4" xfId="7631"/>
    <cellStyle name="Normal 4 5 9 4 2" xfId="7632"/>
    <cellStyle name="Normal 4 5 9 4 2 2" xfId="7633"/>
    <cellStyle name="Normal 4 5 9 4 3" xfId="7634"/>
    <cellStyle name="Normal 4 5 9 5" xfId="7635"/>
    <cellStyle name="Normal 4 5 9 5 2" xfId="7636"/>
    <cellStyle name="Normal 4 5 9 6" xfId="7637"/>
    <cellStyle name="Normal 4 6" xfId="7638"/>
    <cellStyle name="Normal 4 6 2" xfId="7639"/>
    <cellStyle name="Normal 4 6 2 2" xfId="7640"/>
    <cellStyle name="Normal 4 6 2 3" xfId="7641"/>
    <cellStyle name="Normal 4 6 2 3 2" xfId="7642"/>
    <cellStyle name="Normal 4 6 2 3 2 2" xfId="7643"/>
    <cellStyle name="Normal 4 6 2 3 2 2 2" xfId="7644"/>
    <cellStyle name="Normal 4 6 2 3 2 3" xfId="7645"/>
    <cellStyle name="Normal 4 6 2 3 3" xfId="7646"/>
    <cellStyle name="Normal 4 6 2 3 3 2" xfId="7647"/>
    <cellStyle name="Normal 4 6 2 3 3 2 2" xfId="7648"/>
    <cellStyle name="Normal 4 6 2 3 3 3" xfId="7649"/>
    <cellStyle name="Normal 4 6 2 3 4" xfId="7650"/>
    <cellStyle name="Normal 4 6 2 3 4 2" xfId="7651"/>
    <cellStyle name="Normal 4 6 2 3 5" xfId="7652"/>
    <cellStyle name="Normal 4 6 2 4" xfId="7653"/>
    <cellStyle name="Normal 4 6 2 4 2" xfId="7654"/>
    <cellStyle name="Normal 4 6 2 4 2 2" xfId="7655"/>
    <cellStyle name="Normal 4 6 2 4 3" xfId="7656"/>
    <cellStyle name="Normal 4 6 2 5" xfId="7657"/>
    <cellStyle name="Normal 4 6 2 5 2" xfId="7658"/>
    <cellStyle name="Normal 4 6 2 5 2 2" xfId="7659"/>
    <cellStyle name="Normal 4 6 2 5 3" xfId="7660"/>
    <cellStyle name="Normal 4 6 2 6" xfId="7661"/>
    <cellStyle name="Normal 4 6 2 6 2" xfId="7662"/>
    <cellStyle name="Normal 4 6 2 7" xfId="7663"/>
    <cellStyle name="Normal 4 6 3" xfId="7664"/>
    <cellStyle name="Normal 4 6 4" xfId="7665"/>
    <cellStyle name="Normal 4 6 4 2" xfId="7666"/>
    <cellStyle name="Normal 4 6 4 2 2" xfId="7667"/>
    <cellStyle name="Normal 4 6 4 2 2 2" xfId="7668"/>
    <cellStyle name="Normal 4 6 4 2 2 2 2" xfId="7669"/>
    <cellStyle name="Normal 4 6 4 2 2 3" xfId="7670"/>
    <cellStyle name="Normal 4 6 4 2 3" xfId="7671"/>
    <cellStyle name="Normal 4 6 4 2 3 2" xfId="7672"/>
    <cellStyle name="Normal 4 6 4 2 3 2 2" xfId="7673"/>
    <cellStyle name="Normal 4 6 4 2 3 3" xfId="7674"/>
    <cellStyle name="Normal 4 6 4 2 4" xfId="7675"/>
    <cellStyle name="Normal 4 6 4 2 4 2" xfId="7676"/>
    <cellStyle name="Normal 4 6 4 2 5" xfId="7677"/>
    <cellStyle name="Normal 4 6 4 3" xfId="7678"/>
    <cellStyle name="Normal 4 6 4 3 2" xfId="7679"/>
    <cellStyle name="Normal 4 6 4 3 2 2" xfId="7680"/>
    <cellStyle name="Normal 4 6 4 3 3" xfId="7681"/>
    <cellStyle name="Normal 4 6 4 4" xfId="7682"/>
    <cellStyle name="Normal 4 6 4 4 2" xfId="7683"/>
    <cellStyle name="Normal 4 6 4 4 2 2" xfId="7684"/>
    <cellStyle name="Normal 4 6 4 4 3" xfId="7685"/>
    <cellStyle name="Normal 4 6 4 5" xfId="7686"/>
    <cellStyle name="Normal 4 6 4 5 2" xfId="7687"/>
    <cellStyle name="Normal 4 6 4 6" xfId="7688"/>
    <cellStyle name="Normal 4 6 5" xfId="7689"/>
    <cellStyle name="Normal 4 6 5 2" xfId="7690"/>
    <cellStyle name="Normal 4 6 5 2 2" xfId="7691"/>
    <cellStyle name="Normal 4 6 5 2 2 2" xfId="7692"/>
    <cellStyle name="Normal 4 6 5 2 2 2 2" xfId="7693"/>
    <cellStyle name="Normal 4 6 5 2 2 3" xfId="7694"/>
    <cellStyle name="Normal 4 6 5 2 3" xfId="7695"/>
    <cellStyle name="Normal 4 6 5 2 3 2" xfId="7696"/>
    <cellStyle name="Normal 4 6 5 2 3 2 2" xfId="7697"/>
    <cellStyle name="Normal 4 6 5 2 3 3" xfId="7698"/>
    <cellStyle name="Normal 4 6 5 2 4" xfId="7699"/>
    <cellStyle name="Normal 4 6 5 2 4 2" xfId="7700"/>
    <cellStyle name="Normal 4 6 5 2 5" xfId="7701"/>
    <cellStyle name="Normal 4 6 5 3" xfId="7702"/>
    <cellStyle name="Normal 4 6 5 3 2" xfId="7703"/>
    <cellStyle name="Normal 4 6 5 3 2 2" xfId="7704"/>
    <cellStyle name="Normal 4 6 5 3 3" xfId="7705"/>
    <cellStyle name="Normal 4 6 5 4" xfId="7706"/>
    <cellStyle name="Normal 4 6 5 4 2" xfId="7707"/>
    <cellStyle name="Normal 4 6 5 4 2 2" xfId="7708"/>
    <cellStyle name="Normal 4 6 5 4 3" xfId="7709"/>
    <cellStyle name="Normal 4 6 5 5" xfId="7710"/>
    <cellStyle name="Normal 4 6 5 5 2" xfId="7711"/>
    <cellStyle name="Normal 4 6 5 6" xfId="7712"/>
    <cellStyle name="Normal 4 6 6" xfId="7713"/>
    <cellStyle name="Normal 4 6 6 2" xfId="7714"/>
    <cellStyle name="Normal 4 6 6 2 2" xfId="7715"/>
    <cellStyle name="Normal 4 6 6 2 2 2" xfId="7716"/>
    <cellStyle name="Normal 4 6 6 2 3" xfId="7717"/>
    <cellStyle name="Normal 4 6 6 3" xfId="7718"/>
    <cellStyle name="Normal 4 6 6 3 2" xfId="7719"/>
    <cellStyle name="Normal 4 6 6 3 2 2" xfId="7720"/>
    <cellStyle name="Normal 4 6 6 3 3" xfId="7721"/>
    <cellStyle name="Normal 4 6 6 4" xfId="7722"/>
    <cellStyle name="Normal 4 6 6 4 2" xfId="7723"/>
    <cellStyle name="Normal 4 6 6 5" xfId="7724"/>
    <cellStyle name="Normal 4 6 7" xfId="7725"/>
    <cellStyle name="Normal 4 6 7 2" xfId="7726"/>
    <cellStyle name="Normal 4 6 7 2 2" xfId="7727"/>
    <cellStyle name="Normal 4 6 7 2 2 2" xfId="7728"/>
    <cellStyle name="Normal 4 6 7 2 3" xfId="7729"/>
    <cellStyle name="Normal 4 6 7 3" xfId="7730"/>
    <cellStyle name="Normal 4 6 7 3 2" xfId="7731"/>
    <cellStyle name="Normal 4 6 7 4" xfId="7732"/>
    <cellStyle name="Normal 4 6 8" xfId="7733"/>
    <cellStyle name="Normal 4 6 8 2" xfId="7734"/>
    <cellStyle name="Normal 4 6 9" xfId="18490"/>
    <cellStyle name="Normal 4 7" xfId="7735"/>
    <cellStyle name="Normal 4 7 2" xfId="7736"/>
    <cellStyle name="Normal 4 7 2 2" xfId="7737"/>
    <cellStyle name="Normal 4 7 2 2 2" xfId="7738"/>
    <cellStyle name="Normal 4 7 2 2 2 2" xfId="7739"/>
    <cellStyle name="Normal 4 7 2 2 2 2 2" xfId="7740"/>
    <cellStyle name="Normal 4 7 2 2 2 3" xfId="7741"/>
    <cellStyle name="Normal 4 7 2 2 3" xfId="7742"/>
    <cellStyle name="Normal 4 7 2 2 3 2" xfId="7743"/>
    <cellStyle name="Normal 4 7 2 2 3 2 2" xfId="7744"/>
    <cellStyle name="Normal 4 7 2 2 3 3" xfId="7745"/>
    <cellStyle name="Normal 4 7 2 2 4" xfId="7746"/>
    <cellStyle name="Normal 4 7 2 2 4 2" xfId="7747"/>
    <cellStyle name="Normal 4 7 2 2 5" xfId="7748"/>
    <cellStyle name="Normal 4 7 2 3" xfId="7749"/>
    <cellStyle name="Normal 4 7 2 3 2" xfId="7750"/>
    <cellStyle name="Normal 4 7 2 3 2 2" xfId="7751"/>
    <cellStyle name="Normal 4 7 2 3 3" xfId="7752"/>
    <cellStyle name="Normal 4 7 2 4" xfId="7753"/>
    <cellStyle name="Normal 4 7 2 4 2" xfId="7754"/>
    <cellStyle name="Normal 4 7 2 4 2 2" xfId="7755"/>
    <cellStyle name="Normal 4 7 2 4 3" xfId="7756"/>
    <cellStyle name="Normal 4 7 2 5" xfId="7757"/>
    <cellStyle name="Normal 4 7 2 5 2" xfId="7758"/>
    <cellStyle name="Normal 4 7 2 6" xfId="7759"/>
    <cellStyle name="Normal 4 7 3" xfId="7760"/>
    <cellStyle name="Normal 4 7 4" xfId="7761"/>
    <cellStyle name="Normal 4 7 4 2" xfId="7762"/>
    <cellStyle name="Normal 4 7 4 2 2" xfId="7763"/>
    <cellStyle name="Normal 4 7 4 2 2 2" xfId="7764"/>
    <cellStyle name="Normal 4 7 4 2 3" xfId="7765"/>
    <cellStyle name="Normal 4 7 4 3" xfId="7766"/>
    <cellStyle name="Normal 4 7 4 3 2" xfId="7767"/>
    <cellStyle name="Normal 4 7 4 3 2 2" xfId="7768"/>
    <cellStyle name="Normal 4 7 4 3 3" xfId="7769"/>
    <cellStyle name="Normal 4 7 4 4" xfId="7770"/>
    <cellStyle name="Normal 4 7 4 4 2" xfId="7771"/>
    <cellStyle name="Normal 4 7 4 5" xfId="7772"/>
    <cellStyle name="Normal 4 7 5" xfId="7773"/>
    <cellStyle name="Normal 4 7 5 2" xfId="7774"/>
    <cellStyle name="Normal 4 7 5 2 2" xfId="7775"/>
    <cellStyle name="Normal 4 7 5 2 2 2" xfId="7776"/>
    <cellStyle name="Normal 4 7 5 2 3" xfId="7777"/>
    <cellStyle name="Normal 4 7 5 3" xfId="7778"/>
    <cellStyle name="Normal 4 7 5 3 2" xfId="7779"/>
    <cellStyle name="Normal 4 7 5 4" xfId="7780"/>
    <cellStyle name="Normal 4 7 6" xfId="7781"/>
    <cellStyle name="Normal 4 7 6 2" xfId="7782"/>
    <cellStyle name="Normal 4 7 7" xfId="18491"/>
    <cellStyle name="Normal 4 8" xfId="7783"/>
    <cellStyle name="Normal 4 8 2" xfId="7784"/>
    <cellStyle name="Normal 4 8 3" xfId="7785"/>
    <cellStyle name="Normal 4 8 4" xfId="7786"/>
    <cellStyle name="Normal 4 8 4 2" xfId="7787"/>
    <cellStyle name="Normal 4 8 4 2 2" xfId="7788"/>
    <cellStyle name="Normal 4 8 4 2 2 2" xfId="7789"/>
    <cellStyle name="Normal 4 8 4 2 3" xfId="7790"/>
    <cellStyle name="Normal 4 8 4 3" xfId="7791"/>
    <cellStyle name="Normal 4 8 4 3 2" xfId="7792"/>
    <cellStyle name="Normal 4 8 4 3 2 2" xfId="7793"/>
    <cellStyle name="Normal 4 8 4 3 3" xfId="7794"/>
    <cellStyle name="Normal 4 8 4 4" xfId="7795"/>
    <cellStyle name="Normal 4 8 4 4 2" xfId="7796"/>
    <cellStyle name="Normal 4 8 4 5" xfId="7797"/>
    <cellStyle name="Normal 4 8 5" xfId="7798"/>
    <cellStyle name="Normal 4 8 5 2" xfId="7799"/>
    <cellStyle name="Normal 4 8 5 2 2" xfId="7800"/>
    <cellStyle name="Normal 4 8 5 2 2 2" xfId="7801"/>
    <cellStyle name="Normal 4 8 5 2 3" xfId="7802"/>
    <cellStyle name="Normal 4 8 5 3" xfId="7803"/>
    <cellStyle name="Normal 4 8 5 3 2" xfId="7804"/>
    <cellStyle name="Normal 4 8 5 4" xfId="7805"/>
    <cellStyle name="Normal 4 8 6" xfId="7806"/>
    <cellStyle name="Normal 4 8 6 2" xfId="7807"/>
    <cellStyle name="Normal 4 8 7" xfId="18492"/>
    <cellStyle name="Normal 4 9" xfId="7808"/>
    <cellStyle name="Normal 4 9 2" xfId="7809"/>
    <cellStyle name="Normal 4 9 3" xfId="7810"/>
    <cellStyle name="Normal 4 9 4" xfId="18493"/>
    <cellStyle name="Normal 4_ELC" xfId="7811"/>
    <cellStyle name="Normal 40" xfId="7812"/>
    <cellStyle name="Normal 41" xfId="7813"/>
    <cellStyle name="Normal 42" xfId="7814"/>
    <cellStyle name="Normal 43" xfId="7815"/>
    <cellStyle name="Normal 44" xfId="7816"/>
    <cellStyle name="Normal 45" xfId="7817"/>
    <cellStyle name="Normal 46" xfId="7818"/>
    <cellStyle name="Normal 47" xfId="7819"/>
    <cellStyle name="Normal 48" xfId="7820"/>
    <cellStyle name="Normal 49" xfId="7821"/>
    <cellStyle name="Normal 5" xfId="7822"/>
    <cellStyle name="Normal 5 10" xfId="7823"/>
    <cellStyle name="Normal 5 10 2" xfId="7824"/>
    <cellStyle name="Normal 5 10 3" xfId="7825"/>
    <cellStyle name="Normal 5 10 4" xfId="18495"/>
    <cellStyle name="Normal 5 11" xfId="7826"/>
    <cellStyle name="Normal 5 11 2" xfId="7827"/>
    <cellStyle name="Normal 5 11 3" xfId="7828"/>
    <cellStyle name="Normal 5 11 4" xfId="18496"/>
    <cellStyle name="Normal 5 12" xfId="7829"/>
    <cellStyle name="Normal 5 12 2" xfId="7830"/>
    <cellStyle name="Normal 5 12 3" xfId="7831"/>
    <cellStyle name="Normal 5 12 3 2" xfId="7832"/>
    <cellStyle name="Normal 5 12 3 2 2" xfId="7833"/>
    <cellStyle name="Normal 5 12 3 2 2 2" xfId="7834"/>
    <cellStyle name="Normal 5 12 3 2 3" xfId="7835"/>
    <cellStyle name="Normal 5 12 3 3" xfId="7836"/>
    <cellStyle name="Normal 5 12 3 3 2" xfId="7837"/>
    <cellStyle name="Normal 5 12 3 3 2 2" xfId="7838"/>
    <cellStyle name="Normal 5 12 3 3 3" xfId="7839"/>
    <cellStyle name="Normal 5 12 3 4" xfId="7840"/>
    <cellStyle name="Normal 5 12 3 4 2" xfId="7841"/>
    <cellStyle name="Normal 5 12 3 5" xfId="7842"/>
    <cellStyle name="Normal 5 12 4" xfId="7843"/>
    <cellStyle name="Normal 5 12 4 2" xfId="7844"/>
    <cellStyle name="Normal 5 12 4 2 2" xfId="7845"/>
    <cellStyle name="Normal 5 12 4 2 2 2" xfId="7846"/>
    <cellStyle name="Normal 5 12 4 2 3" xfId="7847"/>
    <cellStyle name="Normal 5 12 4 3" xfId="7848"/>
    <cellStyle name="Normal 5 12 4 3 2" xfId="7849"/>
    <cellStyle name="Normal 5 12 4 4" xfId="7850"/>
    <cellStyle name="Normal 5 12 5" xfId="7851"/>
    <cellStyle name="Normal 5 12 5 2" xfId="7852"/>
    <cellStyle name="Normal 5 12 6" xfId="18497"/>
    <cellStyle name="Normal 5 13" xfId="7853"/>
    <cellStyle name="Normal 5 13 2" xfId="7854"/>
    <cellStyle name="Normal 5 13 2 2" xfId="7855"/>
    <cellStyle name="Normal 5 13 2 2 2" xfId="7856"/>
    <cellStyle name="Normal 5 13 2 2 2 2" xfId="7857"/>
    <cellStyle name="Normal 5 13 2 2 3" xfId="7858"/>
    <cellStyle name="Normal 5 13 2 3" xfId="7859"/>
    <cellStyle name="Normal 5 13 2 3 2" xfId="7860"/>
    <cellStyle name="Normal 5 13 2 3 2 2" xfId="7861"/>
    <cellStyle name="Normal 5 13 2 3 3" xfId="7862"/>
    <cellStyle name="Normal 5 13 2 4" xfId="7863"/>
    <cellStyle name="Normal 5 13 2 4 2" xfId="7864"/>
    <cellStyle name="Normal 5 13 2 5" xfId="7865"/>
    <cellStyle name="Normal 5 13 3" xfId="7866"/>
    <cellStyle name="Normal 5 13 3 2" xfId="7867"/>
    <cellStyle name="Normal 5 13 3 2 2" xfId="7868"/>
    <cellStyle name="Normal 5 13 3 3" xfId="7869"/>
    <cellStyle name="Normal 5 13 3 4" xfId="7870"/>
    <cellStyle name="Normal 5 13 4" xfId="7871"/>
    <cellStyle name="Normal 5 13 4 2" xfId="7872"/>
    <cellStyle name="Normal 5 13 4 2 2" xfId="7873"/>
    <cellStyle name="Normal 5 13 4 3" xfId="7874"/>
    <cellStyle name="Normal 5 13 5" xfId="7875"/>
    <cellStyle name="Normal 5 13 5 2" xfId="7876"/>
    <cellStyle name="Normal 5 13 6" xfId="7877"/>
    <cellStyle name="Normal 5 14" xfId="7878"/>
    <cellStyle name="Normal 5 14 2" xfId="7879"/>
    <cellStyle name="Normal 5 15" xfId="18494"/>
    <cellStyle name="Normal 5 2" xfId="7880"/>
    <cellStyle name="Normal 5 2 10" xfId="7881"/>
    <cellStyle name="Normal 5 2 11" xfId="18498"/>
    <cellStyle name="Normal 5 2 2" xfId="7882"/>
    <cellStyle name="Normal 5 2 2 10" xfId="7883"/>
    <cellStyle name="Normal 5 2 2 10 2" xfId="7884"/>
    <cellStyle name="Normal 5 2 2 10 2 2" xfId="7885"/>
    <cellStyle name="Normal 5 2 2 10 2 2 2" xfId="7886"/>
    <cellStyle name="Normal 5 2 2 10 2 2 2 2" xfId="7887"/>
    <cellStyle name="Normal 5 2 2 10 2 2 3" xfId="7888"/>
    <cellStyle name="Normal 5 2 2 10 2 3" xfId="7889"/>
    <cellStyle name="Normal 5 2 2 10 2 3 2" xfId="7890"/>
    <cellStyle name="Normal 5 2 2 10 2 3 2 2" xfId="7891"/>
    <cellStyle name="Normal 5 2 2 10 2 3 3" xfId="7892"/>
    <cellStyle name="Normal 5 2 2 10 2 4" xfId="7893"/>
    <cellStyle name="Normal 5 2 2 10 2 4 2" xfId="7894"/>
    <cellStyle name="Normal 5 2 2 10 2 5" xfId="7895"/>
    <cellStyle name="Normal 5 2 2 10 3" xfId="7896"/>
    <cellStyle name="Normal 5 2 2 10 3 2" xfId="7897"/>
    <cellStyle name="Normal 5 2 2 10 3 2 2" xfId="7898"/>
    <cellStyle name="Normal 5 2 2 10 3 2 2 2" xfId="7899"/>
    <cellStyle name="Normal 5 2 2 10 3 2 3" xfId="7900"/>
    <cellStyle name="Normal 5 2 2 10 3 3" xfId="7901"/>
    <cellStyle name="Normal 5 2 2 10 3 3 2" xfId="7902"/>
    <cellStyle name="Normal 5 2 2 10 3 4" xfId="7903"/>
    <cellStyle name="Normal 5 2 2 10 4" xfId="7904"/>
    <cellStyle name="Normal 5 2 2 10 5" xfId="7905"/>
    <cellStyle name="Normal 5 2 2 10 5 2" xfId="7906"/>
    <cellStyle name="Normal 5 2 2 10 6" xfId="7907"/>
    <cellStyle name="Normal 5 2 2 10 7" xfId="18500"/>
    <cellStyle name="Normal 5 2 2 11" xfId="7908"/>
    <cellStyle name="Normal 5 2 2 11 2" xfId="7909"/>
    <cellStyle name="Normal 5 2 2 11 2 2" xfId="7910"/>
    <cellStyle name="Normal 5 2 2 11 2 2 2" xfId="7911"/>
    <cellStyle name="Normal 5 2 2 11 2 2 2 2" xfId="7912"/>
    <cellStyle name="Normal 5 2 2 11 2 2 3" xfId="7913"/>
    <cellStyle name="Normal 5 2 2 11 2 3" xfId="7914"/>
    <cellStyle name="Normal 5 2 2 11 2 3 2" xfId="7915"/>
    <cellStyle name="Normal 5 2 2 11 2 3 2 2" xfId="7916"/>
    <cellStyle name="Normal 5 2 2 11 2 3 3" xfId="7917"/>
    <cellStyle name="Normal 5 2 2 11 2 4" xfId="7918"/>
    <cellStyle name="Normal 5 2 2 11 2 4 2" xfId="7919"/>
    <cellStyle name="Normal 5 2 2 11 2 5" xfId="7920"/>
    <cellStyle name="Normal 5 2 2 11 3" xfId="7921"/>
    <cellStyle name="Normal 5 2 2 11 3 2" xfId="7922"/>
    <cellStyle name="Normal 5 2 2 11 3 2 2" xfId="7923"/>
    <cellStyle name="Normal 5 2 2 11 3 2 2 2" xfId="7924"/>
    <cellStyle name="Normal 5 2 2 11 3 2 3" xfId="7925"/>
    <cellStyle name="Normal 5 2 2 11 3 3" xfId="7926"/>
    <cellStyle name="Normal 5 2 2 11 3 3 2" xfId="7927"/>
    <cellStyle name="Normal 5 2 2 11 3 4" xfId="7928"/>
    <cellStyle name="Normal 5 2 2 11 4" xfId="7929"/>
    <cellStyle name="Normal 5 2 2 11 5" xfId="7930"/>
    <cellStyle name="Normal 5 2 2 11 5 2" xfId="7931"/>
    <cellStyle name="Normal 5 2 2 11 6" xfId="7932"/>
    <cellStyle name="Normal 5 2 2 11 7" xfId="18501"/>
    <cellStyle name="Normal 5 2 2 12" xfId="7933"/>
    <cellStyle name="Normal 5 2 2 12 2" xfId="7934"/>
    <cellStyle name="Normal 5 2 2 12 2 2" xfId="7935"/>
    <cellStyle name="Normal 5 2 2 12 2 2 2" xfId="7936"/>
    <cellStyle name="Normal 5 2 2 12 2 2 2 2" xfId="7937"/>
    <cellStyle name="Normal 5 2 2 12 2 2 3" xfId="7938"/>
    <cellStyle name="Normal 5 2 2 12 2 3" xfId="7939"/>
    <cellStyle name="Normal 5 2 2 12 2 3 2" xfId="7940"/>
    <cellStyle name="Normal 5 2 2 12 2 3 2 2" xfId="7941"/>
    <cellStyle name="Normal 5 2 2 12 2 3 3" xfId="7942"/>
    <cellStyle name="Normal 5 2 2 12 2 4" xfId="7943"/>
    <cellStyle name="Normal 5 2 2 12 2 4 2" xfId="7944"/>
    <cellStyle name="Normal 5 2 2 12 2 5" xfId="7945"/>
    <cellStyle name="Normal 5 2 2 12 3" xfId="7946"/>
    <cellStyle name="Normal 5 2 2 12 3 2" xfId="7947"/>
    <cellStyle name="Normal 5 2 2 12 3 2 2" xfId="7948"/>
    <cellStyle name="Normal 5 2 2 12 3 2 2 2" xfId="7949"/>
    <cellStyle name="Normal 5 2 2 12 3 2 3" xfId="7950"/>
    <cellStyle name="Normal 5 2 2 12 3 3" xfId="7951"/>
    <cellStyle name="Normal 5 2 2 12 3 3 2" xfId="7952"/>
    <cellStyle name="Normal 5 2 2 12 3 4" xfId="7953"/>
    <cellStyle name="Normal 5 2 2 12 4" xfId="7954"/>
    <cellStyle name="Normal 5 2 2 12 5" xfId="7955"/>
    <cellStyle name="Normal 5 2 2 12 5 2" xfId="7956"/>
    <cellStyle name="Normal 5 2 2 12 6" xfId="7957"/>
    <cellStyle name="Normal 5 2 2 12 7" xfId="18502"/>
    <cellStyle name="Normal 5 2 2 13" xfId="7958"/>
    <cellStyle name="Normal 5 2 2 13 2" xfId="7959"/>
    <cellStyle name="Normal 5 2 2 13 2 2" xfId="7960"/>
    <cellStyle name="Normal 5 2 2 13 2 2 2" xfId="7961"/>
    <cellStyle name="Normal 5 2 2 13 2 2 2 2" xfId="7962"/>
    <cellStyle name="Normal 5 2 2 13 2 2 3" xfId="7963"/>
    <cellStyle name="Normal 5 2 2 13 2 3" xfId="7964"/>
    <cellStyle name="Normal 5 2 2 13 2 3 2" xfId="7965"/>
    <cellStyle name="Normal 5 2 2 13 2 3 2 2" xfId="7966"/>
    <cellStyle name="Normal 5 2 2 13 2 3 3" xfId="7967"/>
    <cellStyle name="Normal 5 2 2 13 2 4" xfId="7968"/>
    <cellStyle name="Normal 5 2 2 13 2 4 2" xfId="7969"/>
    <cellStyle name="Normal 5 2 2 13 2 5" xfId="7970"/>
    <cellStyle name="Normal 5 2 2 13 3" xfId="7971"/>
    <cellStyle name="Normal 5 2 2 13 3 2" xfId="7972"/>
    <cellStyle name="Normal 5 2 2 13 3 2 2" xfId="7973"/>
    <cellStyle name="Normal 5 2 2 13 3 2 2 2" xfId="7974"/>
    <cellStyle name="Normal 5 2 2 13 3 2 3" xfId="7975"/>
    <cellStyle name="Normal 5 2 2 13 3 3" xfId="7976"/>
    <cellStyle name="Normal 5 2 2 13 3 3 2" xfId="7977"/>
    <cellStyle name="Normal 5 2 2 13 3 4" xfId="7978"/>
    <cellStyle name="Normal 5 2 2 13 4" xfId="7979"/>
    <cellStyle name="Normal 5 2 2 13 5" xfId="7980"/>
    <cellStyle name="Normal 5 2 2 13 5 2" xfId="7981"/>
    <cellStyle name="Normal 5 2 2 13 6" xfId="7982"/>
    <cellStyle name="Normal 5 2 2 13 7" xfId="18503"/>
    <cellStyle name="Normal 5 2 2 14" xfId="7983"/>
    <cellStyle name="Normal 5 2 2 15" xfId="7984"/>
    <cellStyle name="Normal 5 2 2 16" xfId="18499"/>
    <cellStyle name="Normal 5 2 2 2" xfId="7985"/>
    <cellStyle name="Normal 5 2 2 2 10" xfId="7986"/>
    <cellStyle name="Normal 5 2 2 2 10 2" xfId="18505"/>
    <cellStyle name="Normal 5 2 2 2 11" xfId="7987"/>
    <cellStyle name="Normal 5 2 2 2 11 2" xfId="18506"/>
    <cellStyle name="Normal 5 2 2 2 12" xfId="7988"/>
    <cellStyle name="Normal 5 2 2 2 12 2" xfId="18507"/>
    <cellStyle name="Normal 5 2 2 2 13" xfId="7989"/>
    <cellStyle name="Normal 5 2 2 2 13 2" xfId="18508"/>
    <cellStyle name="Normal 5 2 2 2 14" xfId="7990"/>
    <cellStyle name="Normal 5 2 2 2 14 2" xfId="7991"/>
    <cellStyle name="Normal 5 2 2 2 14 2 2" xfId="7992"/>
    <cellStyle name="Normal 5 2 2 2 14 2 2 2" xfId="7993"/>
    <cellStyle name="Normal 5 2 2 2 14 2 2 2 2" xfId="7994"/>
    <cellStyle name="Normal 5 2 2 2 14 2 2 3" xfId="7995"/>
    <cellStyle name="Normal 5 2 2 2 14 2 3" xfId="7996"/>
    <cellStyle name="Normal 5 2 2 2 14 2 3 2" xfId="7997"/>
    <cellStyle name="Normal 5 2 2 2 14 2 3 2 2" xfId="7998"/>
    <cellStyle name="Normal 5 2 2 2 14 2 3 3" xfId="7999"/>
    <cellStyle name="Normal 5 2 2 2 14 2 4" xfId="8000"/>
    <cellStyle name="Normal 5 2 2 2 14 2 4 2" xfId="8001"/>
    <cellStyle name="Normal 5 2 2 2 14 2 5" xfId="8002"/>
    <cellStyle name="Normal 5 2 2 2 14 3" xfId="8003"/>
    <cellStyle name="Normal 5 2 2 2 14 3 2" xfId="8004"/>
    <cellStyle name="Normal 5 2 2 2 14 3 2 2" xfId="8005"/>
    <cellStyle name="Normal 5 2 2 2 14 3 3" xfId="8006"/>
    <cellStyle name="Normal 5 2 2 2 14 4" xfId="8007"/>
    <cellStyle name="Normal 5 2 2 2 14 4 2" xfId="8008"/>
    <cellStyle name="Normal 5 2 2 2 14 4 2 2" xfId="8009"/>
    <cellStyle name="Normal 5 2 2 2 14 4 3" xfId="8010"/>
    <cellStyle name="Normal 5 2 2 2 14 5" xfId="8011"/>
    <cellStyle name="Normal 5 2 2 2 14 5 2" xfId="8012"/>
    <cellStyle name="Normal 5 2 2 2 14 6" xfId="8013"/>
    <cellStyle name="Normal 5 2 2 2 15" xfId="8014"/>
    <cellStyle name="Normal 5 2 2 2 16" xfId="8015"/>
    <cellStyle name="Normal 5 2 2 2 17" xfId="18504"/>
    <cellStyle name="Normal 5 2 2 2 2" xfId="8016"/>
    <cellStyle name="Normal 5 2 2 2 2 2" xfId="18509"/>
    <cellStyle name="Normal 5 2 2 2 3" xfId="8017"/>
    <cellStyle name="Normal 5 2 2 2 3 2" xfId="18510"/>
    <cellStyle name="Normal 5 2 2 2 4" xfId="8018"/>
    <cellStyle name="Normal 5 2 2 2 4 2" xfId="18511"/>
    <cellStyle name="Normal 5 2 2 2 5" xfId="8019"/>
    <cellStyle name="Normal 5 2 2 2 5 2" xfId="18512"/>
    <cellStyle name="Normal 5 2 2 2 6" xfId="8020"/>
    <cellStyle name="Normal 5 2 2 2 6 2" xfId="18513"/>
    <cellStyle name="Normal 5 2 2 2 7" xfId="8021"/>
    <cellStyle name="Normal 5 2 2 2 7 2" xfId="18514"/>
    <cellStyle name="Normal 5 2 2 2 8" xfId="8022"/>
    <cellStyle name="Normal 5 2 2 2 8 2" xfId="18515"/>
    <cellStyle name="Normal 5 2 2 2 9" xfId="8023"/>
    <cellStyle name="Normal 5 2 2 2 9 2" xfId="18516"/>
    <cellStyle name="Normal 5 2 2 3" xfId="8024"/>
    <cellStyle name="Normal 5 2 2 3 2" xfId="8025"/>
    <cellStyle name="Normal 5 2 2 3 2 2" xfId="8026"/>
    <cellStyle name="Normal 5 2 2 3 2 2 2" xfId="8027"/>
    <cellStyle name="Normal 5 2 2 3 2 2 2 2" xfId="8028"/>
    <cellStyle name="Normal 5 2 2 3 2 2 2 2 2" xfId="8029"/>
    <cellStyle name="Normal 5 2 2 3 2 2 2 3" xfId="8030"/>
    <cellStyle name="Normal 5 2 2 3 2 2 3" xfId="8031"/>
    <cellStyle name="Normal 5 2 2 3 2 2 3 2" xfId="8032"/>
    <cellStyle name="Normal 5 2 2 3 2 2 3 2 2" xfId="8033"/>
    <cellStyle name="Normal 5 2 2 3 2 2 3 3" xfId="8034"/>
    <cellStyle name="Normal 5 2 2 3 2 2 4" xfId="8035"/>
    <cellStyle name="Normal 5 2 2 3 2 2 4 2" xfId="8036"/>
    <cellStyle name="Normal 5 2 2 3 2 2 5" xfId="8037"/>
    <cellStyle name="Normal 5 2 2 3 2 3" xfId="8038"/>
    <cellStyle name="Normal 5 2 2 3 2 3 2" xfId="8039"/>
    <cellStyle name="Normal 5 2 2 3 2 3 2 2" xfId="8040"/>
    <cellStyle name="Normal 5 2 2 3 2 3 3" xfId="8041"/>
    <cellStyle name="Normal 5 2 2 3 2 4" xfId="8042"/>
    <cellStyle name="Normal 5 2 2 3 2 4 2" xfId="8043"/>
    <cellStyle name="Normal 5 2 2 3 2 4 2 2" xfId="8044"/>
    <cellStyle name="Normal 5 2 2 3 2 4 3" xfId="8045"/>
    <cellStyle name="Normal 5 2 2 3 2 5" xfId="8046"/>
    <cellStyle name="Normal 5 2 2 3 2 5 2" xfId="8047"/>
    <cellStyle name="Normal 5 2 2 3 2 6" xfId="8048"/>
    <cellStyle name="Normal 5 2 2 3 3" xfId="8049"/>
    <cellStyle name="Normal 5 2 2 3 3 2" xfId="8050"/>
    <cellStyle name="Normal 5 2 2 3 3 2 2" xfId="8051"/>
    <cellStyle name="Normal 5 2 2 3 3 2 2 2" xfId="8052"/>
    <cellStyle name="Normal 5 2 2 3 3 2 3" xfId="8053"/>
    <cellStyle name="Normal 5 2 2 3 3 3" xfId="8054"/>
    <cellStyle name="Normal 5 2 2 3 3 3 2" xfId="8055"/>
    <cellStyle name="Normal 5 2 2 3 3 3 2 2" xfId="8056"/>
    <cellStyle name="Normal 5 2 2 3 3 3 3" xfId="8057"/>
    <cellStyle name="Normal 5 2 2 3 3 4" xfId="8058"/>
    <cellStyle name="Normal 5 2 2 3 3 4 2" xfId="8059"/>
    <cellStyle name="Normal 5 2 2 3 3 5" xfId="8060"/>
    <cellStyle name="Normal 5 2 2 3 4" xfId="8061"/>
    <cellStyle name="Normal 5 2 2 3 4 2" xfId="8062"/>
    <cellStyle name="Normal 5 2 2 3 4 2 2" xfId="8063"/>
    <cellStyle name="Normal 5 2 2 3 4 2 2 2" xfId="8064"/>
    <cellStyle name="Normal 5 2 2 3 4 2 3" xfId="8065"/>
    <cellStyle name="Normal 5 2 2 3 4 3" xfId="8066"/>
    <cellStyle name="Normal 5 2 2 3 4 3 2" xfId="8067"/>
    <cellStyle name="Normal 5 2 2 3 4 4" xfId="8068"/>
    <cellStyle name="Normal 5 2 2 3 5" xfId="8069"/>
    <cellStyle name="Normal 5 2 2 3 6" xfId="8070"/>
    <cellStyle name="Normal 5 2 2 3 6 2" xfId="8071"/>
    <cellStyle name="Normal 5 2 2 3 7" xfId="8072"/>
    <cellStyle name="Normal 5 2 2 3 8" xfId="18517"/>
    <cellStyle name="Normal 5 2 2 4" xfId="8073"/>
    <cellStyle name="Normal 5 2 2 4 2" xfId="8074"/>
    <cellStyle name="Normal 5 2 2 4 2 2" xfId="8075"/>
    <cellStyle name="Normal 5 2 2 4 2 2 2" xfId="8076"/>
    <cellStyle name="Normal 5 2 2 4 2 2 2 2" xfId="8077"/>
    <cellStyle name="Normal 5 2 2 4 2 2 3" xfId="8078"/>
    <cellStyle name="Normal 5 2 2 4 2 3" xfId="8079"/>
    <cellStyle name="Normal 5 2 2 4 2 3 2" xfId="8080"/>
    <cellStyle name="Normal 5 2 2 4 2 3 2 2" xfId="8081"/>
    <cellStyle name="Normal 5 2 2 4 2 3 3" xfId="8082"/>
    <cellStyle name="Normal 5 2 2 4 2 4" xfId="8083"/>
    <cellStyle name="Normal 5 2 2 4 2 4 2" xfId="8084"/>
    <cellStyle name="Normal 5 2 2 4 2 5" xfId="8085"/>
    <cellStyle name="Normal 5 2 2 4 3" xfId="8086"/>
    <cellStyle name="Normal 5 2 2 4 3 2" xfId="8087"/>
    <cellStyle name="Normal 5 2 2 4 3 2 2" xfId="8088"/>
    <cellStyle name="Normal 5 2 2 4 3 2 2 2" xfId="8089"/>
    <cellStyle name="Normal 5 2 2 4 3 2 3" xfId="8090"/>
    <cellStyle name="Normal 5 2 2 4 3 3" xfId="8091"/>
    <cellStyle name="Normal 5 2 2 4 3 3 2" xfId="8092"/>
    <cellStyle name="Normal 5 2 2 4 3 4" xfId="8093"/>
    <cellStyle name="Normal 5 2 2 4 4" xfId="8094"/>
    <cellStyle name="Normal 5 2 2 4 5" xfId="8095"/>
    <cellStyle name="Normal 5 2 2 4 5 2" xfId="8096"/>
    <cellStyle name="Normal 5 2 2 4 6" xfId="8097"/>
    <cellStyle name="Normal 5 2 2 4 7" xfId="18518"/>
    <cellStyle name="Normal 5 2 2 5" xfId="8098"/>
    <cellStyle name="Normal 5 2 2 5 2" xfId="8099"/>
    <cellStyle name="Normal 5 2 2 5 2 2" xfId="8100"/>
    <cellStyle name="Normal 5 2 2 5 2 2 2" xfId="8101"/>
    <cellStyle name="Normal 5 2 2 5 2 2 2 2" xfId="8102"/>
    <cellStyle name="Normal 5 2 2 5 2 2 3" xfId="8103"/>
    <cellStyle name="Normal 5 2 2 5 2 3" xfId="8104"/>
    <cellStyle name="Normal 5 2 2 5 2 3 2" xfId="8105"/>
    <cellStyle name="Normal 5 2 2 5 2 3 2 2" xfId="8106"/>
    <cellStyle name="Normal 5 2 2 5 2 3 3" xfId="8107"/>
    <cellStyle name="Normal 5 2 2 5 2 4" xfId="8108"/>
    <cellStyle name="Normal 5 2 2 5 2 4 2" xfId="8109"/>
    <cellStyle name="Normal 5 2 2 5 2 5" xfId="8110"/>
    <cellStyle name="Normal 5 2 2 5 3" xfId="8111"/>
    <cellStyle name="Normal 5 2 2 5 3 2" xfId="8112"/>
    <cellStyle name="Normal 5 2 2 5 3 2 2" xfId="8113"/>
    <cellStyle name="Normal 5 2 2 5 3 2 2 2" xfId="8114"/>
    <cellStyle name="Normal 5 2 2 5 3 2 3" xfId="8115"/>
    <cellStyle name="Normal 5 2 2 5 3 3" xfId="8116"/>
    <cellStyle name="Normal 5 2 2 5 3 3 2" xfId="8117"/>
    <cellStyle name="Normal 5 2 2 5 3 4" xfId="8118"/>
    <cellStyle name="Normal 5 2 2 5 4" xfId="8119"/>
    <cellStyle name="Normal 5 2 2 5 5" xfId="8120"/>
    <cellStyle name="Normal 5 2 2 5 5 2" xfId="8121"/>
    <cellStyle name="Normal 5 2 2 5 6" xfId="8122"/>
    <cellStyle name="Normal 5 2 2 5 7" xfId="18519"/>
    <cellStyle name="Normal 5 2 2 6" xfId="8123"/>
    <cellStyle name="Normal 5 2 2 6 2" xfId="8124"/>
    <cellStyle name="Normal 5 2 2 6 2 2" xfId="8125"/>
    <cellStyle name="Normal 5 2 2 6 2 2 2" xfId="8126"/>
    <cellStyle name="Normal 5 2 2 6 2 2 2 2" xfId="8127"/>
    <cellStyle name="Normal 5 2 2 6 2 2 3" xfId="8128"/>
    <cellStyle name="Normal 5 2 2 6 2 3" xfId="8129"/>
    <cellStyle name="Normal 5 2 2 6 2 3 2" xfId="8130"/>
    <cellStyle name="Normal 5 2 2 6 2 3 2 2" xfId="8131"/>
    <cellStyle name="Normal 5 2 2 6 2 3 3" xfId="8132"/>
    <cellStyle name="Normal 5 2 2 6 2 4" xfId="8133"/>
    <cellStyle name="Normal 5 2 2 6 2 4 2" xfId="8134"/>
    <cellStyle name="Normal 5 2 2 6 2 5" xfId="8135"/>
    <cellStyle name="Normal 5 2 2 6 3" xfId="8136"/>
    <cellStyle name="Normal 5 2 2 6 3 2" xfId="8137"/>
    <cellStyle name="Normal 5 2 2 6 3 2 2" xfId="8138"/>
    <cellStyle name="Normal 5 2 2 6 3 2 2 2" xfId="8139"/>
    <cellStyle name="Normal 5 2 2 6 3 2 3" xfId="8140"/>
    <cellStyle name="Normal 5 2 2 6 3 3" xfId="8141"/>
    <cellStyle name="Normal 5 2 2 6 3 3 2" xfId="8142"/>
    <cellStyle name="Normal 5 2 2 6 3 4" xfId="8143"/>
    <cellStyle name="Normal 5 2 2 6 4" xfId="8144"/>
    <cellStyle name="Normal 5 2 2 6 5" xfId="8145"/>
    <cellStyle name="Normal 5 2 2 6 5 2" xfId="8146"/>
    <cellStyle name="Normal 5 2 2 6 6" xfId="8147"/>
    <cellStyle name="Normal 5 2 2 6 7" xfId="18520"/>
    <cellStyle name="Normal 5 2 2 7" xfId="8148"/>
    <cellStyle name="Normal 5 2 2 7 2" xfId="8149"/>
    <cellStyle name="Normal 5 2 2 7 2 2" xfId="8150"/>
    <cellStyle name="Normal 5 2 2 7 2 2 2" xfId="8151"/>
    <cellStyle name="Normal 5 2 2 7 2 2 2 2" xfId="8152"/>
    <cellStyle name="Normal 5 2 2 7 2 2 3" xfId="8153"/>
    <cellStyle name="Normal 5 2 2 7 2 3" xfId="8154"/>
    <cellStyle name="Normal 5 2 2 7 2 3 2" xfId="8155"/>
    <cellStyle name="Normal 5 2 2 7 2 3 2 2" xfId="8156"/>
    <cellStyle name="Normal 5 2 2 7 2 3 3" xfId="8157"/>
    <cellStyle name="Normal 5 2 2 7 2 4" xfId="8158"/>
    <cellStyle name="Normal 5 2 2 7 2 4 2" xfId="8159"/>
    <cellStyle name="Normal 5 2 2 7 2 5" xfId="8160"/>
    <cellStyle name="Normal 5 2 2 7 3" xfId="8161"/>
    <cellStyle name="Normal 5 2 2 7 3 2" xfId="8162"/>
    <cellStyle name="Normal 5 2 2 7 3 2 2" xfId="8163"/>
    <cellStyle name="Normal 5 2 2 7 3 2 2 2" xfId="8164"/>
    <cellStyle name="Normal 5 2 2 7 3 2 3" xfId="8165"/>
    <cellStyle name="Normal 5 2 2 7 3 3" xfId="8166"/>
    <cellStyle name="Normal 5 2 2 7 3 3 2" xfId="8167"/>
    <cellStyle name="Normal 5 2 2 7 3 4" xfId="8168"/>
    <cellStyle name="Normal 5 2 2 7 4" xfId="8169"/>
    <cellStyle name="Normal 5 2 2 7 5" xfId="8170"/>
    <cellStyle name="Normal 5 2 2 7 5 2" xfId="8171"/>
    <cellStyle name="Normal 5 2 2 7 6" xfId="8172"/>
    <cellStyle name="Normal 5 2 2 7 7" xfId="18521"/>
    <cellStyle name="Normal 5 2 2 8" xfId="8173"/>
    <cellStyle name="Normal 5 2 2 8 2" xfId="8174"/>
    <cellStyle name="Normal 5 2 2 8 2 2" xfId="8175"/>
    <cellStyle name="Normal 5 2 2 8 2 2 2" xfId="8176"/>
    <cellStyle name="Normal 5 2 2 8 2 2 2 2" xfId="8177"/>
    <cellStyle name="Normal 5 2 2 8 2 2 3" xfId="8178"/>
    <cellStyle name="Normal 5 2 2 8 2 3" xfId="8179"/>
    <cellStyle name="Normal 5 2 2 8 2 3 2" xfId="8180"/>
    <cellStyle name="Normal 5 2 2 8 2 3 2 2" xfId="8181"/>
    <cellStyle name="Normal 5 2 2 8 2 3 3" xfId="8182"/>
    <cellStyle name="Normal 5 2 2 8 2 4" xfId="8183"/>
    <cellStyle name="Normal 5 2 2 8 2 4 2" xfId="8184"/>
    <cellStyle name="Normal 5 2 2 8 2 5" xfId="8185"/>
    <cellStyle name="Normal 5 2 2 8 3" xfId="8186"/>
    <cellStyle name="Normal 5 2 2 8 3 2" xfId="8187"/>
    <cellStyle name="Normal 5 2 2 8 3 2 2" xfId="8188"/>
    <cellStyle name="Normal 5 2 2 8 3 2 2 2" xfId="8189"/>
    <cellStyle name="Normal 5 2 2 8 3 2 3" xfId="8190"/>
    <cellStyle name="Normal 5 2 2 8 3 3" xfId="8191"/>
    <cellStyle name="Normal 5 2 2 8 3 3 2" xfId="8192"/>
    <cellStyle name="Normal 5 2 2 8 3 4" xfId="8193"/>
    <cellStyle name="Normal 5 2 2 8 4" xfId="8194"/>
    <cellStyle name="Normal 5 2 2 8 5" xfId="8195"/>
    <cellStyle name="Normal 5 2 2 8 5 2" xfId="8196"/>
    <cellStyle name="Normal 5 2 2 8 6" xfId="8197"/>
    <cellStyle name="Normal 5 2 2 8 7" xfId="18522"/>
    <cellStyle name="Normal 5 2 2 9" xfId="8198"/>
    <cellStyle name="Normal 5 2 2 9 2" xfId="8199"/>
    <cellStyle name="Normal 5 2 2 9 2 2" xfId="8200"/>
    <cellStyle name="Normal 5 2 2 9 2 2 2" xfId="8201"/>
    <cellStyle name="Normal 5 2 2 9 2 2 2 2" xfId="8202"/>
    <cellStyle name="Normal 5 2 2 9 2 2 3" xfId="8203"/>
    <cellStyle name="Normal 5 2 2 9 2 3" xfId="8204"/>
    <cellStyle name="Normal 5 2 2 9 2 3 2" xfId="8205"/>
    <cellStyle name="Normal 5 2 2 9 2 3 2 2" xfId="8206"/>
    <cellStyle name="Normal 5 2 2 9 2 3 3" xfId="8207"/>
    <cellStyle name="Normal 5 2 2 9 2 4" xfId="8208"/>
    <cellStyle name="Normal 5 2 2 9 2 4 2" xfId="8209"/>
    <cellStyle name="Normal 5 2 2 9 2 5" xfId="8210"/>
    <cellStyle name="Normal 5 2 2 9 3" xfId="8211"/>
    <cellStyle name="Normal 5 2 2 9 3 2" xfId="8212"/>
    <cellStyle name="Normal 5 2 2 9 3 2 2" xfId="8213"/>
    <cellStyle name="Normal 5 2 2 9 3 2 2 2" xfId="8214"/>
    <cellStyle name="Normal 5 2 2 9 3 2 3" xfId="8215"/>
    <cellStyle name="Normal 5 2 2 9 3 3" xfId="8216"/>
    <cellStyle name="Normal 5 2 2 9 3 3 2" xfId="8217"/>
    <cellStyle name="Normal 5 2 2 9 3 4" xfId="8218"/>
    <cellStyle name="Normal 5 2 2 9 4" xfId="8219"/>
    <cellStyle name="Normal 5 2 2 9 5" xfId="8220"/>
    <cellStyle name="Normal 5 2 2 9 5 2" xfId="8221"/>
    <cellStyle name="Normal 5 2 2 9 6" xfId="8222"/>
    <cellStyle name="Normal 5 2 2 9 7" xfId="18523"/>
    <cellStyle name="Normal 5 2 3" xfId="8223"/>
    <cellStyle name="Normal 5 2 3 2" xfId="8224"/>
    <cellStyle name="Normal 5 2 3 3" xfId="8225"/>
    <cellStyle name="Normal 5 2 3 3 2" xfId="8226"/>
    <cellStyle name="Normal 5 2 3 3 2 2" xfId="8227"/>
    <cellStyle name="Normal 5 2 3 3 2 2 2" xfId="8228"/>
    <cellStyle name="Normal 5 2 3 3 2 3" xfId="8229"/>
    <cellStyle name="Normal 5 2 3 3 3" xfId="8230"/>
    <cellStyle name="Normal 5 2 3 3 3 2" xfId="8231"/>
    <cellStyle name="Normal 5 2 3 3 3 2 2" xfId="8232"/>
    <cellStyle name="Normal 5 2 3 3 3 3" xfId="8233"/>
    <cellStyle name="Normal 5 2 3 3 4" xfId="8234"/>
    <cellStyle name="Normal 5 2 3 3 4 2" xfId="8235"/>
    <cellStyle name="Normal 5 2 3 3 5" xfId="8236"/>
    <cellStyle name="Normal 5 2 3 4" xfId="8237"/>
    <cellStyle name="Normal 5 2 3 4 2" xfId="8238"/>
    <cellStyle name="Normal 5 2 3 4 2 2" xfId="8239"/>
    <cellStyle name="Normal 5 2 3 4 2 2 2" xfId="8240"/>
    <cellStyle name="Normal 5 2 3 4 2 3" xfId="8241"/>
    <cellStyle name="Normal 5 2 3 4 3" xfId="8242"/>
    <cellStyle name="Normal 5 2 3 4 3 2" xfId="8243"/>
    <cellStyle name="Normal 5 2 3 4 4" xfId="8244"/>
    <cellStyle name="Normal 5 2 3 5" xfId="8245"/>
    <cellStyle name="Normal 5 2 3 5 2" xfId="8246"/>
    <cellStyle name="Normal 5 2 3 6" xfId="18524"/>
    <cellStyle name="Normal 5 2 4" xfId="8247"/>
    <cellStyle name="Normal 5 2 4 2" xfId="18525"/>
    <cellStyle name="Normal 5 2 5" xfId="8248"/>
    <cellStyle name="Normal 5 2 5 2" xfId="18526"/>
    <cellStyle name="Normal 5 2 6" xfId="8249"/>
    <cellStyle name="Normal 5 2 6 2" xfId="18527"/>
    <cellStyle name="Normal 5 2 7" xfId="8250"/>
    <cellStyle name="Normal 5 2 7 2" xfId="18528"/>
    <cellStyle name="Normal 5 2 8" xfId="8251"/>
    <cellStyle name="Normal 5 2 8 2" xfId="18529"/>
    <cellStyle name="Normal 5 2 9" xfId="8252"/>
    <cellStyle name="Normal 5 3" xfId="8253"/>
    <cellStyle name="Normal 5 3 10" xfId="8254"/>
    <cellStyle name="Normal 5 3 10 2" xfId="8255"/>
    <cellStyle name="Normal 5 3 11" xfId="18530"/>
    <cellStyle name="Normal 5 3 2" xfId="8256"/>
    <cellStyle name="Normal 5 3 2 2" xfId="8257"/>
    <cellStyle name="Normal 5 3 2 3" xfId="8258"/>
    <cellStyle name="Normal 5 3 2 4" xfId="18531"/>
    <cellStyle name="Normal 5 3 3" xfId="8259"/>
    <cellStyle name="Normal 5 3 3 2" xfId="8260"/>
    <cellStyle name="Normal 5 3 3 3" xfId="8261"/>
    <cellStyle name="Normal 5 3 3 3 2" xfId="8262"/>
    <cellStyle name="Normal 5 3 3 3 2 2" xfId="8263"/>
    <cellStyle name="Normal 5 3 3 3 2 2 2" xfId="8264"/>
    <cellStyle name="Normal 5 3 3 3 2 3" xfId="8265"/>
    <cellStyle name="Normal 5 3 3 3 3" xfId="8266"/>
    <cellStyle name="Normal 5 3 3 3 3 2" xfId="8267"/>
    <cellStyle name="Normal 5 3 3 3 3 2 2" xfId="8268"/>
    <cellStyle name="Normal 5 3 3 3 3 3" xfId="8269"/>
    <cellStyle name="Normal 5 3 3 3 4" xfId="8270"/>
    <cellStyle name="Normal 5 3 3 3 4 2" xfId="8271"/>
    <cellStyle name="Normal 5 3 3 3 5" xfId="8272"/>
    <cellStyle name="Normal 5 3 3 4" xfId="8273"/>
    <cellStyle name="Normal 5 3 3 4 2" xfId="8274"/>
    <cellStyle name="Normal 5 3 3 4 2 2" xfId="8275"/>
    <cellStyle name="Normal 5 3 3 4 2 2 2" xfId="8276"/>
    <cellStyle name="Normal 5 3 3 4 2 3" xfId="8277"/>
    <cellStyle name="Normal 5 3 3 4 3" xfId="8278"/>
    <cellStyle name="Normal 5 3 3 4 3 2" xfId="8279"/>
    <cellStyle name="Normal 5 3 3 4 4" xfId="8280"/>
    <cellStyle name="Normal 5 3 3 5" xfId="8281"/>
    <cellStyle name="Normal 5 3 3 5 2" xfId="8282"/>
    <cellStyle name="Normal 5 3 3 6" xfId="18532"/>
    <cellStyle name="Normal 5 3 4" xfId="8283"/>
    <cellStyle name="Normal 5 3 4 2" xfId="18533"/>
    <cellStyle name="Normal 5 3 5" xfId="8284"/>
    <cellStyle name="Normal 5 3 5 2" xfId="18534"/>
    <cellStyle name="Normal 5 3 6" xfId="8285"/>
    <cellStyle name="Normal 5 3 6 2" xfId="18535"/>
    <cellStyle name="Normal 5 3 7" xfId="8286"/>
    <cellStyle name="Normal 5 3 7 2" xfId="18536"/>
    <cellStyle name="Normal 5 3 8" xfId="8287"/>
    <cellStyle name="Normal 5 3 8 2" xfId="18537"/>
    <cellStyle name="Normal 5 3 9" xfId="8288"/>
    <cellStyle name="Normal 5 4" xfId="8289"/>
    <cellStyle name="Normal 5 4 2" xfId="8290"/>
    <cellStyle name="Normal 5 4 2 2" xfId="18539"/>
    <cellStyle name="Normal 5 4 3" xfId="8291"/>
    <cellStyle name="Normal 5 4 3 2" xfId="18540"/>
    <cellStyle name="Normal 5 4 4" xfId="8292"/>
    <cellStyle name="Normal 5 4 4 2" xfId="18541"/>
    <cellStyle name="Normal 5 4 5" xfId="8293"/>
    <cellStyle name="Normal 5 4 5 2" xfId="18542"/>
    <cellStyle name="Normal 5 4 6" xfId="8294"/>
    <cellStyle name="Normal 5 4 6 2" xfId="18543"/>
    <cellStyle name="Normal 5 4 7" xfId="8295"/>
    <cellStyle name="Normal 5 4 7 2" xfId="18544"/>
    <cellStyle name="Normal 5 4 8" xfId="8296"/>
    <cellStyle name="Normal 5 4 8 2" xfId="18545"/>
    <cellStyle name="Normal 5 4 9" xfId="18538"/>
    <cellStyle name="Normal 5 5" xfId="8297"/>
    <cellStyle name="Normal 5 5 10" xfId="8298"/>
    <cellStyle name="Normal 5 5 10 2" xfId="8299"/>
    <cellStyle name="Normal 5 5 10 2 2" xfId="8300"/>
    <cellStyle name="Normal 5 5 10 2 2 2" xfId="8301"/>
    <cellStyle name="Normal 5 5 10 2 3" xfId="8302"/>
    <cellStyle name="Normal 5 5 10 3" xfId="8303"/>
    <cellStyle name="Normal 5 5 10 3 2" xfId="8304"/>
    <cellStyle name="Normal 5 5 10 3 2 2" xfId="8305"/>
    <cellStyle name="Normal 5 5 10 3 3" xfId="8306"/>
    <cellStyle name="Normal 5 5 10 4" xfId="8307"/>
    <cellStyle name="Normal 5 5 10 4 2" xfId="8308"/>
    <cellStyle name="Normal 5 5 10 5" xfId="8309"/>
    <cellStyle name="Normal 5 5 11" xfId="8310"/>
    <cellStyle name="Normal 5 5 11 2" xfId="8311"/>
    <cellStyle name="Normal 5 5 11 2 2" xfId="8312"/>
    <cellStyle name="Normal 5 5 11 2 2 2" xfId="8313"/>
    <cellStyle name="Normal 5 5 11 2 3" xfId="8314"/>
    <cellStyle name="Normal 5 5 11 3" xfId="8315"/>
    <cellStyle name="Normal 5 5 11 3 2" xfId="8316"/>
    <cellStyle name="Normal 5 5 11 4" xfId="8317"/>
    <cellStyle name="Normal 5 5 12" xfId="8318"/>
    <cellStyle name="Normal 5 5 12 2" xfId="8319"/>
    <cellStyle name="Normal 5 5 13" xfId="18546"/>
    <cellStyle name="Normal 5 5 2" xfId="8320"/>
    <cellStyle name="Normal 5 5 2 2" xfId="8321"/>
    <cellStyle name="Normal 5 5 2 2 2" xfId="8322"/>
    <cellStyle name="Normal 5 5 2 2 2 2" xfId="8323"/>
    <cellStyle name="Normal 5 5 2 2 2 2 2" xfId="8324"/>
    <cellStyle name="Normal 5 5 2 2 2 2 2 2" xfId="8325"/>
    <cellStyle name="Normal 5 5 2 2 2 2 3" xfId="8326"/>
    <cellStyle name="Normal 5 5 2 2 2 3" xfId="8327"/>
    <cellStyle name="Normal 5 5 2 2 2 3 2" xfId="8328"/>
    <cellStyle name="Normal 5 5 2 2 2 3 2 2" xfId="8329"/>
    <cellStyle name="Normal 5 5 2 2 2 3 3" xfId="8330"/>
    <cellStyle name="Normal 5 5 2 2 2 4" xfId="8331"/>
    <cellStyle name="Normal 5 5 2 2 2 4 2" xfId="8332"/>
    <cellStyle name="Normal 5 5 2 2 2 5" xfId="8333"/>
    <cellStyle name="Normal 5 5 2 2 3" xfId="8334"/>
    <cellStyle name="Normal 5 5 2 2 3 2" xfId="8335"/>
    <cellStyle name="Normal 5 5 2 2 3 2 2" xfId="8336"/>
    <cellStyle name="Normal 5 5 2 2 3 3" xfId="8337"/>
    <cellStyle name="Normal 5 5 2 2 4" xfId="8338"/>
    <cellStyle name="Normal 5 5 2 2 4 2" xfId="8339"/>
    <cellStyle name="Normal 5 5 2 2 4 2 2" xfId="8340"/>
    <cellStyle name="Normal 5 5 2 2 4 3" xfId="8341"/>
    <cellStyle name="Normal 5 5 2 2 5" xfId="8342"/>
    <cellStyle name="Normal 5 5 2 2 5 2" xfId="8343"/>
    <cellStyle name="Normal 5 5 2 2 6" xfId="8344"/>
    <cellStyle name="Normal 5 5 2 3" xfId="8345"/>
    <cellStyle name="Normal 5 5 2 4" xfId="8346"/>
    <cellStyle name="Normal 5 5 2 4 2" xfId="8347"/>
    <cellStyle name="Normal 5 5 2 4 2 2" xfId="8348"/>
    <cellStyle name="Normal 5 5 2 4 2 2 2" xfId="8349"/>
    <cellStyle name="Normal 5 5 2 4 2 3" xfId="8350"/>
    <cellStyle name="Normal 5 5 2 4 3" xfId="8351"/>
    <cellStyle name="Normal 5 5 2 4 3 2" xfId="8352"/>
    <cellStyle name="Normal 5 5 2 4 3 2 2" xfId="8353"/>
    <cellStyle name="Normal 5 5 2 4 3 3" xfId="8354"/>
    <cellStyle name="Normal 5 5 2 4 4" xfId="8355"/>
    <cellStyle name="Normal 5 5 2 4 4 2" xfId="8356"/>
    <cellStyle name="Normal 5 5 2 4 5" xfId="8357"/>
    <cellStyle name="Normal 5 5 2 5" xfId="8358"/>
    <cellStyle name="Normal 5 5 2 5 2" xfId="8359"/>
    <cellStyle name="Normal 5 5 2 5 2 2" xfId="8360"/>
    <cellStyle name="Normal 5 5 2 5 2 2 2" xfId="8361"/>
    <cellStyle name="Normal 5 5 2 5 2 3" xfId="8362"/>
    <cellStyle name="Normal 5 5 2 5 3" xfId="8363"/>
    <cellStyle name="Normal 5 5 2 5 3 2" xfId="8364"/>
    <cellStyle name="Normal 5 5 2 5 4" xfId="8365"/>
    <cellStyle name="Normal 5 5 2 6" xfId="8366"/>
    <cellStyle name="Normal 5 5 2 6 2" xfId="8367"/>
    <cellStyle name="Normal 5 5 2 7" xfId="18547"/>
    <cellStyle name="Normal 5 5 3" xfId="8368"/>
    <cellStyle name="Normal 5 5 3 2" xfId="8369"/>
    <cellStyle name="Normal 5 5 3 3" xfId="8370"/>
    <cellStyle name="Normal 5 5 3 3 2" xfId="8371"/>
    <cellStyle name="Normal 5 5 3 3 2 2" xfId="8372"/>
    <cellStyle name="Normal 5 5 3 3 2 2 2" xfId="8373"/>
    <cellStyle name="Normal 5 5 3 3 2 3" xfId="8374"/>
    <cellStyle name="Normal 5 5 3 3 3" xfId="8375"/>
    <cellStyle name="Normal 5 5 3 3 3 2" xfId="8376"/>
    <cellStyle name="Normal 5 5 3 3 3 2 2" xfId="8377"/>
    <cellStyle name="Normal 5 5 3 3 3 3" xfId="8378"/>
    <cellStyle name="Normal 5 5 3 3 4" xfId="8379"/>
    <cellStyle name="Normal 5 5 3 3 4 2" xfId="8380"/>
    <cellStyle name="Normal 5 5 3 3 5" xfId="8381"/>
    <cellStyle name="Normal 5 5 3 4" xfId="8382"/>
    <cellStyle name="Normal 5 5 3 4 2" xfId="8383"/>
    <cellStyle name="Normal 5 5 3 4 2 2" xfId="8384"/>
    <cellStyle name="Normal 5 5 3 4 2 2 2" xfId="8385"/>
    <cellStyle name="Normal 5 5 3 4 2 3" xfId="8386"/>
    <cellStyle name="Normal 5 5 3 4 3" xfId="8387"/>
    <cellStyle name="Normal 5 5 3 4 3 2" xfId="8388"/>
    <cellStyle name="Normal 5 5 3 4 4" xfId="8389"/>
    <cellStyle name="Normal 5 5 3 5" xfId="8390"/>
    <cellStyle name="Normal 5 5 3 5 2" xfId="8391"/>
    <cellStyle name="Normal 5 5 3 6" xfId="18548"/>
    <cellStyle name="Normal 5 5 4" xfId="8392"/>
    <cellStyle name="Normal 5 5 4 2" xfId="8393"/>
    <cellStyle name="Normal 5 5 4 3" xfId="8394"/>
    <cellStyle name="Normal 5 5 4 3 2" xfId="8395"/>
    <cellStyle name="Normal 5 5 4 3 2 2" xfId="8396"/>
    <cellStyle name="Normal 5 5 4 3 2 2 2" xfId="8397"/>
    <cellStyle name="Normal 5 5 4 3 2 3" xfId="8398"/>
    <cellStyle name="Normal 5 5 4 3 3" xfId="8399"/>
    <cellStyle name="Normal 5 5 4 3 3 2" xfId="8400"/>
    <cellStyle name="Normal 5 5 4 3 3 2 2" xfId="8401"/>
    <cellStyle name="Normal 5 5 4 3 3 3" xfId="8402"/>
    <cellStyle name="Normal 5 5 4 3 4" xfId="8403"/>
    <cellStyle name="Normal 5 5 4 3 4 2" xfId="8404"/>
    <cellStyle name="Normal 5 5 4 3 5" xfId="8405"/>
    <cellStyle name="Normal 5 5 4 4" xfId="8406"/>
    <cellStyle name="Normal 5 5 4 4 2" xfId="8407"/>
    <cellStyle name="Normal 5 5 4 4 2 2" xfId="8408"/>
    <cellStyle name="Normal 5 5 4 4 2 2 2" xfId="8409"/>
    <cellStyle name="Normal 5 5 4 4 2 3" xfId="8410"/>
    <cellStyle name="Normal 5 5 4 4 3" xfId="8411"/>
    <cellStyle name="Normal 5 5 4 4 3 2" xfId="8412"/>
    <cellStyle name="Normal 5 5 4 4 4" xfId="8413"/>
    <cellStyle name="Normal 5 5 4 5" xfId="8414"/>
    <cellStyle name="Normal 5 5 4 5 2" xfId="8415"/>
    <cellStyle name="Normal 5 5 4 6" xfId="18549"/>
    <cellStyle name="Normal 5 5 5" xfId="8416"/>
    <cellStyle name="Normal 5 5 5 2" xfId="18550"/>
    <cellStyle name="Normal 5 5 6" xfId="8417"/>
    <cellStyle name="Normal 5 5 6 2" xfId="18551"/>
    <cellStyle name="Normal 5 5 7" xfId="8418"/>
    <cellStyle name="Normal 5 5 7 2" xfId="18552"/>
    <cellStyle name="Normal 5 5 8" xfId="8419"/>
    <cellStyle name="Normal 5 5 8 2" xfId="18553"/>
    <cellStyle name="Normal 5 5 9" xfId="8420"/>
    <cellStyle name="Normal 5 5 9 2" xfId="8421"/>
    <cellStyle name="Normal 5 5 9 2 2" xfId="8422"/>
    <cellStyle name="Normal 5 5 9 2 2 2" xfId="8423"/>
    <cellStyle name="Normal 5 5 9 2 2 2 2" xfId="8424"/>
    <cellStyle name="Normal 5 5 9 2 2 3" xfId="8425"/>
    <cellStyle name="Normal 5 5 9 2 3" xfId="8426"/>
    <cellStyle name="Normal 5 5 9 2 3 2" xfId="8427"/>
    <cellStyle name="Normal 5 5 9 2 3 2 2" xfId="8428"/>
    <cellStyle name="Normal 5 5 9 2 3 3" xfId="8429"/>
    <cellStyle name="Normal 5 5 9 2 4" xfId="8430"/>
    <cellStyle name="Normal 5 5 9 2 4 2" xfId="8431"/>
    <cellStyle name="Normal 5 5 9 2 5" xfId="8432"/>
    <cellStyle name="Normal 5 5 9 3" xfId="8433"/>
    <cellStyle name="Normal 5 5 9 3 2" xfId="8434"/>
    <cellStyle name="Normal 5 5 9 3 2 2" xfId="8435"/>
    <cellStyle name="Normal 5 5 9 3 3" xfId="8436"/>
    <cellStyle name="Normal 5 5 9 4" xfId="8437"/>
    <cellStyle name="Normal 5 5 9 4 2" xfId="8438"/>
    <cellStyle name="Normal 5 5 9 4 2 2" xfId="8439"/>
    <cellStyle name="Normal 5 5 9 4 3" xfId="8440"/>
    <cellStyle name="Normal 5 5 9 5" xfId="8441"/>
    <cellStyle name="Normal 5 5 9 5 2" xfId="8442"/>
    <cellStyle name="Normal 5 5 9 6" xfId="8443"/>
    <cellStyle name="Normal 5 6" xfId="8444"/>
    <cellStyle name="Normal 5 6 2" xfId="8445"/>
    <cellStyle name="Normal 5 6 3" xfId="8446"/>
    <cellStyle name="Normal 5 6 4" xfId="18554"/>
    <cellStyle name="Normal 5 7" xfId="8447"/>
    <cellStyle name="Normal 5 7 2" xfId="18555"/>
    <cellStyle name="Normal 5 8" xfId="8448"/>
    <cellStyle name="Normal 5 8 2" xfId="18556"/>
    <cellStyle name="Normal 5 9" xfId="8449"/>
    <cellStyle name="Normal 5 9 2" xfId="18557"/>
    <cellStyle name="Normal 5_ELC" xfId="8450"/>
    <cellStyle name="Normal 50" xfId="8451"/>
    <cellStyle name="Normal 51" xfId="8452"/>
    <cellStyle name="Normal 52" xfId="8453"/>
    <cellStyle name="Normal 53" xfId="8454"/>
    <cellStyle name="Normal 54" xfId="8455"/>
    <cellStyle name="Normal 55" xfId="8456"/>
    <cellStyle name="Normal 56" xfId="8457"/>
    <cellStyle name="Normal 57" xfId="8458"/>
    <cellStyle name="Normal 58" xfId="8459"/>
    <cellStyle name="Normal 59" xfId="8460"/>
    <cellStyle name="Normal 6" xfId="8461"/>
    <cellStyle name="Normal 6 10" xfId="8462"/>
    <cellStyle name="Normal 6 10 2" xfId="8463"/>
    <cellStyle name="Normal 6 10 3" xfId="8464"/>
    <cellStyle name="Normal 6 10 4" xfId="18559"/>
    <cellStyle name="Normal 6 11" xfId="8465"/>
    <cellStyle name="Normal 6 11 2" xfId="18560"/>
    <cellStyle name="Normal 6 12" xfId="8466"/>
    <cellStyle name="Normal 6 12 2" xfId="8467"/>
    <cellStyle name="Normal 6 12 3" xfId="8468"/>
    <cellStyle name="Normal 6 12 4" xfId="18561"/>
    <cellStyle name="Normal 6 13" xfId="18558"/>
    <cellStyle name="Normal 6 2" xfId="8469"/>
    <cellStyle name="Normal 6 2 10" xfId="8470"/>
    <cellStyle name="Normal 6 2 11" xfId="8471"/>
    <cellStyle name="Normal 6 2 12" xfId="8472"/>
    <cellStyle name="Normal 6 2 13" xfId="8473"/>
    <cellStyle name="Normal 6 2 14" xfId="8474"/>
    <cellStyle name="Normal 6 2 15" xfId="18562"/>
    <cellStyle name="Normal 6 2 2" xfId="8475"/>
    <cellStyle name="Normal 6 2 2 10" xfId="8476"/>
    <cellStyle name="Normal 6 2 2 10 2" xfId="8477"/>
    <cellStyle name="Normal 6 2 2 10 2 2" xfId="8478"/>
    <cellStyle name="Normal 6 2 2 10 2 2 2" xfId="8479"/>
    <cellStyle name="Normal 6 2 2 10 2 2 2 2" xfId="8480"/>
    <cellStyle name="Normal 6 2 2 10 2 2 3" xfId="8481"/>
    <cellStyle name="Normal 6 2 2 10 2 3" xfId="8482"/>
    <cellStyle name="Normal 6 2 2 10 2 3 2" xfId="8483"/>
    <cellStyle name="Normal 6 2 2 10 2 3 2 2" xfId="8484"/>
    <cellStyle name="Normal 6 2 2 10 2 3 3" xfId="8485"/>
    <cellStyle name="Normal 6 2 2 10 2 4" xfId="8486"/>
    <cellStyle name="Normal 6 2 2 10 2 4 2" xfId="8487"/>
    <cellStyle name="Normal 6 2 2 10 2 5" xfId="8488"/>
    <cellStyle name="Normal 6 2 2 10 3" xfId="8489"/>
    <cellStyle name="Normal 6 2 2 10 3 2" xfId="8490"/>
    <cellStyle name="Normal 6 2 2 10 3 2 2" xfId="8491"/>
    <cellStyle name="Normal 6 2 2 10 3 2 2 2" xfId="8492"/>
    <cellStyle name="Normal 6 2 2 10 3 2 3" xfId="8493"/>
    <cellStyle name="Normal 6 2 2 10 3 3" xfId="8494"/>
    <cellStyle name="Normal 6 2 2 10 3 3 2" xfId="8495"/>
    <cellStyle name="Normal 6 2 2 10 3 4" xfId="8496"/>
    <cellStyle name="Normal 6 2 2 10 4" xfId="8497"/>
    <cellStyle name="Normal 6 2 2 10 5" xfId="8498"/>
    <cellStyle name="Normal 6 2 2 10 5 2" xfId="8499"/>
    <cellStyle name="Normal 6 2 2 10 6" xfId="8500"/>
    <cellStyle name="Normal 6 2 2 10 7" xfId="18564"/>
    <cellStyle name="Normal 6 2 2 11" xfId="8501"/>
    <cellStyle name="Normal 6 2 2 11 2" xfId="8502"/>
    <cellStyle name="Normal 6 2 2 11 2 2" xfId="8503"/>
    <cellStyle name="Normal 6 2 2 11 2 2 2" xfId="8504"/>
    <cellStyle name="Normal 6 2 2 11 2 2 2 2" xfId="8505"/>
    <cellStyle name="Normal 6 2 2 11 2 2 3" xfId="8506"/>
    <cellStyle name="Normal 6 2 2 11 2 3" xfId="8507"/>
    <cellStyle name="Normal 6 2 2 11 2 3 2" xfId="8508"/>
    <cellStyle name="Normal 6 2 2 11 2 3 2 2" xfId="8509"/>
    <cellStyle name="Normal 6 2 2 11 2 3 3" xfId="8510"/>
    <cellStyle name="Normal 6 2 2 11 2 4" xfId="8511"/>
    <cellStyle name="Normal 6 2 2 11 2 4 2" xfId="8512"/>
    <cellStyle name="Normal 6 2 2 11 2 5" xfId="8513"/>
    <cellStyle name="Normal 6 2 2 11 3" xfId="8514"/>
    <cellStyle name="Normal 6 2 2 11 3 2" xfId="8515"/>
    <cellStyle name="Normal 6 2 2 11 3 2 2" xfId="8516"/>
    <cellStyle name="Normal 6 2 2 11 3 2 2 2" xfId="8517"/>
    <cellStyle name="Normal 6 2 2 11 3 2 3" xfId="8518"/>
    <cellStyle name="Normal 6 2 2 11 3 3" xfId="8519"/>
    <cellStyle name="Normal 6 2 2 11 3 3 2" xfId="8520"/>
    <cellStyle name="Normal 6 2 2 11 3 4" xfId="8521"/>
    <cellStyle name="Normal 6 2 2 11 4" xfId="8522"/>
    <cellStyle name="Normal 6 2 2 11 5" xfId="8523"/>
    <cellStyle name="Normal 6 2 2 11 5 2" xfId="8524"/>
    <cellStyle name="Normal 6 2 2 11 6" xfId="8525"/>
    <cellStyle name="Normal 6 2 2 11 7" xfId="18565"/>
    <cellStyle name="Normal 6 2 2 12" xfId="8526"/>
    <cellStyle name="Normal 6 2 2 12 2" xfId="8527"/>
    <cellStyle name="Normal 6 2 2 12 2 2" xfId="8528"/>
    <cellStyle name="Normal 6 2 2 12 2 2 2" xfId="8529"/>
    <cellStyle name="Normal 6 2 2 12 2 2 2 2" xfId="8530"/>
    <cellStyle name="Normal 6 2 2 12 2 2 3" xfId="8531"/>
    <cellStyle name="Normal 6 2 2 12 2 3" xfId="8532"/>
    <cellStyle name="Normal 6 2 2 12 2 3 2" xfId="8533"/>
    <cellStyle name="Normal 6 2 2 12 2 3 2 2" xfId="8534"/>
    <cellStyle name="Normal 6 2 2 12 2 3 3" xfId="8535"/>
    <cellStyle name="Normal 6 2 2 12 2 4" xfId="8536"/>
    <cellStyle name="Normal 6 2 2 12 2 4 2" xfId="8537"/>
    <cellStyle name="Normal 6 2 2 12 2 5" xfId="8538"/>
    <cellStyle name="Normal 6 2 2 12 3" xfId="8539"/>
    <cellStyle name="Normal 6 2 2 12 3 2" xfId="8540"/>
    <cellStyle name="Normal 6 2 2 12 3 2 2" xfId="8541"/>
    <cellStyle name="Normal 6 2 2 12 3 2 2 2" xfId="8542"/>
    <cellStyle name="Normal 6 2 2 12 3 2 3" xfId="8543"/>
    <cellStyle name="Normal 6 2 2 12 3 3" xfId="8544"/>
    <cellStyle name="Normal 6 2 2 12 3 3 2" xfId="8545"/>
    <cellStyle name="Normal 6 2 2 12 3 4" xfId="8546"/>
    <cellStyle name="Normal 6 2 2 12 4" xfId="8547"/>
    <cellStyle name="Normal 6 2 2 12 5" xfId="8548"/>
    <cellStyle name="Normal 6 2 2 12 5 2" xfId="8549"/>
    <cellStyle name="Normal 6 2 2 12 6" xfId="8550"/>
    <cellStyle name="Normal 6 2 2 12 7" xfId="18566"/>
    <cellStyle name="Normal 6 2 2 13" xfId="8551"/>
    <cellStyle name="Normal 6 2 2 13 2" xfId="8552"/>
    <cellStyle name="Normal 6 2 2 13 2 2" xfId="8553"/>
    <cellStyle name="Normal 6 2 2 13 2 2 2" xfId="8554"/>
    <cellStyle name="Normal 6 2 2 13 2 2 2 2" xfId="8555"/>
    <cellStyle name="Normal 6 2 2 13 2 2 3" xfId="8556"/>
    <cellStyle name="Normal 6 2 2 13 2 3" xfId="8557"/>
    <cellStyle name="Normal 6 2 2 13 2 3 2" xfId="8558"/>
    <cellStyle name="Normal 6 2 2 13 2 3 2 2" xfId="8559"/>
    <cellStyle name="Normal 6 2 2 13 2 3 3" xfId="8560"/>
    <cellStyle name="Normal 6 2 2 13 2 4" xfId="8561"/>
    <cellStyle name="Normal 6 2 2 13 2 4 2" xfId="8562"/>
    <cellStyle name="Normal 6 2 2 13 2 5" xfId="8563"/>
    <cellStyle name="Normal 6 2 2 13 3" xfId="8564"/>
    <cellStyle name="Normal 6 2 2 13 3 2" xfId="8565"/>
    <cellStyle name="Normal 6 2 2 13 3 2 2" xfId="8566"/>
    <cellStyle name="Normal 6 2 2 13 3 2 2 2" xfId="8567"/>
    <cellStyle name="Normal 6 2 2 13 3 2 3" xfId="8568"/>
    <cellStyle name="Normal 6 2 2 13 3 3" xfId="8569"/>
    <cellStyle name="Normal 6 2 2 13 3 3 2" xfId="8570"/>
    <cellStyle name="Normal 6 2 2 13 3 4" xfId="8571"/>
    <cellStyle name="Normal 6 2 2 13 4" xfId="8572"/>
    <cellStyle name="Normal 6 2 2 13 5" xfId="8573"/>
    <cellStyle name="Normal 6 2 2 13 5 2" xfId="8574"/>
    <cellStyle name="Normal 6 2 2 13 6" xfId="8575"/>
    <cellStyle name="Normal 6 2 2 13 7" xfId="18567"/>
    <cellStyle name="Normal 6 2 2 14" xfId="18563"/>
    <cellStyle name="Normal 6 2 2 2" xfId="8576"/>
    <cellStyle name="Normal 6 2 2 2 2" xfId="8577"/>
    <cellStyle name="Normal 6 2 2 2 2 2" xfId="8578"/>
    <cellStyle name="Normal 6 2 2 2 2 2 2" xfId="8579"/>
    <cellStyle name="Normal 6 2 2 2 2 2 2 2" xfId="8580"/>
    <cellStyle name="Normal 6 2 2 2 2 2 3" xfId="8581"/>
    <cellStyle name="Normal 6 2 2 2 2 3" xfId="8582"/>
    <cellStyle name="Normal 6 2 2 2 2 3 2" xfId="8583"/>
    <cellStyle name="Normal 6 2 2 2 2 3 2 2" xfId="8584"/>
    <cellStyle name="Normal 6 2 2 2 2 3 3" xfId="8585"/>
    <cellStyle name="Normal 6 2 2 2 2 4" xfId="8586"/>
    <cellStyle name="Normal 6 2 2 2 2 4 2" xfId="8587"/>
    <cellStyle name="Normal 6 2 2 2 2 5" xfId="8588"/>
    <cellStyle name="Normal 6 2 2 2 3" xfId="8589"/>
    <cellStyle name="Normal 6 2 2 2 3 2" xfId="8590"/>
    <cellStyle name="Normal 6 2 2 2 3 2 2" xfId="8591"/>
    <cellStyle name="Normal 6 2 2 2 3 2 2 2" xfId="8592"/>
    <cellStyle name="Normal 6 2 2 2 3 2 3" xfId="8593"/>
    <cellStyle name="Normal 6 2 2 2 3 3" xfId="8594"/>
    <cellStyle name="Normal 6 2 2 2 3 3 2" xfId="8595"/>
    <cellStyle name="Normal 6 2 2 2 3 4" xfId="8596"/>
    <cellStyle name="Normal 6 2 2 2 4" xfId="8597"/>
    <cellStyle name="Normal 6 2 2 2 5" xfId="8598"/>
    <cellStyle name="Normal 6 2 2 2 5 2" xfId="8599"/>
    <cellStyle name="Normal 6 2 2 2 6" xfId="8600"/>
    <cellStyle name="Normal 6 2 2 2 7" xfId="18568"/>
    <cellStyle name="Normal 6 2 2 3" xfId="8601"/>
    <cellStyle name="Normal 6 2 2 3 2" xfId="8602"/>
    <cellStyle name="Normal 6 2 2 3 2 2" xfId="8603"/>
    <cellStyle name="Normal 6 2 2 3 2 2 2" xfId="8604"/>
    <cellStyle name="Normal 6 2 2 3 2 2 2 2" xfId="8605"/>
    <cellStyle name="Normal 6 2 2 3 2 2 3" xfId="8606"/>
    <cellStyle name="Normal 6 2 2 3 2 3" xfId="8607"/>
    <cellStyle name="Normal 6 2 2 3 2 3 2" xfId="8608"/>
    <cellStyle name="Normal 6 2 2 3 2 3 2 2" xfId="8609"/>
    <cellStyle name="Normal 6 2 2 3 2 3 3" xfId="8610"/>
    <cellStyle name="Normal 6 2 2 3 2 4" xfId="8611"/>
    <cellStyle name="Normal 6 2 2 3 2 4 2" xfId="8612"/>
    <cellStyle name="Normal 6 2 2 3 2 5" xfId="8613"/>
    <cellStyle name="Normal 6 2 2 3 3" xfId="8614"/>
    <cellStyle name="Normal 6 2 2 3 3 2" xfId="8615"/>
    <cellStyle name="Normal 6 2 2 3 3 2 2" xfId="8616"/>
    <cellStyle name="Normal 6 2 2 3 3 2 2 2" xfId="8617"/>
    <cellStyle name="Normal 6 2 2 3 3 2 3" xfId="8618"/>
    <cellStyle name="Normal 6 2 2 3 3 3" xfId="8619"/>
    <cellStyle name="Normal 6 2 2 3 3 3 2" xfId="8620"/>
    <cellStyle name="Normal 6 2 2 3 3 4" xfId="8621"/>
    <cellStyle name="Normal 6 2 2 3 4" xfId="8622"/>
    <cellStyle name="Normal 6 2 2 3 5" xfId="8623"/>
    <cellStyle name="Normal 6 2 2 3 5 2" xfId="8624"/>
    <cellStyle name="Normal 6 2 2 3 6" xfId="8625"/>
    <cellStyle name="Normal 6 2 2 3 7" xfId="18569"/>
    <cellStyle name="Normal 6 2 2 4" xfId="8626"/>
    <cellStyle name="Normal 6 2 2 4 2" xfId="8627"/>
    <cellStyle name="Normal 6 2 2 4 2 2" xfId="8628"/>
    <cellStyle name="Normal 6 2 2 4 2 2 2" xfId="8629"/>
    <cellStyle name="Normal 6 2 2 4 2 2 2 2" xfId="8630"/>
    <cellStyle name="Normal 6 2 2 4 2 2 3" xfId="8631"/>
    <cellStyle name="Normal 6 2 2 4 2 3" xfId="8632"/>
    <cellStyle name="Normal 6 2 2 4 2 3 2" xfId="8633"/>
    <cellStyle name="Normal 6 2 2 4 2 3 2 2" xfId="8634"/>
    <cellStyle name="Normal 6 2 2 4 2 3 3" xfId="8635"/>
    <cellStyle name="Normal 6 2 2 4 2 4" xfId="8636"/>
    <cellStyle name="Normal 6 2 2 4 2 4 2" xfId="8637"/>
    <cellStyle name="Normal 6 2 2 4 2 5" xfId="8638"/>
    <cellStyle name="Normal 6 2 2 4 3" xfId="8639"/>
    <cellStyle name="Normal 6 2 2 4 3 2" xfId="8640"/>
    <cellStyle name="Normal 6 2 2 4 3 2 2" xfId="8641"/>
    <cellStyle name="Normal 6 2 2 4 3 2 2 2" xfId="8642"/>
    <cellStyle name="Normal 6 2 2 4 3 2 3" xfId="8643"/>
    <cellStyle name="Normal 6 2 2 4 3 3" xfId="8644"/>
    <cellStyle name="Normal 6 2 2 4 3 3 2" xfId="8645"/>
    <cellStyle name="Normal 6 2 2 4 3 4" xfId="8646"/>
    <cellStyle name="Normal 6 2 2 4 4" xfId="8647"/>
    <cellStyle name="Normal 6 2 2 4 5" xfId="8648"/>
    <cellStyle name="Normal 6 2 2 4 5 2" xfId="8649"/>
    <cellStyle name="Normal 6 2 2 4 6" xfId="8650"/>
    <cellStyle name="Normal 6 2 2 4 7" xfId="18570"/>
    <cellStyle name="Normal 6 2 2 5" xfId="8651"/>
    <cellStyle name="Normal 6 2 2 5 2" xfId="8652"/>
    <cellStyle name="Normal 6 2 2 5 2 2" xfId="8653"/>
    <cellStyle name="Normal 6 2 2 5 2 2 2" xfId="8654"/>
    <cellStyle name="Normal 6 2 2 5 2 2 2 2" xfId="8655"/>
    <cellStyle name="Normal 6 2 2 5 2 2 3" xfId="8656"/>
    <cellStyle name="Normal 6 2 2 5 2 3" xfId="8657"/>
    <cellStyle name="Normal 6 2 2 5 2 3 2" xfId="8658"/>
    <cellStyle name="Normal 6 2 2 5 2 3 2 2" xfId="8659"/>
    <cellStyle name="Normal 6 2 2 5 2 3 3" xfId="8660"/>
    <cellStyle name="Normal 6 2 2 5 2 4" xfId="8661"/>
    <cellStyle name="Normal 6 2 2 5 2 4 2" xfId="8662"/>
    <cellStyle name="Normal 6 2 2 5 2 5" xfId="8663"/>
    <cellStyle name="Normal 6 2 2 5 3" xfId="8664"/>
    <cellStyle name="Normal 6 2 2 5 3 2" xfId="8665"/>
    <cellStyle name="Normal 6 2 2 5 3 2 2" xfId="8666"/>
    <cellStyle name="Normal 6 2 2 5 3 2 2 2" xfId="8667"/>
    <cellStyle name="Normal 6 2 2 5 3 2 3" xfId="8668"/>
    <cellStyle name="Normal 6 2 2 5 3 3" xfId="8669"/>
    <cellStyle name="Normal 6 2 2 5 3 3 2" xfId="8670"/>
    <cellStyle name="Normal 6 2 2 5 3 4" xfId="8671"/>
    <cellStyle name="Normal 6 2 2 5 4" xfId="8672"/>
    <cellStyle name="Normal 6 2 2 5 5" xfId="8673"/>
    <cellStyle name="Normal 6 2 2 5 5 2" xfId="8674"/>
    <cellStyle name="Normal 6 2 2 5 6" xfId="8675"/>
    <cellStyle name="Normal 6 2 2 5 7" xfId="18571"/>
    <cellStyle name="Normal 6 2 2 6" xfId="8676"/>
    <cellStyle name="Normal 6 2 2 6 2" xfId="8677"/>
    <cellStyle name="Normal 6 2 2 6 2 2" xfId="8678"/>
    <cellStyle name="Normal 6 2 2 6 2 2 2" xfId="8679"/>
    <cellStyle name="Normal 6 2 2 6 2 2 2 2" xfId="8680"/>
    <cellStyle name="Normal 6 2 2 6 2 2 3" xfId="8681"/>
    <cellStyle name="Normal 6 2 2 6 2 3" xfId="8682"/>
    <cellStyle name="Normal 6 2 2 6 2 3 2" xfId="8683"/>
    <cellStyle name="Normal 6 2 2 6 2 3 2 2" xfId="8684"/>
    <cellStyle name="Normal 6 2 2 6 2 3 3" xfId="8685"/>
    <cellStyle name="Normal 6 2 2 6 2 4" xfId="8686"/>
    <cellStyle name="Normal 6 2 2 6 2 4 2" xfId="8687"/>
    <cellStyle name="Normal 6 2 2 6 2 5" xfId="8688"/>
    <cellStyle name="Normal 6 2 2 6 3" xfId="8689"/>
    <cellStyle name="Normal 6 2 2 6 3 2" xfId="8690"/>
    <cellStyle name="Normal 6 2 2 6 3 2 2" xfId="8691"/>
    <cellStyle name="Normal 6 2 2 6 3 2 2 2" xfId="8692"/>
    <cellStyle name="Normal 6 2 2 6 3 2 3" xfId="8693"/>
    <cellStyle name="Normal 6 2 2 6 3 3" xfId="8694"/>
    <cellStyle name="Normal 6 2 2 6 3 3 2" xfId="8695"/>
    <cellStyle name="Normal 6 2 2 6 3 4" xfId="8696"/>
    <cellStyle name="Normal 6 2 2 6 4" xfId="8697"/>
    <cellStyle name="Normal 6 2 2 6 5" xfId="8698"/>
    <cellStyle name="Normal 6 2 2 6 5 2" xfId="8699"/>
    <cellStyle name="Normal 6 2 2 6 6" xfId="8700"/>
    <cellStyle name="Normal 6 2 2 6 7" xfId="18572"/>
    <cellStyle name="Normal 6 2 2 7" xfId="8701"/>
    <cellStyle name="Normal 6 2 2 7 2" xfId="8702"/>
    <cellStyle name="Normal 6 2 2 7 2 2" xfId="8703"/>
    <cellStyle name="Normal 6 2 2 7 2 2 2" xfId="8704"/>
    <cellStyle name="Normal 6 2 2 7 2 2 2 2" xfId="8705"/>
    <cellStyle name="Normal 6 2 2 7 2 2 3" xfId="8706"/>
    <cellStyle name="Normal 6 2 2 7 2 3" xfId="8707"/>
    <cellStyle name="Normal 6 2 2 7 2 3 2" xfId="8708"/>
    <cellStyle name="Normal 6 2 2 7 2 3 2 2" xfId="8709"/>
    <cellStyle name="Normal 6 2 2 7 2 3 3" xfId="8710"/>
    <cellStyle name="Normal 6 2 2 7 2 4" xfId="8711"/>
    <cellStyle name="Normal 6 2 2 7 2 4 2" xfId="8712"/>
    <cellStyle name="Normal 6 2 2 7 2 5" xfId="8713"/>
    <cellStyle name="Normal 6 2 2 7 3" xfId="8714"/>
    <cellStyle name="Normal 6 2 2 7 3 2" xfId="8715"/>
    <cellStyle name="Normal 6 2 2 7 3 2 2" xfId="8716"/>
    <cellStyle name="Normal 6 2 2 7 3 2 2 2" xfId="8717"/>
    <cellStyle name="Normal 6 2 2 7 3 2 3" xfId="8718"/>
    <cellStyle name="Normal 6 2 2 7 3 3" xfId="8719"/>
    <cellStyle name="Normal 6 2 2 7 3 3 2" xfId="8720"/>
    <cellStyle name="Normal 6 2 2 7 3 4" xfId="8721"/>
    <cellStyle name="Normal 6 2 2 7 4" xfId="8722"/>
    <cellStyle name="Normal 6 2 2 7 5" xfId="8723"/>
    <cellStyle name="Normal 6 2 2 7 5 2" xfId="8724"/>
    <cellStyle name="Normal 6 2 2 7 6" xfId="8725"/>
    <cellStyle name="Normal 6 2 2 7 7" xfId="18573"/>
    <cellStyle name="Normal 6 2 2 8" xfId="8726"/>
    <cellStyle name="Normal 6 2 2 8 2" xfId="8727"/>
    <cellStyle name="Normal 6 2 2 8 2 2" xfId="8728"/>
    <cellStyle name="Normal 6 2 2 8 2 2 2" xfId="8729"/>
    <cellStyle name="Normal 6 2 2 8 2 2 2 2" xfId="8730"/>
    <cellStyle name="Normal 6 2 2 8 2 2 3" xfId="8731"/>
    <cellStyle name="Normal 6 2 2 8 2 3" xfId="8732"/>
    <cellStyle name="Normal 6 2 2 8 2 3 2" xfId="8733"/>
    <cellStyle name="Normal 6 2 2 8 2 3 2 2" xfId="8734"/>
    <cellStyle name="Normal 6 2 2 8 2 3 3" xfId="8735"/>
    <cellStyle name="Normal 6 2 2 8 2 4" xfId="8736"/>
    <cellStyle name="Normal 6 2 2 8 2 4 2" xfId="8737"/>
    <cellStyle name="Normal 6 2 2 8 2 5" xfId="8738"/>
    <cellStyle name="Normal 6 2 2 8 3" xfId="8739"/>
    <cellStyle name="Normal 6 2 2 8 3 2" xfId="8740"/>
    <cellStyle name="Normal 6 2 2 8 3 2 2" xfId="8741"/>
    <cellStyle name="Normal 6 2 2 8 3 2 2 2" xfId="8742"/>
    <cellStyle name="Normal 6 2 2 8 3 2 3" xfId="8743"/>
    <cellStyle name="Normal 6 2 2 8 3 3" xfId="8744"/>
    <cellStyle name="Normal 6 2 2 8 3 3 2" xfId="8745"/>
    <cellStyle name="Normal 6 2 2 8 3 4" xfId="8746"/>
    <cellStyle name="Normal 6 2 2 8 4" xfId="8747"/>
    <cellStyle name="Normal 6 2 2 8 5" xfId="8748"/>
    <cellStyle name="Normal 6 2 2 8 5 2" xfId="8749"/>
    <cellStyle name="Normal 6 2 2 8 6" xfId="8750"/>
    <cellStyle name="Normal 6 2 2 8 7" xfId="18574"/>
    <cellStyle name="Normal 6 2 2 9" xfId="8751"/>
    <cellStyle name="Normal 6 2 2 9 2" xfId="8752"/>
    <cellStyle name="Normal 6 2 2 9 2 2" xfId="8753"/>
    <cellStyle name="Normal 6 2 2 9 2 2 2" xfId="8754"/>
    <cellStyle name="Normal 6 2 2 9 2 2 2 2" xfId="8755"/>
    <cellStyle name="Normal 6 2 2 9 2 2 3" xfId="8756"/>
    <cellStyle name="Normal 6 2 2 9 2 3" xfId="8757"/>
    <cellStyle name="Normal 6 2 2 9 2 3 2" xfId="8758"/>
    <cellStyle name="Normal 6 2 2 9 2 3 2 2" xfId="8759"/>
    <cellStyle name="Normal 6 2 2 9 2 3 3" xfId="8760"/>
    <cellStyle name="Normal 6 2 2 9 2 4" xfId="8761"/>
    <cellStyle name="Normal 6 2 2 9 2 4 2" xfId="8762"/>
    <cellStyle name="Normal 6 2 2 9 2 5" xfId="8763"/>
    <cellStyle name="Normal 6 2 2 9 3" xfId="8764"/>
    <cellStyle name="Normal 6 2 2 9 3 2" xfId="8765"/>
    <cellStyle name="Normal 6 2 2 9 3 2 2" xfId="8766"/>
    <cellStyle name="Normal 6 2 2 9 3 2 2 2" xfId="8767"/>
    <cellStyle name="Normal 6 2 2 9 3 2 3" xfId="8768"/>
    <cellStyle name="Normal 6 2 2 9 3 3" xfId="8769"/>
    <cellStyle name="Normal 6 2 2 9 3 3 2" xfId="8770"/>
    <cellStyle name="Normal 6 2 2 9 3 4" xfId="8771"/>
    <cellStyle name="Normal 6 2 2 9 4" xfId="8772"/>
    <cellStyle name="Normal 6 2 2 9 5" xfId="8773"/>
    <cellStyle name="Normal 6 2 2 9 5 2" xfId="8774"/>
    <cellStyle name="Normal 6 2 2 9 6" xfId="8775"/>
    <cellStyle name="Normal 6 2 2 9 7" xfId="18575"/>
    <cellStyle name="Normal 6 2 3" xfId="8776"/>
    <cellStyle name="Normal 6 2 3 2" xfId="18576"/>
    <cellStyle name="Normal 6 2 4" xfId="8777"/>
    <cellStyle name="Normal 6 2 4 2" xfId="8778"/>
    <cellStyle name="Normal 6 2 4 3" xfId="18577"/>
    <cellStyle name="Normal 6 2 5" xfId="8779"/>
    <cellStyle name="Normal 6 2 5 2" xfId="18578"/>
    <cellStyle name="Normal 6 2 6" xfId="8780"/>
    <cellStyle name="Normal 6 2 6 2" xfId="18579"/>
    <cellStyle name="Normal 6 2 7" xfId="8781"/>
    <cellStyle name="Normal 6 2 7 2" xfId="18580"/>
    <cellStyle name="Normal 6 2 8" xfId="8782"/>
    <cellStyle name="Normal 6 2 8 2" xfId="18581"/>
    <cellStyle name="Normal 6 2 9" xfId="8783"/>
    <cellStyle name="Normal 6 3" xfId="8784"/>
    <cellStyle name="Normal 6 3 10" xfId="8785"/>
    <cellStyle name="Normal 6 3 11" xfId="8786"/>
    <cellStyle name="Normal 6 3 12" xfId="8787"/>
    <cellStyle name="Normal 6 3 13" xfId="8788"/>
    <cellStyle name="Normal 6 3 14" xfId="8789"/>
    <cellStyle name="Normal 6 3 15" xfId="8790"/>
    <cellStyle name="Normal 6 3 16" xfId="8791"/>
    <cellStyle name="Normal 6 3 17" xfId="8792"/>
    <cellStyle name="Normal 6 3 17 2" xfId="8793"/>
    <cellStyle name="Normal 6 3 17 2 2" xfId="8794"/>
    <cellStyle name="Normal 6 3 17 2 2 2" xfId="8795"/>
    <cellStyle name="Normal 6 3 17 2 2 2 2" xfId="8796"/>
    <cellStyle name="Normal 6 3 17 2 2 3" xfId="8797"/>
    <cellStyle name="Normal 6 3 17 2 3" xfId="8798"/>
    <cellStyle name="Normal 6 3 17 2 3 2" xfId="8799"/>
    <cellStyle name="Normal 6 3 17 2 3 2 2" xfId="8800"/>
    <cellStyle name="Normal 6 3 17 2 3 3" xfId="8801"/>
    <cellStyle name="Normal 6 3 17 2 4" xfId="8802"/>
    <cellStyle name="Normal 6 3 17 2 4 2" xfId="8803"/>
    <cellStyle name="Normal 6 3 17 2 5" xfId="8804"/>
    <cellStyle name="Normal 6 3 17 3" xfId="8805"/>
    <cellStyle name="Normal 6 3 17 3 2" xfId="8806"/>
    <cellStyle name="Normal 6 3 17 3 2 2" xfId="8807"/>
    <cellStyle name="Normal 6 3 17 3 3" xfId="8808"/>
    <cellStyle name="Normal 6 3 17 4" xfId="8809"/>
    <cellStyle name="Normal 6 3 17 4 2" xfId="8810"/>
    <cellStyle name="Normal 6 3 17 4 2 2" xfId="8811"/>
    <cellStyle name="Normal 6 3 17 4 3" xfId="8812"/>
    <cellStyle name="Normal 6 3 17 5" xfId="8813"/>
    <cellStyle name="Normal 6 3 17 5 2" xfId="8814"/>
    <cellStyle name="Normal 6 3 17 6" xfId="8815"/>
    <cellStyle name="Normal 6 3 18" xfId="8816"/>
    <cellStyle name="Normal 6 3 19" xfId="18582"/>
    <cellStyle name="Normal 6 3 2" xfId="8817"/>
    <cellStyle name="Normal 6 3 2 2" xfId="18583"/>
    <cellStyle name="Normal 6 3 3" xfId="8818"/>
    <cellStyle name="Normal 6 3 3 2" xfId="18584"/>
    <cellStyle name="Normal 6 3 4" xfId="8819"/>
    <cellStyle name="Normal 6 3 4 2" xfId="18585"/>
    <cellStyle name="Normal 6 3 5" xfId="8820"/>
    <cellStyle name="Normal 6 3 5 2" xfId="18586"/>
    <cellStyle name="Normal 6 3 6" xfId="8821"/>
    <cellStyle name="Normal 6 3 6 2" xfId="18587"/>
    <cellStyle name="Normal 6 3 7" xfId="8822"/>
    <cellStyle name="Normal 6 3 7 2" xfId="18588"/>
    <cellStyle name="Normal 6 3 8" xfId="8823"/>
    <cellStyle name="Normal 6 3 8 2" xfId="18589"/>
    <cellStyle name="Normal 6 3 9" xfId="8824"/>
    <cellStyle name="Normal 6 4" xfId="8825"/>
    <cellStyle name="Normal 6 4 2" xfId="8826"/>
    <cellStyle name="Normal 6 4 2 2" xfId="18591"/>
    <cellStyle name="Normal 6 4 3" xfId="8827"/>
    <cellStyle name="Normal 6 4 3 2" xfId="18592"/>
    <cellStyle name="Normal 6 4 4" xfId="8828"/>
    <cellStyle name="Normal 6 4 4 2" xfId="18593"/>
    <cellStyle name="Normal 6 4 5" xfId="8829"/>
    <cellStyle name="Normal 6 4 5 2" xfId="18594"/>
    <cellStyle name="Normal 6 4 6" xfId="8830"/>
    <cellStyle name="Normal 6 4 6 2" xfId="18595"/>
    <cellStyle name="Normal 6 4 7" xfId="8831"/>
    <cellStyle name="Normal 6 4 7 2" xfId="18596"/>
    <cellStyle name="Normal 6 4 8" xfId="8832"/>
    <cellStyle name="Normal 6 4 8 2" xfId="18597"/>
    <cellStyle name="Normal 6 4 9" xfId="18590"/>
    <cellStyle name="Normal 6 5" xfId="8833"/>
    <cellStyle name="Normal 6 5 2" xfId="8834"/>
    <cellStyle name="Normal 6 5 2 2" xfId="18599"/>
    <cellStyle name="Normal 6 5 3" xfId="8835"/>
    <cellStyle name="Normal 6 5 3 2" xfId="18600"/>
    <cellStyle name="Normal 6 5 4" xfId="8836"/>
    <cellStyle name="Normal 6 5 4 2" xfId="18601"/>
    <cellStyle name="Normal 6 5 5" xfId="8837"/>
    <cellStyle name="Normal 6 5 5 2" xfId="18602"/>
    <cellStyle name="Normal 6 5 6" xfId="8838"/>
    <cellStyle name="Normal 6 5 6 2" xfId="18603"/>
    <cellStyle name="Normal 6 5 7" xfId="8839"/>
    <cellStyle name="Normal 6 5 7 2" xfId="18604"/>
    <cellStyle name="Normal 6 5 8" xfId="8840"/>
    <cellStyle name="Normal 6 5 8 2" xfId="18605"/>
    <cellStyle name="Normal 6 5 9" xfId="18598"/>
    <cellStyle name="Normal 6 6" xfId="8841"/>
    <cellStyle name="Normal 6 6 2" xfId="18606"/>
    <cellStyle name="Normal 6 7" xfId="8842"/>
    <cellStyle name="Normal 6 7 2" xfId="18607"/>
    <cellStyle name="Normal 6 8" xfId="8843"/>
    <cellStyle name="Normal 6 8 2" xfId="18608"/>
    <cellStyle name="Normal 6 9" xfId="8844"/>
    <cellStyle name="Normal 6 9 2" xfId="18609"/>
    <cellStyle name="Normal 6_ELC" xfId="8845"/>
    <cellStyle name="Normal 60" xfId="8846"/>
    <cellStyle name="Normal 61" xfId="8847"/>
    <cellStyle name="Normal 62" xfId="8848"/>
    <cellStyle name="Normal 7" xfId="8849"/>
    <cellStyle name="Normal 7 10" xfId="8850"/>
    <cellStyle name="Normal 7 10 2" xfId="18611"/>
    <cellStyle name="Normal 7 11" xfId="8851"/>
    <cellStyle name="Normal 7 11 2" xfId="18612"/>
    <cellStyle name="Normal 7 12" xfId="8852"/>
    <cellStyle name="Normal 7 12 2" xfId="18613"/>
    <cellStyle name="Normal 7 13" xfId="8853"/>
    <cellStyle name="Normal 7 14" xfId="18610"/>
    <cellStyle name="Normal 7 2" xfId="8854"/>
    <cellStyle name="Normal 7 2 10" xfId="18614"/>
    <cellStyle name="Normal 7 2 2" xfId="8855"/>
    <cellStyle name="Normal 7 2 2 2" xfId="18615"/>
    <cellStyle name="Normal 7 2 3" xfId="8856"/>
    <cellStyle name="Normal 7 2 3 2" xfId="8857"/>
    <cellStyle name="Normal 7 2 3 3" xfId="8858"/>
    <cellStyle name="Normal 7 2 3 4" xfId="18616"/>
    <cellStyle name="Normal 7 2 4" xfId="8859"/>
    <cellStyle name="Normal 7 2 4 2" xfId="18617"/>
    <cellStyle name="Normal 7 2 5" xfId="8860"/>
    <cellStyle name="Normal 7 2 5 2" xfId="18618"/>
    <cellStyle name="Normal 7 2 6" xfId="8861"/>
    <cellStyle name="Normal 7 2 6 2" xfId="18619"/>
    <cellStyle name="Normal 7 2 7" xfId="8862"/>
    <cellStyle name="Normal 7 2 7 2" xfId="18620"/>
    <cellStyle name="Normal 7 2 8" xfId="8863"/>
    <cellStyle name="Normal 7 2 8 2" xfId="18621"/>
    <cellStyle name="Normal 7 2 9" xfId="8864"/>
    <cellStyle name="Normal 7 2_Scen_XBase" xfId="8865"/>
    <cellStyle name="Normal 7 3" xfId="8866"/>
    <cellStyle name="Normal 7 3 10" xfId="8867"/>
    <cellStyle name="Normal 7 3 10 2" xfId="8868"/>
    <cellStyle name="Normal 7 3 10 2 2" xfId="8869"/>
    <cellStyle name="Normal 7 3 10 2 2 2" xfId="8870"/>
    <cellStyle name="Normal 7 3 10 2 3" xfId="8871"/>
    <cellStyle name="Normal 7 3 10 3" xfId="8872"/>
    <cellStyle name="Normal 7 3 10 3 2" xfId="8873"/>
    <cellStyle name="Normal 7 3 10 3 2 2" xfId="8874"/>
    <cellStyle name="Normal 7 3 10 3 3" xfId="8875"/>
    <cellStyle name="Normal 7 3 10 4" xfId="8876"/>
    <cellStyle name="Normal 7 3 10 4 2" xfId="8877"/>
    <cellStyle name="Normal 7 3 10 5" xfId="8878"/>
    <cellStyle name="Normal 7 3 11" xfId="8879"/>
    <cellStyle name="Normal 7 3 11 2" xfId="8880"/>
    <cellStyle name="Normal 7 3 11 2 2" xfId="8881"/>
    <cellStyle name="Normal 7 3 11 2 2 2" xfId="8882"/>
    <cellStyle name="Normal 7 3 11 2 3" xfId="8883"/>
    <cellStyle name="Normal 7 3 11 3" xfId="8884"/>
    <cellStyle name="Normal 7 3 11 3 2" xfId="8885"/>
    <cellStyle name="Normal 7 3 11 4" xfId="8886"/>
    <cellStyle name="Normal 7 3 12" xfId="8887"/>
    <cellStyle name="Normal 7 3 12 2" xfId="8888"/>
    <cellStyle name="Normal 7 3 13" xfId="18622"/>
    <cellStyle name="Normal 7 3 2" xfId="8889"/>
    <cellStyle name="Normal 7 3 2 2" xfId="18623"/>
    <cellStyle name="Normal 7 3 3" xfId="8890"/>
    <cellStyle name="Normal 7 3 3 2" xfId="18624"/>
    <cellStyle name="Normal 7 3 4" xfId="8891"/>
    <cellStyle name="Normal 7 3 4 2" xfId="18625"/>
    <cellStyle name="Normal 7 3 5" xfId="8892"/>
    <cellStyle name="Normal 7 3 5 2" xfId="18626"/>
    <cellStyle name="Normal 7 3 6" xfId="8893"/>
    <cellStyle name="Normal 7 3 6 2" xfId="18627"/>
    <cellStyle name="Normal 7 3 7" xfId="8894"/>
    <cellStyle name="Normal 7 3 7 2" xfId="18628"/>
    <cellStyle name="Normal 7 3 8" xfId="8895"/>
    <cellStyle name="Normal 7 3 8 2" xfId="18629"/>
    <cellStyle name="Normal 7 3 9" xfId="8896"/>
    <cellStyle name="Normal 7 4" xfId="8897"/>
    <cellStyle name="Normal 7 4 2" xfId="8898"/>
    <cellStyle name="Normal 7 4 2 2" xfId="18631"/>
    <cellStyle name="Normal 7 4 3" xfId="8899"/>
    <cellStyle name="Normal 7 4 3 2" xfId="18632"/>
    <cellStyle name="Normal 7 4 4" xfId="8900"/>
    <cellStyle name="Normal 7 4 4 2" xfId="18633"/>
    <cellStyle name="Normal 7 4 5" xfId="8901"/>
    <cellStyle name="Normal 7 4 5 2" xfId="18634"/>
    <cellStyle name="Normal 7 4 6" xfId="8902"/>
    <cellStyle name="Normal 7 4 6 2" xfId="18635"/>
    <cellStyle name="Normal 7 4 7" xfId="8903"/>
    <cellStyle name="Normal 7 4 7 2" xfId="18636"/>
    <cellStyle name="Normal 7 4 8" xfId="8904"/>
    <cellStyle name="Normal 7 4 8 2" xfId="18637"/>
    <cellStyle name="Normal 7 4 9" xfId="18630"/>
    <cellStyle name="Normal 7 5" xfId="8905"/>
    <cellStyle name="Normal 7 5 2" xfId="8906"/>
    <cellStyle name="Normal 7 5 2 2" xfId="18639"/>
    <cellStyle name="Normal 7 5 3" xfId="8907"/>
    <cellStyle name="Normal 7 5 3 2" xfId="18640"/>
    <cellStyle name="Normal 7 5 4" xfId="8908"/>
    <cellStyle name="Normal 7 5 4 2" xfId="18641"/>
    <cellStyle name="Normal 7 5 5" xfId="8909"/>
    <cellStyle name="Normal 7 5 5 2" xfId="18642"/>
    <cellStyle name="Normal 7 5 6" xfId="8910"/>
    <cellStyle name="Normal 7 5 6 2" xfId="18643"/>
    <cellStyle name="Normal 7 5 7" xfId="8911"/>
    <cellStyle name="Normal 7 5 7 2" xfId="18644"/>
    <cellStyle name="Normal 7 5 8" xfId="8912"/>
    <cellStyle name="Normal 7 5 8 2" xfId="18645"/>
    <cellStyle name="Normal 7 5 9" xfId="18638"/>
    <cellStyle name="Normal 7 6" xfId="8913"/>
    <cellStyle name="Normal 7 6 2" xfId="18646"/>
    <cellStyle name="Normal 7 7" xfId="8914"/>
    <cellStyle name="Normal 7 7 2" xfId="18647"/>
    <cellStyle name="Normal 7 8" xfId="8915"/>
    <cellStyle name="Normal 7 8 2" xfId="18648"/>
    <cellStyle name="Normal 7 9" xfId="8916"/>
    <cellStyle name="Normal 7 9 2" xfId="18649"/>
    <cellStyle name="Normal 8" xfId="8917"/>
    <cellStyle name="Normal 8 10" xfId="8918"/>
    <cellStyle name="Normal 8 10 2" xfId="8919"/>
    <cellStyle name="Normal 8 10 3" xfId="8920"/>
    <cellStyle name="Normal 8 10 4" xfId="18651"/>
    <cellStyle name="Normal 8 11" xfId="8921"/>
    <cellStyle name="Normal 8 11 2" xfId="8922"/>
    <cellStyle name="Normal 8 11 3" xfId="8923"/>
    <cellStyle name="Normal 8 11 3 2" xfId="8924"/>
    <cellStyle name="Normal 8 11 3 2 2" xfId="8925"/>
    <cellStyle name="Normal 8 11 3 2 2 2" xfId="8926"/>
    <cellStyle name="Normal 8 11 3 2 3" xfId="8927"/>
    <cellStyle name="Normal 8 11 3 3" xfId="8928"/>
    <cellStyle name="Normal 8 11 3 3 2" xfId="8929"/>
    <cellStyle name="Normal 8 11 3 3 2 2" xfId="8930"/>
    <cellStyle name="Normal 8 11 3 3 3" xfId="8931"/>
    <cellStyle name="Normal 8 11 3 4" xfId="8932"/>
    <cellStyle name="Normal 8 11 3 4 2" xfId="8933"/>
    <cellStyle name="Normal 8 11 3 5" xfId="8934"/>
    <cellStyle name="Normal 8 11 4" xfId="8935"/>
    <cellStyle name="Normal 8 11 4 2" xfId="8936"/>
    <cellStyle name="Normal 8 11 4 2 2" xfId="8937"/>
    <cellStyle name="Normal 8 11 4 2 2 2" xfId="8938"/>
    <cellStyle name="Normal 8 11 4 2 3" xfId="8939"/>
    <cellStyle name="Normal 8 11 4 3" xfId="8940"/>
    <cellStyle name="Normal 8 11 4 3 2" xfId="8941"/>
    <cellStyle name="Normal 8 11 4 4" xfId="8942"/>
    <cellStyle name="Normal 8 11 5" xfId="8943"/>
    <cellStyle name="Normal 8 11 5 2" xfId="8944"/>
    <cellStyle name="Normal 8 11 6" xfId="18652"/>
    <cellStyle name="Normal 8 12" xfId="8945"/>
    <cellStyle name="Normal 8 12 2" xfId="18653"/>
    <cellStyle name="Normal 8 13" xfId="8946"/>
    <cellStyle name="Normal 8 14" xfId="18650"/>
    <cellStyle name="Normal 8 2" xfId="8947"/>
    <cellStyle name="Normal 8 2 10" xfId="18654"/>
    <cellStyle name="Normal 8 2 2" xfId="8948"/>
    <cellStyle name="Normal 8 2 2 2" xfId="18655"/>
    <cellStyle name="Normal 8 2 3" xfId="8949"/>
    <cellStyle name="Normal 8 2 3 2" xfId="18656"/>
    <cellStyle name="Normal 8 2 4" xfId="8950"/>
    <cellStyle name="Normal 8 2 4 2" xfId="18657"/>
    <cellStyle name="Normal 8 2 5" xfId="8951"/>
    <cellStyle name="Normal 8 2 5 2" xfId="18658"/>
    <cellStyle name="Normal 8 2 6" xfId="8952"/>
    <cellStyle name="Normal 8 2 6 2" xfId="18659"/>
    <cellStyle name="Normal 8 2 7" xfId="8953"/>
    <cellStyle name="Normal 8 2 7 2" xfId="18660"/>
    <cellStyle name="Normal 8 2 8" xfId="8954"/>
    <cellStyle name="Normal 8 2 8 2" xfId="18661"/>
    <cellStyle name="Normal 8 2 9" xfId="8955"/>
    <cellStyle name="Normal 8 3" xfId="8956"/>
    <cellStyle name="Normal 8 3 2" xfId="8957"/>
    <cellStyle name="Normal 8 3 2 2" xfId="18663"/>
    <cellStyle name="Normal 8 3 3" xfId="8958"/>
    <cellStyle name="Normal 8 3 3 2" xfId="18664"/>
    <cellStyle name="Normal 8 3 4" xfId="8959"/>
    <cellStyle name="Normal 8 3 4 2" xfId="18665"/>
    <cellStyle name="Normal 8 3 5" xfId="8960"/>
    <cellStyle name="Normal 8 3 5 2" xfId="18666"/>
    <cellStyle name="Normal 8 3 6" xfId="8961"/>
    <cellStyle name="Normal 8 3 6 2" xfId="18667"/>
    <cellStyle name="Normal 8 3 7" xfId="8962"/>
    <cellStyle name="Normal 8 3 7 2" xfId="18668"/>
    <cellStyle name="Normal 8 3 8" xfId="8963"/>
    <cellStyle name="Normal 8 3 8 2" xfId="18669"/>
    <cellStyle name="Normal 8 3 9" xfId="18662"/>
    <cellStyle name="Normal 8 4" xfId="8964"/>
    <cellStyle name="Normal 8 4 2" xfId="8965"/>
    <cellStyle name="Normal 8 4 2 2" xfId="18671"/>
    <cellStyle name="Normal 8 4 3" xfId="8966"/>
    <cellStyle name="Normal 8 4 3 2" xfId="18672"/>
    <cellStyle name="Normal 8 4 4" xfId="8967"/>
    <cellStyle name="Normal 8 4 4 2" xfId="18673"/>
    <cellStyle name="Normal 8 4 5" xfId="8968"/>
    <cellStyle name="Normal 8 4 5 2" xfId="18674"/>
    <cellStyle name="Normal 8 4 6" xfId="8969"/>
    <cellStyle name="Normal 8 4 6 2" xfId="18675"/>
    <cellStyle name="Normal 8 4 7" xfId="8970"/>
    <cellStyle name="Normal 8 4 7 2" xfId="18676"/>
    <cellStyle name="Normal 8 4 8" xfId="8971"/>
    <cellStyle name="Normal 8 4 8 2" xfId="18677"/>
    <cellStyle name="Normal 8 4 9" xfId="18670"/>
    <cellStyle name="Normal 8 5" xfId="8972"/>
    <cellStyle name="Normal 8 5 2" xfId="8973"/>
    <cellStyle name="Normal 8 5 2 2" xfId="18679"/>
    <cellStyle name="Normal 8 5 3" xfId="8974"/>
    <cellStyle name="Normal 8 5 3 2" xfId="18680"/>
    <cellStyle name="Normal 8 5 4" xfId="8975"/>
    <cellStyle name="Normal 8 5 4 2" xfId="18681"/>
    <cellStyle name="Normal 8 5 5" xfId="8976"/>
    <cellStyle name="Normal 8 5 5 2" xfId="18682"/>
    <cellStyle name="Normal 8 5 6" xfId="8977"/>
    <cellStyle name="Normal 8 5 6 2" xfId="18683"/>
    <cellStyle name="Normal 8 5 7" xfId="8978"/>
    <cellStyle name="Normal 8 5 7 2" xfId="18684"/>
    <cellStyle name="Normal 8 5 8" xfId="8979"/>
    <cellStyle name="Normal 8 5 8 2" xfId="18685"/>
    <cellStyle name="Normal 8 5 9" xfId="18678"/>
    <cellStyle name="Normal 8 6" xfId="8980"/>
    <cellStyle name="Normal 8 6 2" xfId="18686"/>
    <cellStyle name="Normal 8 7" xfId="8981"/>
    <cellStyle name="Normal 8 7 2" xfId="18687"/>
    <cellStyle name="Normal 8 8" xfId="8982"/>
    <cellStyle name="Normal 8 8 2" xfId="18688"/>
    <cellStyle name="Normal 8 9" xfId="8983"/>
    <cellStyle name="Normal 8 9 2" xfId="18689"/>
    <cellStyle name="Normal 9" xfId="8984"/>
    <cellStyle name="Normal 9 10" xfId="8985"/>
    <cellStyle name="Normal 9 10 2" xfId="8986"/>
    <cellStyle name="Normal 9 10 2 2" xfId="8987"/>
    <cellStyle name="Normal 9 10 2 2 2" xfId="8988"/>
    <cellStyle name="Normal 9 10 2 2 2 2" xfId="8989"/>
    <cellStyle name="Normal 9 10 2 2 3" xfId="8990"/>
    <cellStyle name="Normal 9 10 2 3" xfId="8991"/>
    <cellStyle name="Normal 9 10 2 3 2" xfId="8992"/>
    <cellStyle name="Normal 9 10 2 3 2 2" xfId="8993"/>
    <cellStyle name="Normal 9 10 2 3 3" xfId="8994"/>
    <cellStyle name="Normal 9 10 2 4" xfId="8995"/>
    <cellStyle name="Normal 9 10 2 4 2" xfId="8996"/>
    <cellStyle name="Normal 9 10 2 5" xfId="8997"/>
    <cellStyle name="Normal 9 10 3" xfId="8998"/>
    <cellStyle name="Normal 9 10 3 2" xfId="8999"/>
    <cellStyle name="Normal 9 10 3 2 2" xfId="9000"/>
    <cellStyle name="Normal 9 10 3 3" xfId="9001"/>
    <cellStyle name="Normal 9 10 4" xfId="9002"/>
    <cellStyle name="Normal 9 10 4 2" xfId="9003"/>
    <cellStyle name="Normal 9 10 4 2 2" xfId="9004"/>
    <cellStyle name="Normal 9 10 4 3" xfId="9005"/>
    <cellStyle name="Normal 9 10 5" xfId="9006"/>
    <cellStyle name="Normal 9 10 5 2" xfId="9007"/>
    <cellStyle name="Normal 9 10 6" xfId="9008"/>
    <cellStyle name="Normal 9 11" xfId="9009"/>
    <cellStyle name="Normal 9 11 2" xfId="9010"/>
    <cellStyle name="Normal 9 11 2 2" xfId="9011"/>
    <cellStyle name="Normal 9 11 2 2 2" xfId="9012"/>
    <cellStyle name="Normal 9 11 2 2 2 2" xfId="9013"/>
    <cellStyle name="Normal 9 11 2 2 3" xfId="9014"/>
    <cellStyle name="Normal 9 11 2 3" xfId="9015"/>
    <cellStyle name="Normal 9 11 2 3 2" xfId="9016"/>
    <cellStyle name="Normal 9 11 2 3 2 2" xfId="9017"/>
    <cellStyle name="Normal 9 11 2 3 3" xfId="9018"/>
    <cellStyle name="Normal 9 11 2 4" xfId="9019"/>
    <cellStyle name="Normal 9 11 2 4 2" xfId="9020"/>
    <cellStyle name="Normal 9 11 2 5" xfId="9021"/>
    <cellStyle name="Normal 9 11 3" xfId="9022"/>
    <cellStyle name="Normal 9 11 3 2" xfId="9023"/>
    <cellStyle name="Normal 9 11 3 2 2" xfId="9024"/>
    <cellStyle name="Normal 9 11 3 3" xfId="9025"/>
    <cellStyle name="Normal 9 11 4" xfId="9026"/>
    <cellStyle name="Normal 9 11 4 2" xfId="9027"/>
    <cellStyle name="Normal 9 11 4 2 2" xfId="9028"/>
    <cellStyle name="Normal 9 11 4 3" xfId="9029"/>
    <cellStyle name="Normal 9 11 5" xfId="9030"/>
    <cellStyle name="Normal 9 11 5 2" xfId="9031"/>
    <cellStyle name="Normal 9 11 6" xfId="9032"/>
    <cellStyle name="Normal 9 12" xfId="9033"/>
    <cellStyle name="Normal 9 12 2" xfId="9034"/>
    <cellStyle name="Normal 9 12 2 2" xfId="9035"/>
    <cellStyle name="Normal 9 12 2 2 2" xfId="9036"/>
    <cellStyle name="Normal 9 12 2 3" xfId="9037"/>
    <cellStyle name="Normal 9 12 3" xfId="9038"/>
    <cellStyle name="Normal 9 12 3 2" xfId="9039"/>
    <cellStyle name="Normal 9 12 3 2 2" xfId="9040"/>
    <cellStyle name="Normal 9 12 3 3" xfId="9041"/>
    <cellStyle name="Normal 9 12 4" xfId="9042"/>
    <cellStyle name="Normal 9 12 4 2" xfId="9043"/>
    <cellStyle name="Normal 9 12 5" xfId="9044"/>
    <cellStyle name="Normal 9 13" xfId="9045"/>
    <cellStyle name="Normal 9 13 2" xfId="9046"/>
    <cellStyle name="Normal 9 13 2 2" xfId="9047"/>
    <cellStyle name="Normal 9 13 2 2 2" xfId="9048"/>
    <cellStyle name="Normal 9 13 2 3" xfId="9049"/>
    <cellStyle name="Normal 9 13 3" xfId="9050"/>
    <cellStyle name="Normal 9 13 3 2" xfId="9051"/>
    <cellStyle name="Normal 9 13 4" xfId="9052"/>
    <cellStyle name="Normal 9 14" xfId="9053"/>
    <cellStyle name="Normal 9 14 2" xfId="9054"/>
    <cellStyle name="Normal 9 15" xfId="18690"/>
    <cellStyle name="Normal 9 2" xfId="9055"/>
    <cellStyle name="Normal 9 2 2" xfId="9056"/>
    <cellStyle name="Normal 9 2 2 2" xfId="9057"/>
    <cellStyle name="Normal 9 2 2 3" xfId="9058"/>
    <cellStyle name="Normal 9 2 2 3 2" xfId="9059"/>
    <cellStyle name="Normal 9 2 2 3 2 2" xfId="9060"/>
    <cellStyle name="Normal 9 2 2 3 2 2 2" xfId="9061"/>
    <cellStyle name="Normal 9 2 2 3 2 3" xfId="9062"/>
    <cellStyle name="Normal 9 2 2 3 3" xfId="9063"/>
    <cellStyle name="Normal 9 2 2 3 3 2" xfId="9064"/>
    <cellStyle name="Normal 9 2 2 3 3 2 2" xfId="9065"/>
    <cellStyle name="Normal 9 2 2 3 3 3" xfId="9066"/>
    <cellStyle name="Normal 9 2 2 3 4" xfId="9067"/>
    <cellStyle name="Normal 9 2 2 3 4 2" xfId="9068"/>
    <cellStyle name="Normal 9 2 2 3 5" xfId="9069"/>
    <cellStyle name="Normal 9 2 2 4" xfId="9070"/>
    <cellStyle name="Normal 9 2 2 4 2" xfId="9071"/>
    <cellStyle name="Normal 9 2 2 4 2 2" xfId="9072"/>
    <cellStyle name="Normal 9 2 2 4 3" xfId="9073"/>
    <cellStyle name="Normal 9 2 2 5" xfId="9074"/>
    <cellStyle name="Normal 9 2 2 5 2" xfId="9075"/>
    <cellStyle name="Normal 9 2 2 5 2 2" xfId="9076"/>
    <cellStyle name="Normal 9 2 2 5 3" xfId="9077"/>
    <cellStyle name="Normal 9 2 2 6" xfId="9078"/>
    <cellStyle name="Normal 9 2 2 6 2" xfId="9079"/>
    <cellStyle name="Normal 9 2 2 7" xfId="9080"/>
    <cellStyle name="Normal 9 2 3" xfId="9081"/>
    <cellStyle name="Normal 9 2 3 2" xfId="9082"/>
    <cellStyle name="Normal 9 2 3 2 2" xfId="9083"/>
    <cellStyle name="Normal 9 2 3 2 2 2" xfId="9084"/>
    <cellStyle name="Normal 9 2 3 2 2 2 2" xfId="9085"/>
    <cellStyle name="Normal 9 2 3 2 2 3" xfId="9086"/>
    <cellStyle name="Normal 9 2 3 2 3" xfId="9087"/>
    <cellStyle name="Normal 9 2 3 2 3 2" xfId="9088"/>
    <cellStyle name="Normal 9 2 3 2 3 2 2" xfId="9089"/>
    <cellStyle name="Normal 9 2 3 2 3 3" xfId="9090"/>
    <cellStyle name="Normal 9 2 3 2 4" xfId="9091"/>
    <cellStyle name="Normal 9 2 3 2 4 2" xfId="9092"/>
    <cellStyle name="Normal 9 2 3 2 5" xfId="9093"/>
    <cellStyle name="Normal 9 2 3 3" xfId="9094"/>
    <cellStyle name="Normal 9 2 3 3 2" xfId="9095"/>
    <cellStyle name="Normal 9 2 3 3 2 2" xfId="9096"/>
    <cellStyle name="Normal 9 2 3 3 3" xfId="9097"/>
    <cellStyle name="Normal 9 2 3 4" xfId="9098"/>
    <cellStyle name="Normal 9 2 3 4 2" xfId="9099"/>
    <cellStyle name="Normal 9 2 3 4 2 2" xfId="9100"/>
    <cellStyle name="Normal 9 2 3 4 3" xfId="9101"/>
    <cellStyle name="Normal 9 2 3 5" xfId="9102"/>
    <cellStyle name="Normal 9 2 3 5 2" xfId="9103"/>
    <cellStyle name="Normal 9 2 3 6" xfId="9104"/>
    <cellStyle name="Normal 9 2 4" xfId="9105"/>
    <cellStyle name="Normal 9 2 4 2" xfId="9106"/>
    <cellStyle name="Normal 9 2 4 2 2" xfId="9107"/>
    <cellStyle name="Normal 9 2 4 2 2 2" xfId="9108"/>
    <cellStyle name="Normal 9 2 4 2 2 2 2" xfId="9109"/>
    <cellStyle name="Normal 9 2 4 2 2 3" xfId="9110"/>
    <cellStyle name="Normal 9 2 4 2 3" xfId="9111"/>
    <cellStyle name="Normal 9 2 4 2 3 2" xfId="9112"/>
    <cellStyle name="Normal 9 2 4 2 3 2 2" xfId="9113"/>
    <cellStyle name="Normal 9 2 4 2 3 3" xfId="9114"/>
    <cellStyle name="Normal 9 2 4 2 4" xfId="9115"/>
    <cellStyle name="Normal 9 2 4 2 4 2" xfId="9116"/>
    <cellStyle name="Normal 9 2 4 2 5" xfId="9117"/>
    <cellStyle name="Normal 9 2 4 3" xfId="9118"/>
    <cellStyle name="Normal 9 2 4 3 2" xfId="9119"/>
    <cellStyle name="Normal 9 2 4 3 2 2" xfId="9120"/>
    <cellStyle name="Normal 9 2 4 3 3" xfId="9121"/>
    <cellStyle name="Normal 9 2 4 4" xfId="9122"/>
    <cellStyle name="Normal 9 2 4 4 2" xfId="9123"/>
    <cellStyle name="Normal 9 2 4 4 2 2" xfId="9124"/>
    <cellStyle name="Normal 9 2 4 4 3" xfId="9125"/>
    <cellStyle name="Normal 9 2 4 5" xfId="9126"/>
    <cellStyle name="Normal 9 2 4 5 2" xfId="9127"/>
    <cellStyle name="Normal 9 2 4 6" xfId="9128"/>
    <cellStyle name="Normal 9 2 5" xfId="9129"/>
    <cellStyle name="Normal 9 2 5 2" xfId="9130"/>
    <cellStyle name="Normal 9 2 5 2 2" xfId="9131"/>
    <cellStyle name="Normal 9 2 5 2 2 2" xfId="9132"/>
    <cellStyle name="Normal 9 2 5 2 3" xfId="9133"/>
    <cellStyle name="Normal 9 2 5 3" xfId="9134"/>
    <cellStyle name="Normal 9 2 5 3 2" xfId="9135"/>
    <cellStyle name="Normal 9 2 5 3 2 2" xfId="9136"/>
    <cellStyle name="Normal 9 2 5 3 3" xfId="9137"/>
    <cellStyle name="Normal 9 2 5 4" xfId="9138"/>
    <cellStyle name="Normal 9 2 5 4 2" xfId="9139"/>
    <cellStyle name="Normal 9 2 5 5" xfId="9140"/>
    <cellStyle name="Normal 9 2 6" xfId="9141"/>
    <cellStyle name="Normal 9 2 6 2" xfId="9142"/>
    <cellStyle name="Normal 9 2 6 2 2" xfId="9143"/>
    <cellStyle name="Normal 9 2 6 2 2 2" xfId="9144"/>
    <cellStyle name="Normal 9 2 6 2 3" xfId="9145"/>
    <cellStyle name="Normal 9 2 6 3" xfId="9146"/>
    <cellStyle name="Normal 9 2 6 3 2" xfId="9147"/>
    <cellStyle name="Normal 9 2 6 4" xfId="9148"/>
    <cellStyle name="Normal 9 2 7" xfId="9149"/>
    <cellStyle name="Normal 9 2 7 2" xfId="9150"/>
    <cellStyle name="Normal 9 2 8" xfId="18691"/>
    <cellStyle name="Normal 9 3" xfId="9151"/>
    <cellStyle name="Normal 9 3 2" xfId="9152"/>
    <cellStyle name="Normal 9 3 3" xfId="9153"/>
    <cellStyle name="Normal 9 3 3 2" xfId="9154"/>
    <cellStyle name="Normal 9 3 3 2 2" xfId="9155"/>
    <cellStyle name="Normal 9 3 3 2 2 2" xfId="9156"/>
    <cellStyle name="Normal 9 3 3 2 3" xfId="9157"/>
    <cellStyle name="Normal 9 3 3 3" xfId="9158"/>
    <cellStyle name="Normal 9 3 3 3 2" xfId="9159"/>
    <cellStyle name="Normal 9 3 3 3 2 2" xfId="9160"/>
    <cellStyle name="Normal 9 3 3 3 3" xfId="9161"/>
    <cellStyle name="Normal 9 3 3 4" xfId="9162"/>
    <cellStyle name="Normal 9 3 3 4 2" xfId="9163"/>
    <cellStyle name="Normal 9 3 3 5" xfId="9164"/>
    <cellStyle name="Normal 9 3 4" xfId="9165"/>
    <cellStyle name="Normal 9 3 4 2" xfId="9166"/>
    <cellStyle name="Normal 9 3 4 2 2" xfId="9167"/>
    <cellStyle name="Normal 9 3 4 2 2 2" xfId="9168"/>
    <cellStyle name="Normal 9 3 4 2 3" xfId="9169"/>
    <cellStyle name="Normal 9 3 4 3" xfId="9170"/>
    <cellStyle name="Normal 9 3 4 3 2" xfId="9171"/>
    <cellStyle name="Normal 9 3 4 4" xfId="9172"/>
    <cellStyle name="Normal 9 3 5" xfId="9173"/>
    <cellStyle name="Normal 9 3 5 2" xfId="9174"/>
    <cellStyle name="Normal 9 3 6" xfId="18692"/>
    <cellStyle name="Normal 9 4" xfId="9175"/>
    <cellStyle name="Normal 9 4 2" xfId="18693"/>
    <cellStyle name="Normal 9 5" xfId="9176"/>
    <cellStyle name="Normal 9 5 2" xfId="18694"/>
    <cellStyle name="Normal 9 6" xfId="9177"/>
    <cellStyle name="Normal 9 6 2" xfId="18695"/>
    <cellStyle name="Normal 9 7" xfId="9178"/>
    <cellStyle name="Normal 9 7 2" xfId="18696"/>
    <cellStyle name="Normal 9 8" xfId="9179"/>
    <cellStyle name="Normal 9 8 2" xfId="18697"/>
    <cellStyle name="Normal 9 9" xfId="9180"/>
    <cellStyle name="Normal GHG Numbers (0.00)" xfId="9181"/>
    <cellStyle name="Normal GHG Textfiels Bold" xfId="9182"/>
    <cellStyle name="Normal GHG whole table" xfId="9183"/>
    <cellStyle name="Normal GHG-Shade" xfId="9184"/>
    <cellStyle name="Normal_Sheet1" xfId="19148"/>
    <cellStyle name="Normale_B2020" xfId="9185"/>
    <cellStyle name="Note" xfId="9186" builtinId="10" customBuiltin="1"/>
    <cellStyle name="Note 10" xfId="9187"/>
    <cellStyle name="Note 10 2" xfId="9188"/>
    <cellStyle name="Note 10 3" xfId="9189"/>
    <cellStyle name="Note 10 3 2" xfId="9190"/>
    <cellStyle name="Note 10 3_ELC_final" xfId="9191"/>
    <cellStyle name="Note 10_ELC_final" xfId="9192"/>
    <cellStyle name="Note 11" xfId="9193"/>
    <cellStyle name="Note 11 2" xfId="9194"/>
    <cellStyle name="Note 11_ELC_final" xfId="9195"/>
    <cellStyle name="Note 12" xfId="9196"/>
    <cellStyle name="Note 12 2" xfId="9197"/>
    <cellStyle name="Note 12_ELC_final" xfId="9198"/>
    <cellStyle name="Note 13" xfId="9199"/>
    <cellStyle name="Note 13 2" xfId="9200"/>
    <cellStyle name="Note 13_ELC_final" xfId="9201"/>
    <cellStyle name="Note 14" xfId="9202"/>
    <cellStyle name="Note 14 2" xfId="9203"/>
    <cellStyle name="Note 14_ELC_final" xfId="9204"/>
    <cellStyle name="Note 15" xfId="9205"/>
    <cellStyle name="Note 15 2" xfId="9206"/>
    <cellStyle name="Note 15_ELC_final" xfId="9207"/>
    <cellStyle name="Note 16" xfId="9208"/>
    <cellStyle name="Note 16 2" xfId="9209"/>
    <cellStyle name="Note 16_ELC_final" xfId="9210"/>
    <cellStyle name="Note 17" xfId="9211"/>
    <cellStyle name="Note 17 2" xfId="9212"/>
    <cellStyle name="Note 17_ELC_final" xfId="9213"/>
    <cellStyle name="Note 18" xfId="9214"/>
    <cellStyle name="Note 18 2" xfId="9215"/>
    <cellStyle name="Note 18_ELC_final" xfId="9216"/>
    <cellStyle name="Note 19" xfId="9217"/>
    <cellStyle name="Note 2" xfId="9218"/>
    <cellStyle name="Note 2 10" xfId="9219"/>
    <cellStyle name="Note 2 10 2" xfId="18699"/>
    <cellStyle name="Note 2 11" xfId="9220"/>
    <cellStyle name="Note 2 11 2" xfId="18700"/>
    <cellStyle name="Note 2 12" xfId="9221"/>
    <cellStyle name="Note 2 12 2" xfId="18701"/>
    <cellStyle name="Note 2 13" xfId="9222"/>
    <cellStyle name="Note 2 13 2" xfId="18702"/>
    <cellStyle name="Note 2 14" xfId="9223"/>
    <cellStyle name="Note 2 14 2" xfId="18703"/>
    <cellStyle name="Note 2 15" xfId="9224"/>
    <cellStyle name="Note 2 15 2" xfId="18704"/>
    <cellStyle name="Note 2 16" xfId="9225"/>
    <cellStyle name="Note 2 17" xfId="18698"/>
    <cellStyle name="Note 2 2" xfId="9226"/>
    <cellStyle name="Note 2 2 2" xfId="9227"/>
    <cellStyle name="Note 2 2 2 2" xfId="9228"/>
    <cellStyle name="Note 2 2 3" xfId="18705"/>
    <cellStyle name="Note 2 3" xfId="9229"/>
    <cellStyle name="Note 2 3 2" xfId="18706"/>
    <cellStyle name="Note 2 4" xfId="9230"/>
    <cellStyle name="Note 2 4 2" xfId="18707"/>
    <cellStyle name="Note 2 5" xfId="9231"/>
    <cellStyle name="Note 2 5 2" xfId="18708"/>
    <cellStyle name="Note 2 6" xfId="9232"/>
    <cellStyle name="Note 2 6 2" xfId="18709"/>
    <cellStyle name="Note 2 7" xfId="9233"/>
    <cellStyle name="Note 2 7 2" xfId="18710"/>
    <cellStyle name="Note 2 8" xfId="9234"/>
    <cellStyle name="Note 2 8 2" xfId="18711"/>
    <cellStyle name="Note 2 9" xfId="9235"/>
    <cellStyle name="Note 2 9 2" xfId="18712"/>
    <cellStyle name="Note 2_PrimaryEnergyPrices_TIMES" xfId="9236"/>
    <cellStyle name="Note 20" xfId="9237"/>
    <cellStyle name="Note 21" xfId="9238"/>
    <cellStyle name="Note 22" xfId="9239"/>
    <cellStyle name="Note 23" xfId="9240"/>
    <cellStyle name="Note 24" xfId="9241"/>
    <cellStyle name="Note 25" xfId="9242"/>
    <cellStyle name="Note 26" xfId="9243"/>
    <cellStyle name="Note 27" xfId="9244"/>
    <cellStyle name="Note 28" xfId="9245"/>
    <cellStyle name="Note 29" xfId="9246"/>
    <cellStyle name="Note 3" xfId="9247"/>
    <cellStyle name="Note 3 2" xfId="9248"/>
    <cellStyle name="Note 3 2 2" xfId="9249"/>
    <cellStyle name="Note 3 3" xfId="9250"/>
    <cellStyle name="Note 3 4" xfId="9251"/>
    <cellStyle name="Note 3 4 2" xfId="9252"/>
    <cellStyle name="Note 3 4 3" xfId="9253"/>
    <cellStyle name="Note 3 5" xfId="9254"/>
    <cellStyle name="Note 3 6" xfId="9255"/>
    <cellStyle name="Note 3 7" xfId="9256"/>
    <cellStyle name="Note 3 8" xfId="18713"/>
    <cellStyle name="Note 3_PrimaryEnergyPrices_TIMES" xfId="9257"/>
    <cellStyle name="Note 30" xfId="9258"/>
    <cellStyle name="Note 31" xfId="9259"/>
    <cellStyle name="Note 32" xfId="9260"/>
    <cellStyle name="Note 33" xfId="9261"/>
    <cellStyle name="Note 34" xfId="9262"/>
    <cellStyle name="Note 35" xfId="9263"/>
    <cellStyle name="Note 36" xfId="9264"/>
    <cellStyle name="Note 37" xfId="9265"/>
    <cellStyle name="Note 38" xfId="9266"/>
    <cellStyle name="Note 39" xfId="9267"/>
    <cellStyle name="Note 4" xfId="9268"/>
    <cellStyle name="Note 4 2" xfId="9269"/>
    <cellStyle name="Note 4 3" xfId="9270"/>
    <cellStyle name="Note 4 3 2" xfId="9271"/>
    <cellStyle name="Note 4 3_ELC_final" xfId="9272"/>
    <cellStyle name="Note 4 4" xfId="9273"/>
    <cellStyle name="Note 4 5" xfId="18714"/>
    <cellStyle name="Note 4 6" xfId="19143"/>
    <cellStyle name="Note 4_ELC_final" xfId="9274"/>
    <cellStyle name="Note 40" xfId="9275"/>
    <cellStyle name="Note 41" xfId="9276"/>
    <cellStyle name="Note 5" xfId="9277"/>
    <cellStyle name="Note 5 2" xfId="9278"/>
    <cellStyle name="Note 5 3" xfId="9279"/>
    <cellStyle name="Note 5 3 2" xfId="9280"/>
    <cellStyle name="Note 5 3_ELC_final" xfId="9281"/>
    <cellStyle name="Note 5 4" xfId="9282"/>
    <cellStyle name="Note 5 5" xfId="18715"/>
    <cellStyle name="Note 5 6" xfId="19144"/>
    <cellStyle name="Note 5_ELC_final" xfId="9283"/>
    <cellStyle name="Note 6" xfId="9284"/>
    <cellStyle name="Note 6 2" xfId="9285"/>
    <cellStyle name="Note 6 3" xfId="9286"/>
    <cellStyle name="Note 6 3 2" xfId="9287"/>
    <cellStyle name="Note 6 3_ELC_final" xfId="9288"/>
    <cellStyle name="Note 6 4" xfId="9289"/>
    <cellStyle name="Note 6 5" xfId="18716"/>
    <cellStyle name="Note 6 6" xfId="19145"/>
    <cellStyle name="Note 6_ELC_final" xfId="9290"/>
    <cellStyle name="Note 7" xfId="9291"/>
    <cellStyle name="Note 7 2" xfId="9292"/>
    <cellStyle name="Note 7 3" xfId="9293"/>
    <cellStyle name="Note 7 3 2" xfId="9294"/>
    <cellStyle name="Note 7 3_ELC_final" xfId="9295"/>
    <cellStyle name="Note 7 4" xfId="9296"/>
    <cellStyle name="Note 7 5" xfId="18717"/>
    <cellStyle name="Note 7 6" xfId="19146"/>
    <cellStyle name="Note 7_ELC_final" xfId="9297"/>
    <cellStyle name="Note 8" xfId="9298"/>
    <cellStyle name="Note 8 2" xfId="9299"/>
    <cellStyle name="Note 8 3" xfId="9300"/>
    <cellStyle name="Note 8 3 2" xfId="9301"/>
    <cellStyle name="Note 8 3_ELC_final" xfId="9302"/>
    <cellStyle name="Note 8 4" xfId="9303"/>
    <cellStyle name="Note 8 5" xfId="18718"/>
    <cellStyle name="Note 8 6" xfId="19147"/>
    <cellStyle name="Note 8_ELC_final" xfId="9304"/>
    <cellStyle name="Note 9" xfId="9305"/>
    <cellStyle name="Note 9 2" xfId="9306"/>
    <cellStyle name="Note 9 3" xfId="9307"/>
    <cellStyle name="Note 9 3 2" xfId="9308"/>
    <cellStyle name="Note 9 3_ELC_final" xfId="9309"/>
    <cellStyle name="Note 9 4" xfId="9310"/>
    <cellStyle name="Note 9_ELC_final" xfId="9311"/>
    <cellStyle name="Notiz" xfId="9312"/>
    <cellStyle name="Notiz 2" xfId="9313"/>
    <cellStyle name="Notiz 3" xfId="9314"/>
    <cellStyle name="num_note" xfId="9315"/>
    <cellStyle name="Nuovo" xfId="9316"/>
    <cellStyle name="Nuovo 10" xfId="9317"/>
    <cellStyle name="Nuovo 11" xfId="9318"/>
    <cellStyle name="Nuovo 12" xfId="9319"/>
    <cellStyle name="Nuovo 13" xfId="9320"/>
    <cellStyle name="Nuovo 14" xfId="9321"/>
    <cellStyle name="Nuovo 15" xfId="9322"/>
    <cellStyle name="Nuovo 16" xfId="9323"/>
    <cellStyle name="Nuovo 17" xfId="9324"/>
    <cellStyle name="Nuovo 18" xfId="9325"/>
    <cellStyle name="Nuovo 19" xfId="9326"/>
    <cellStyle name="Nuovo 2" xfId="9327"/>
    <cellStyle name="Nuovo 2 2" xfId="9328"/>
    <cellStyle name="Nuovo 20" xfId="9329"/>
    <cellStyle name="Nuovo 21" xfId="9330"/>
    <cellStyle name="Nuovo 22" xfId="9331"/>
    <cellStyle name="Nuovo 23" xfId="9332"/>
    <cellStyle name="Nuovo 24" xfId="9333"/>
    <cellStyle name="Nuovo 25" xfId="9334"/>
    <cellStyle name="Nuovo 26" xfId="9335"/>
    <cellStyle name="Nuovo 27" xfId="9336"/>
    <cellStyle name="Nuovo 28" xfId="9337"/>
    <cellStyle name="Nuovo 29" xfId="9338"/>
    <cellStyle name="Nuovo 3" xfId="9339"/>
    <cellStyle name="Nuovo 30" xfId="9340"/>
    <cellStyle name="Nuovo 31" xfId="9341"/>
    <cellStyle name="Nuovo 32" xfId="9342"/>
    <cellStyle name="Nuovo 33" xfId="9343"/>
    <cellStyle name="Nuovo 34" xfId="9344"/>
    <cellStyle name="Nuovo 35" xfId="9345"/>
    <cellStyle name="Nuovo 36" xfId="9346"/>
    <cellStyle name="Nuovo 37" xfId="9347"/>
    <cellStyle name="Nuovo 38" xfId="9348"/>
    <cellStyle name="Nuovo 38 2" xfId="9349"/>
    <cellStyle name="Nuovo 38 3" xfId="9350"/>
    <cellStyle name="Nuovo 38 4" xfId="9351"/>
    <cellStyle name="Nuovo 39" xfId="9352"/>
    <cellStyle name="Nuovo 39 2" xfId="9353"/>
    <cellStyle name="Nuovo 4" xfId="9354"/>
    <cellStyle name="Nuovo 4 2" xfId="9355"/>
    <cellStyle name="Nuovo 40" xfId="9356"/>
    <cellStyle name="Nuovo 40 2" xfId="9357"/>
    <cellStyle name="Nuovo 41" xfId="18719"/>
    <cellStyle name="Nuovo 5" xfId="9358"/>
    <cellStyle name="Nuovo 6" xfId="9359"/>
    <cellStyle name="Nuovo 7" xfId="9360"/>
    <cellStyle name="Nuovo 8" xfId="9361"/>
    <cellStyle name="Nuovo 9" xfId="9362"/>
    <cellStyle name="Output" xfId="9363" builtinId="21" customBuiltin="1"/>
    <cellStyle name="Output 10" xfId="9364"/>
    <cellStyle name="Output 11" xfId="9365"/>
    <cellStyle name="Output 12" xfId="9366"/>
    <cellStyle name="Output 13" xfId="9367"/>
    <cellStyle name="Output 14" xfId="9368"/>
    <cellStyle name="Output 15" xfId="9369"/>
    <cellStyle name="Output 16" xfId="9370"/>
    <cellStyle name="Output 17" xfId="9371"/>
    <cellStyle name="Output 18" xfId="9372"/>
    <cellStyle name="Output 19" xfId="9373"/>
    <cellStyle name="Output 2" xfId="9374"/>
    <cellStyle name="Output 2 10" xfId="9375"/>
    <cellStyle name="Output 2 10 2" xfId="18721"/>
    <cellStyle name="Output 2 11" xfId="9376"/>
    <cellStyle name="Output 2 12" xfId="18720"/>
    <cellStyle name="Output 2 2" xfId="9377"/>
    <cellStyle name="Output 2 2 2" xfId="18722"/>
    <cellStyle name="Output 2 3" xfId="9378"/>
    <cellStyle name="Output 2 3 2" xfId="18723"/>
    <cellStyle name="Output 2 4" xfId="9379"/>
    <cellStyle name="Output 2 4 2" xfId="18724"/>
    <cellStyle name="Output 2 5" xfId="9380"/>
    <cellStyle name="Output 2 5 2" xfId="18725"/>
    <cellStyle name="Output 2 6" xfId="9381"/>
    <cellStyle name="Output 2 6 2" xfId="18726"/>
    <cellStyle name="Output 2 7" xfId="9382"/>
    <cellStyle name="Output 2 7 2" xfId="18727"/>
    <cellStyle name="Output 2 8" xfId="9383"/>
    <cellStyle name="Output 2 8 2" xfId="18728"/>
    <cellStyle name="Output 2 9" xfId="9384"/>
    <cellStyle name="Output 2 9 2" xfId="18729"/>
    <cellStyle name="Output 20" xfId="9385"/>
    <cellStyle name="Output 21" xfId="9386"/>
    <cellStyle name="Output 22" xfId="9387"/>
    <cellStyle name="Output 23" xfId="9388"/>
    <cellStyle name="Output 24" xfId="9389"/>
    <cellStyle name="Output 25" xfId="9390"/>
    <cellStyle name="Output 26" xfId="9391"/>
    <cellStyle name="Output 27" xfId="9392"/>
    <cellStyle name="Output 28" xfId="9393"/>
    <cellStyle name="Output 29" xfId="9394"/>
    <cellStyle name="Output 3" xfId="9395"/>
    <cellStyle name="Output 3 2" xfId="9396"/>
    <cellStyle name="Output 3 2 2" xfId="9397"/>
    <cellStyle name="Output 3 3" xfId="9398"/>
    <cellStyle name="Output 3 4" xfId="9399"/>
    <cellStyle name="Output 3 5" xfId="18730"/>
    <cellStyle name="Output 30" xfId="9400"/>
    <cellStyle name="Output 31" xfId="9401"/>
    <cellStyle name="Output 32" xfId="9402"/>
    <cellStyle name="Output 33" xfId="9403"/>
    <cellStyle name="Output 34" xfId="9404"/>
    <cellStyle name="Output 35" xfId="9405"/>
    <cellStyle name="Output 36" xfId="9406"/>
    <cellStyle name="Output 37" xfId="9407"/>
    <cellStyle name="Output 38" xfId="9408"/>
    <cellStyle name="Output 39" xfId="9409"/>
    <cellStyle name="Output 4" xfId="9410"/>
    <cellStyle name="Output 4 2" xfId="9411"/>
    <cellStyle name="Output 40" xfId="9412"/>
    <cellStyle name="Output 41" xfId="9413"/>
    <cellStyle name="Output 42" xfId="9414"/>
    <cellStyle name="Output 43" xfId="9415"/>
    <cellStyle name="Output 5" xfId="9416"/>
    <cellStyle name="Output 5 2" xfId="9417"/>
    <cellStyle name="Output 6" xfId="9418"/>
    <cellStyle name="Output 6 2" xfId="9419"/>
    <cellStyle name="Output 7" xfId="9420"/>
    <cellStyle name="Output 8" xfId="9421"/>
    <cellStyle name="Output 9" xfId="9422"/>
    <cellStyle name="Pattern" xfId="9423"/>
    <cellStyle name="Percent" xfId="18048" builtinId="5"/>
    <cellStyle name="Percent 10" xfId="9424"/>
    <cellStyle name="Percent 10 10" xfId="9425"/>
    <cellStyle name="Percent 10 11" xfId="9426"/>
    <cellStyle name="Percent 10 11 2" xfId="9427"/>
    <cellStyle name="Percent 10 11 3" xfId="9428"/>
    <cellStyle name="Percent 10 11 4" xfId="9429"/>
    <cellStyle name="Percent 10 12" xfId="9430"/>
    <cellStyle name="Percent 10 12 2" xfId="9431"/>
    <cellStyle name="Percent 10 12 3" xfId="9432"/>
    <cellStyle name="Percent 10 12 4" xfId="9433"/>
    <cellStyle name="Percent 10 13" xfId="9434"/>
    <cellStyle name="Percent 10 13 2" xfId="9435"/>
    <cellStyle name="Percent 10 13 3" xfId="9436"/>
    <cellStyle name="Percent 10 13 4" xfId="9437"/>
    <cellStyle name="Percent 10 14" xfId="9438"/>
    <cellStyle name="Percent 10 14 2" xfId="9439"/>
    <cellStyle name="Percent 10 14 3" xfId="9440"/>
    <cellStyle name="Percent 10 14 4" xfId="9441"/>
    <cellStyle name="Percent 10 14 5" xfId="9442"/>
    <cellStyle name="Percent 10 15" xfId="9443"/>
    <cellStyle name="Percent 10 15 2" xfId="9444"/>
    <cellStyle name="Percent 10 15 3" xfId="9445"/>
    <cellStyle name="Percent 10 15 4" xfId="9446"/>
    <cellStyle name="Percent 10 15 5" xfId="9447"/>
    <cellStyle name="Percent 10 16" xfId="9448"/>
    <cellStyle name="Percent 10 16 2" xfId="9449"/>
    <cellStyle name="Percent 10 16 3" xfId="9450"/>
    <cellStyle name="Percent 10 16 4" xfId="9451"/>
    <cellStyle name="Percent 10 16 5" xfId="9452"/>
    <cellStyle name="Percent 10 17" xfId="9453"/>
    <cellStyle name="Percent 10 17 2" xfId="9454"/>
    <cellStyle name="Percent 10 17 3" xfId="9455"/>
    <cellStyle name="Percent 10 17 4" xfId="9456"/>
    <cellStyle name="Percent 10 17 5" xfId="9457"/>
    <cellStyle name="Percent 10 18" xfId="9458"/>
    <cellStyle name="Percent 10 18 2" xfId="9459"/>
    <cellStyle name="Percent 10 18 3" xfId="9460"/>
    <cellStyle name="Percent 10 18 4" xfId="9461"/>
    <cellStyle name="Percent 10 18 5" xfId="9462"/>
    <cellStyle name="Percent 10 19" xfId="9463"/>
    <cellStyle name="Percent 10 19 2" xfId="9464"/>
    <cellStyle name="Percent 10 19 3" xfId="9465"/>
    <cellStyle name="Percent 10 19 4" xfId="9466"/>
    <cellStyle name="Percent 10 19 5" xfId="9467"/>
    <cellStyle name="Percent 10 2" xfId="9468"/>
    <cellStyle name="Percent 10 2 2" xfId="9469"/>
    <cellStyle name="Percent 10 2 2 2" xfId="9470"/>
    <cellStyle name="Percent 10 2 2 3" xfId="9471"/>
    <cellStyle name="Percent 10 2 2 4" xfId="9472"/>
    <cellStyle name="Percent 10 2 2 5" xfId="9473"/>
    <cellStyle name="Percent 10 2 3" xfId="9474"/>
    <cellStyle name="Percent 10 2 3 2" xfId="9475"/>
    <cellStyle name="Percent 10 2 3 3" xfId="9476"/>
    <cellStyle name="Percent 10 2 3 4" xfId="9477"/>
    <cellStyle name="Percent 10 2 3 5" xfId="9478"/>
    <cellStyle name="Percent 10 2 4" xfId="9479"/>
    <cellStyle name="Percent 10 2 5" xfId="9480"/>
    <cellStyle name="Percent 10 2 6" xfId="9481"/>
    <cellStyle name="Percent 10 2 7" xfId="9482"/>
    <cellStyle name="Percent 10 2 8" xfId="18732"/>
    <cellStyle name="Percent 10 20" xfId="9483"/>
    <cellStyle name="Percent 10 20 2" xfId="9484"/>
    <cellStyle name="Percent 10 20 3" xfId="9485"/>
    <cellStyle name="Percent 10 20 4" xfId="9486"/>
    <cellStyle name="Percent 10 20 5" xfId="9487"/>
    <cellStyle name="Percent 10 21" xfId="18731"/>
    <cellStyle name="Percent 10 3" xfId="9488"/>
    <cellStyle name="Percent 10 3 2" xfId="9489"/>
    <cellStyle name="Percent 10 3 2 2" xfId="9490"/>
    <cellStyle name="Percent 10 3 2 3" xfId="9491"/>
    <cellStyle name="Percent 10 3 2 4" xfId="9492"/>
    <cellStyle name="Percent 10 3 2 5" xfId="9493"/>
    <cellStyle name="Percent 10 3 3" xfId="9494"/>
    <cellStyle name="Percent 10 3 3 2" xfId="9495"/>
    <cellStyle name="Percent 10 3 3 3" xfId="9496"/>
    <cellStyle name="Percent 10 3 3 4" xfId="9497"/>
    <cellStyle name="Percent 10 3 3 5" xfId="9498"/>
    <cellStyle name="Percent 10 3 4" xfId="9499"/>
    <cellStyle name="Percent 10 3 5" xfId="9500"/>
    <cellStyle name="Percent 10 3 6" xfId="9501"/>
    <cellStyle name="Percent 10 3 7" xfId="9502"/>
    <cellStyle name="Percent 10 3 8" xfId="18733"/>
    <cellStyle name="Percent 10 4" xfId="9503"/>
    <cellStyle name="Percent 10 4 2" xfId="9504"/>
    <cellStyle name="Percent 10 4 2 2" xfId="9505"/>
    <cellStyle name="Percent 10 4 2 3" xfId="9506"/>
    <cellStyle name="Percent 10 4 2 4" xfId="9507"/>
    <cellStyle name="Percent 10 4 2 5" xfId="9508"/>
    <cellStyle name="Percent 10 4 3" xfId="9509"/>
    <cellStyle name="Percent 10 4 3 2" xfId="9510"/>
    <cellStyle name="Percent 10 4 3 3" xfId="9511"/>
    <cellStyle name="Percent 10 4 3 4" xfId="9512"/>
    <cellStyle name="Percent 10 4 3 5" xfId="9513"/>
    <cellStyle name="Percent 10 4 4" xfId="9514"/>
    <cellStyle name="Percent 10 4 5" xfId="9515"/>
    <cellStyle name="Percent 10 4 6" xfId="9516"/>
    <cellStyle name="Percent 10 4 7" xfId="9517"/>
    <cellStyle name="Percent 10 4 8" xfId="18734"/>
    <cellStyle name="Percent 10 5" xfId="9518"/>
    <cellStyle name="Percent 10 5 2" xfId="9519"/>
    <cellStyle name="Percent 10 5 2 2" xfId="9520"/>
    <cellStyle name="Percent 10 5 2 3" xfId="9521"/>
    <cellStyle name="Percent 10 5 2 4" xfId="9522"/>
    <cellStyle name="Percent 10 5 2 5" xfId="9523"/>
    <cellStyle name="Percent 10 5 3" xfId="9524"/>
    <cellStyle name="Percent 10 5 3 2" xfId="9525"/>
    <cellStyle name="Percent 10 5 3 3" xfId="9526"/>
    <cellStyle name="Percent 10 5 3 4" xfId="9527"/>
    <cellStyle name="Percent 10 5 3 5" xfId="9528"/>
    <cellStyle name="Percent 10 5 4" xfId="9529"/>
    <cellStyle name="Percent 10 5 5" xfId="9530"/>
    <cellStyle name="Percent 10 5 6" xfId="9531"/>
    <cellStyle name="Percent 10 5 7" xfId="9532"/>
    <cellStyle name="Percent 10 5 8" xfId="18735"/>
    <cellStyle name="Percent 10 6" xfId="9533"/>
    <cellStyle name="Percent 10 6 2" xfId="9534"/>
    <cellStyle name="Percent 10 6 2 2" xfId="9535"/>
    <cellStyle name="Percent 10 6 2 3" xfId="9536"/>
    <cellStyle name="Percent 10 6 2 4" xfId="9537"/>
    <cellStyle name="Percent 10 6 2 5" xfId="9538"/>
    <cellStyle name="Percent 10 6 3" xfId="9539"/>
    <cellStyle name="Percent 10 6 3 2" xfId="9540"/>
    <cellStyle name="Percent 10 6 3 3" xfId="9541"/>
    <cellStyle name="Percent 10 6 3 4" xfId="9542"/>
    <cellStyle name="Percent 10 6 3 5" xfId="9543"/>
    <cellStyle name="Percent 10 6 4" xfId="9544"/>
    <cellStyle name="Percent 10 6 5" xfId="9545"/>
    <cellStyle name="Percent 10 6 6" xfId="9546"/>
    <cellStyle name="Percent 10 6 7" xfId="9547"/>
    <cellStyle name="Percent 10 6 8" xfId="18736"/>
    <cellStyle name="Percent 10 7" xfId="9548"/>
    <cellStyle name="Percent 10 7 10" xfId="18737"/>
    <cellStyle name="Percent 10 7 2" xfId="9549"/>
    <cellStyle name="Percent 10 7 2 2" xfId="9550"/>
    <cellStyle name="Percent 10 7 2 3" xfId="9551"/>
    <cellStyle name="Percent 10 7 2 4" xfId="9552"/>
    <cellStyle name="Percent 10 7 2 5" xfId="9553"/>
    <cellStyle name="Percent 10 7 3" xfId="9554"/>
    <cellStyle name="Percent 10 7 3 2" xfId="9555"/>
    <cellStyle name="Percent 10 7 3 3" xfId="9556"/>
    <cellStyle name="Percent 10 7 3 4" xfId="9557"/>
    <cellStyle name="Percent 10 7 3 5" xfId="9558"/>
    <cellStyle name="Percent 10 7 4" xfId="9559"/>
    <cellStyle name="Percent 10 7 4 2" xfId="9560"/>
    <cellStyle name="Percent 10 7 4 3" xfId="9561"/>
    <cellStyle name="Percent 10 7 4 4" xfId="9562"/>
    <cellStyle name="Percent 10 7 4 5" xfId="9563"/>
    <cellStyle name="Percent 10 7 5" xfId="9564"/>
    <cellStyle name="Percent 10 7 5 2" xfId="9565"/>
    <cellStyle name="Percent 10 7 5 3" xfId="9566"/>
    <cellStyle name="Percent 10 7 5 4" xfId="9567"/>
    <cellStyle name="Percent 10 7 5 5" xfId="9568"/>
    <cellStyle name="Percent 10 7 6" xfId="9569"/>
    <cellStyle name="Percent 10 7 7" xfId="9570"/>
    <cellStyle name="Percent 10 7 8" xfId="9571"/>
    <cellStyle name="Percent 10 7 9" xfId="9572"/>
    <cellStyle name="Percent 10 8" xfId="9573"/>
    <cellStyle name="Percent 10 8 2" xfId="9574"/>
    <cellStyle name="Percent 10 8 2 2" xfId="9575"/>
    <cellStyle name="Percent 10 8 2 3" xfId="9576"/>
    <cellStyle name="Percent 10 8 2 4" xfId="9577"/>
    <cellStyle name="Percent 10 8 2 5" xfId="9578"/>
    <cellStyle name="Percent 10 8 3" xfId="9579"/>
    <cellStyle name="Percent 10 8 3 2" xfId="9580"/>
    <cellStyle name="Percent 10 8 3 3" xfId="9581"/>
    <cellStyle name="Percent 10 8 3 4" xfId="9582"/>
    <cellStyle name="Percent 10 8 3 5" xfId="9583"/>
    <cellStyle name="Percent 10 8 4" xfId="9584"/>
    <cellStyle name="Percent 10 8 5" xfId="9585"/>
    <cellStyle name="Percent 10 8 6" xfId="9586"/>
    <cellStyle name="Percent 10 8 7" xfId="9587"/>
    <cellStyle name="Percent 10 8 8" xfId="18738"/>
    <cellStyle name="Percent 10 9" xfId="9588"/>
    <cellStyle name="Percent 10 9 2" xfId="9589"/>
    <cellStyle name="Percent 10 9 3" xfId="9590"/>
    <cellStyle name="Percent 10 9 4" xfId="9591"/>
    <cellStyle name="Percent 10 9 5" xfId="9592"/>
    <cellStyle name="Percent 11" xfId="9593"/>
    <cellStyle name="Percent 11 10" xfId="9594"/>
    <cellStyle name="Percent 11 10 2" xfId="9595"/>
    <cellStyle name="Percent 11 10 3" xfId="9596"/>
    <cellStyle name="Percent 11 10 4" xfId="9597"/>
    <cellStyle name="Percent 11 10 5" xfId="9598"/>
    <cellStyle name="Percent 11 11" xfId="9599"/>
    <cellStyle name="Percent 11 12" xfId="9600"/>
    <cellStyle name="Percent 11 13" xfId="9601"/>
    <cellStyle name="Percent 11 14" xfId="9602"/>
    <cellStyle name="Percent 11 15" xfId="18739"/>
    <cellStyle name="Percent 11 2" xfId="9603"/>
    <cellStyle name="Percent 11 2 2" xfId="9604"/>
    <cellStyle name="Percent 11 2 2 2" xfId="9605"/>
    <cellStyle name="Percent 11 2 2 3" xfId="9606"/>
    <cellStyle name="Percent 11 2 2 4" xfId="9607"/>
    <cellStyle name="Percent 11 2 2 5" xfId="9608"/>
    <cellStyle name="Percent 11 2 3" xfId="9609"/>
    <cellStyle name="Percent 11 2 3 2" xfId="9610"/>
    <cellStyle name="Percent 11 2 3 3" xfId="9611"/>
    <cellStyle name="Percent 11 2 3 4" xfId="9612"/>
    <cellStyle name="Percent 11 2 3 5" xfId="9613"/>
    <cellStyle name="Percent 11 2 4" xfId="9614"/>
    <cellStyle name="Percent 11 2 5" xfId="9615"/>
    <cellStyle name="Percent 11 2 6" xfId="9616"/>
    <cellStyle name="Percent 11 2 7" xfId="9617"/>
    <cellStyle name="Percent 11 2 8" xfId="18740"/>
    <cellStyle name="Percent 11 3" xfId="9618"/>
    <cellStyle name="Percent 11 3 2" xfId="9619"/>
    <cellStyle name="Percent 11 3 2 2" xfId="9620"/>
    <cellStyle name="Percent 11 3 2 3" xfId="9621"/>
    <cellStyle name="Percent 11 3 2 4" xfId="9622"/>
    <cellStyle name="Percent 11 3 2 5" xfId="9623"/>
    <cellStyle name="Percent 11 3 3" xfId="9624"/>
    <cellStyle name="Percent 11 3 3 2" xfId="9625"/>
    <cellStyle name="Percent 11 3 3 3" xfId="9626"/>
    <cellStyle name="Percent 11 3 3 4" xfId="9627"/>
    <cellStyle name="Percent 11 3 3 5" xfId="9628"/>
    <cellStyle name="Percent 11 3 4" xfId="9629"/>
    <cellStyle name="Percent 11 3 5" xfId="9630"/>
    <cellStyle name="Percent 11 3 6" xfId="9631"/>
    <cellStyle name="Percent 11 3 7" xfId="9632"/>
    <cellStyle name="Percent 11 3 8" xfId="18741"/>
    <cellStyle name="Percent 11 4" xfId="9633"/>
    <cellStyle name="Percent 11 4 2" xfId="9634"/>
    <cellStyle name="Percent 11 4 2 2" xfId="9635"/>
    <cellStyle name="Percent 11 4 2 3" xfId="9636"/>
    <cellStyle name="Percent 11 4 2 4" xfId="9637"/>
    <cellStyle name="Percent 11 4 2 5" xfId="9638"/>
    <cellStyle name="Percent 11 4 3" xfId="9639"/>
    <cellStyle name="Percent 11 4 3 2" xfId="9640"/>
    <cellStyle name="Percent 11 4 3 3" xfId="9641"/>
    <cellStyle name="Percent 11 4 3 4" xfId="9642"/>
    <cellStyle name="Percent 11 4 3 5" xfId="9643"/>
    <cellStyle name="Percent 11 4 4" xfId="9644"/>
    <cellStyle name="Percent 11 4 5" xfId="9645"/>
    <cellStyle name="Percent 11 4 6" xfId="9646"/>
    <cellStyle name="Percent 11 4 7" xfId="9647"/>
    <cellStyle name="Percent 11 4 8" xfId="18742"/>
    <cellStyle name="Percent 11 5" xfId="9648"/>
    <cellStyle name="Percent 11 5 2" xfId="9649"/>
    <cellStyle name="Percent 11 5 2 2" xfId="9650"/>
    <cellStyle name="Percent 11 5 2 3" xfId="9651"/>
    <cellStyle name="Percent 11 5 2 4" xfId="9652"/>
    <cellStyle name="Percent 11 5 2 5" xfId="9653"/>
    <cellStyle name="Percent 11 5 3" xfId="9654"/>
    <cellStyle name="Percent 11 5 3 2" xfId="9655"/>
    <cellStyle name="Percent 11 5 3 3" xfId="9656"/>
    <cellStyle name="Percent 11 5 3 4" xfId="9657"/>
    <cellStyle name="Percent 11 5 3 5" xfId="9658"/>
    <cellStyle name="Percent 11 5 4" xfId="9659"/>
    <cellStyle name="Percent 11 5 5" xfId="9660"/>
    <cellStyle name="Percent 11 5 6" xfId="9661"/>
    <cellStyle name="Percent 11 5 7" xfId="9662"/>
    <cellStyle name="Percent 11 5 8" xfId="18743"/>
    <cellStyle name="Percent 11 6" xfId="9663"/>
    <cellStyle name="Percent 11 6 2" xfId="9664"/>
    <cellStyle name="Percent 11 6 2 2" xfId="9665"/>
    <cellStyle name="Percent 11 6 2 3" xfId="9666"/>
    <cellStyle name="Percent 11 6 2 4" xfId="9667"/>
    <cellStyle name="Percent 11 6 2 5" xfId="9668"/>
    <cellStyle name="Percent 11 6 3" xfId="9669"/>
    <cellStyle name="Percent 11 6 3 2" xfId="9670"/>
    <cellStyle name="Percent 11 6 3 3" xfId="9671"/>
    <cellStyle name="Percent 11 6 3 4" xfId="9672"/>
    <cellStyle name="Percent 11 6 3 5" xfId="9673"/>
    <cellStyle name="Percent 11 6 4" xfId="9674"/>
    <cellStyle name="Percent 11 6 5" xfId="9675"/>
    <cellStyle name="Percent 11 6 6" xfId="9676"/>
    <cellStyle name="Percent 11 6 7" xfId="9677"/>
    <cellStyle name="Percent 11 6 8" xfId="18744"/>
    <cellStyle name="Percent 11 7" xfId="9678"/>
    <cellStyle name="Percent 11 7 10" xfId="18745"/>
    <cellStyle name="Percent 11 7 2" xfId="9679"/>
    <cellStyle name="Percent 11 7 2 2" xfId="9680"/>
    <cellStyle name="Percent 11 7 2 3" xfId="9681"/>
    <cellStyle name="Percent 11 7 2 4" xfId="9682"/>
    <cellStyle name="Percent 11 7 2 5" xfId="9683"/>
    <cellStyle name="Percent 11 7 3" xfId="9684"/>
    <cellStyle name="Percent 11 7 3 2" xfId="9685"/>
    <cellStyle name="Percent 11 7 3 3" xfId="9686"/>
    <cellStyle name="Percent 11 7 3 4" xfId="9687"/>
    <cellStyle name="Percent 11 7 3 5" xfId="9688"/>
    <cellStyle name="Percent 11 7 4" xfId="9689"/>
    <cellStyle name="Percent 11 7 4 2" xfId="9690"/>
    <cellStyle name="Percent 11 7 4 3" xfId="9691"/>
    <cellStyle name="Percent 11 7 4 4" xfId="9692"/>
    <cellStyle name="Percent 11 7 4 5" xfId="9693"/>
    <cellStyle name="Percent 11 7 5" xfId="9694"/>
    <cellStyle name="Percent 11 7 5 2" xfId="9695"/>
    <cellStyle name="Percent 11 7 5 3" xfId="9696"/>
    <cellStyle name="Percent 11 7 5 4" xfId="9697"/>
    <cellStyle name="Percent 11 7 5 5" xfId="9698"/>
    <cellStyle name="Percent 11 7 6" xfId="9699"/>
    <cellStyle name="Percent 11 7 7" xfId="9700"/>
    <cellStyle name="Percent 11 7 8" xfId="9701"/>
    <cellStyle name="Percent 11 7 9" xfId="9702"/>
    <cellStyle name="Percent 11 8" xfId="9703"/>
    <cellStyle name="Percent 11 8 2" xfId="9704"/>
    <cellStyle name="Percent 11 8 2 2" xfId="9705"/>
    <cellStyle name="Percent 11 8 2 3" xfId="9706"/>
    <cellStyle name="Percent 11 8 2 4" xfId="9707"/>
    <cellStyle name="Percent 11 8 2 5" xfId="9708"/>
    <cellStyle name="Percent 11 8 3" xfId="9709"/>
    <cellStyle name="Percent 11 8 3 2" xfId="9710"/>
    <cellStyle name="Percent 11 8 3 3" xfId="9711"/>
    <cellStyle name="Percent 11 8 3 4" xfId="9712"/>
    <cellStyle name="Percent 11 8 3 5" xfId="9713"/>
    <cellStyle name="Percent 11 8 4" xfId="9714"/>
    <cellStyle name="Percent 11 8 5" xfId="9715"/>
    <cellStyle name="Percent 11 8 6" xfId="9716"/>
    <cellStyle name="Percent 11 8 7" xfId="9717"/>
    <cellStyle name="Percent 11 8 8" xfId="18746"/>
    <cellStyle name="Percent 11 9" xfId="9718"/>
    <cellStyle name="Percent 11 9 2" xfId="9719"/>
    <cellStyle name="Percent 11 9 3" xfId="9720"/>
    <cellStyle name="Percent 11 9 4" xfId="9721"/>
    <cellStyle name="Percent 11 9 5" xfId="9722"/>
    <cellStyle name="Percent 12" xfId="9723"/>
    <cellStyle name="Percent 12 10" xfId="9724"/>
    <cellStyle name="Percent 12 10 2" xfId="9725"/>
    <cellStyle name="Percent 12 10 3" xfId="9726"/>
    <cellStyle name="Percent 12 10 4" xfId="9727"/>
    <cellStyle name="Percent 12 10 5" xfId="9728"/>
    <cellStyle name="Percent 12 11" xfId="9729"/>
    <cellStyle name="Percent 12 12" xfId="9730"/>
    <cellStyle name="Percent 12 13" xfId="9731"/>
    <cellStyle name="Percent 12 14" xfId="9732"/>
    <cellStyle name="Percent 12 15" xfId="18747"/>
    <cellStyle name="Percent 12 2" xfId="9733"/>
    <cellStyle name="Percent 12 2 2" xfId="9734"/>
    <cellStyle name="Percent 12 2 2 2" xfId="9735"/>
    <cellStyle name="Percent 12 2 2 3" xfId="9736"/>
    <cellStyle name="Percent 12 2 2 4" xfId="9737"/>
    <cellStyle name="Percent 12 2 2 5" xfId="9738"/>
    <cellStyle name="Percent 12 2 3" xfId="9739"/>
    <cellStyle name="Percent 12 2 3 2" xfId="9740"/>
    <cellStyle name="Percent 12 2 3 3" xfId="9741"/>
    <cellStyle name="Percent 12 2 3 4" xfId="9742"/>
    <cellStyle name="Percent 12 2 3 5" xfId="9743"/>
    <cellStyle name="Percent 12 2 4" xfId="9744"/>
    <cellStyle name="Percent 12 2 5" xfId="9745"/>
    <cellStyle name="Percent 12 2 6" xfId="9746"/>
    <cellStyle name="Percent 12 2 7" xfId="9747"/>
    <cellStyle name="Percent 12 2 8" xfId="18748"/>
    <cellStyle name="Percent 12 3" xfId="9748"/>
    <cellStyle name="Percent 12 3 2" xfId="9749"/>
    <cellStyle name="Percent 12 3 2 2" xfId="9750"/>
    <cellStyle name="Percent 12 3 2 3" xfId="9751"/>
    <cellStyle name="Percent 12 3 2 4" xfId="9752"/>
    <cellStyle name="Percent 12 3 2 5" xfId="9753"/>
    <cellStyle name="Percent 12 3 3" xfId="9754"/>
    <cellStyle name="Percent 12 3 3 2" xfId="9755"/>
    <cellStyle name="Percent 12 3 3 3" xfId="9756"/>
    <cellStyle name="Percent 12 3 3 4" xfId="9757"/>
    <cellStyle name="Percent 12 3 3 5" xfId="9758"/>
    <cellStyle name="Percent 12 3 4" xfId="9759"/>
    <cellStyle name="Percent 12 3 5" xfId="9760"/>
    <cellStyle name="Percent 12 3 6" xfId="9761"/>
    <cellStyle name="Percent 12 3 7" xfId="9762"/>
    <cellStyle name="Percent 12 3 8" xfId="18749"/>
    <cellStyle name="Percent 12 4" xfId="9763"/>
    <cellStyle name="Percent 12 4 2" xfId="9764"/>
    <cellStyle name="Percent 12 4 2 2" xfId="9765"/>
    <cellStyle name="Percent 12 4 2 3" xfId="9766"/>
    <cellStyle name="Percent 12 4 2 4" xfId="9767"/>
    <cellStyle name="Percent 12 4 2 5" xfId="9768"/>
    <cellStyle name="Percent 12 4 3" xfId="9769"/>
    <cellStyle name="Percent 12 4 3 2" xfId="9770"/>
    <cellStyle name="Percent 12 4 3 3" xfId="9771"/>
    <cellStyle name="Percent 12 4 3 4" xfId="9772"/>
    <cellStyle name="Percent 12 4 3 5" xfId="9773"/>
    <cellStyle name="Percent 12 4 4" xfId="9774"/>
    <cellStyle name="Percent 12 4 5" xfId="9775"/>
    <cellStyle name="Percent 12 4 6" xfId="9776"/>
    <cellStyle name="Percent 12 4 7" xfId="9777"/>
    <cellStyle name="Percent 12 4 8" xfId="18750"/>
    <cellStyle name="Percent 12 5" xfId="9778"/>
    <cellStyle name="Percent 12 5 2" xfId="9779"/>
    <cellStyle name="Percent 12 5 2 2" xfId="9780"/>
    <cellStyle name="Percent 12 5 2 3" xfId="9781"/>
    <cellStyle name="Percent 12 5 2 4" xfId="9782"/>
    <cellStyle name="Percent 12 5 2 5" xfId="9783"/>
    <cellStyle name="Percent 12 5 3" xfId="9784"/>
    <cellStyle name="Percent 12 5 3 2" xfId="9785"/>
    <cellStyle name="Percent 12 5 3 3" xfId="9786"/>
    <cellStyle name="Percent 12 5 3 4" xfId="9787"/>
    <cellStyle name="Percent 12 5 3 5" xfId="9788"/>
    <cellStyle name="Percent 12 5 4" xfId="9789"/>
    <cellStyle name="Percent 12 5 5" xfId="9790"/>
    <cellStyle name="Percent 12 5 6" xfId="9791"/>
    <cellStyle name="Percent 12 5 7" xfId="9792"/>
    <cellStyle name="Percent 12 5 8" xfId="18751"/>
    <cellStyle name="Percent 12 6" xfId="9793"/>
    <cellStyle name="Percent 12 6 2" xfId="9794"/>
    <cellStyle name="Percent 12 6 2 2" xfId="9795"/>
    <cellStyle name="Percent 12 6 2 3" xfId="9796"/>
    <cellStyle name="Percent 12 6 2 4" xfId="9797"/>
    <cellStyle name="Percent 12 6 2 5" xfId="9798"/>
    <cellStyle name="Percent 12 6 3" xfId="9799"/>
    <cellStyle name="Percent 12 6 3 2" xfId="9800"/>
    <cellStyle name="Percent 12 6 3 3" xfId="9801"/>
    <cellStyle name="Percent 12 6 3 4" xfId="9802"/>
    <cellStyle name="Percent 12 6 3 5" xfId="9803"/>
    <cellStyle name="Percent 12 6 4" xfId="9804"/>
    <cellStyle name="Percent 12 6 5" xfId="9805"/>
    <cellStyle name="Percent 12 6 6" xfId="9806"/>
    <cellStyle name="Percent 12 6 7" xfId="9807"/>
    <cellStyle name="Percent 12 6 8" xfId="18752"/>
    <cellStyle name="Percent 12 7" xfId="9808"/>
    <cellStyle name="Percent 12 7 10" xfId="18753"/>
    <cellStyle name="Percent 12 7 2" xfId="9809"/>
    <cellStyle name="Percent 12 7 2 2" xfId="9810"/>
    <cellStyle name="Percent 12 7 2 3" xfId="9811"/>
    <cellStyle name="Percent 12 7 2 4" xfId="9812"/>
    <cellStyle name="Percent 12 7 2 5" xfId="9813"/>
    <cellStyle name="Percent 12 7 3" xfId="9814"/>
    <cellStyle name="Percent 12 7 3 2" xfId="9815"/>
    <cellStyle name="Percent 12 7 3 3" xfId="9816"/>
    <cellStyle name="Percent 12 7 3 4" xfId="9817"/>
    <cellStyle name="Percent 12 7 3 5" xfId="9818"/>
    <cellStyle name="Percent 12 7 4" xfId="9819"/>
    <cellStyle name="Percent 12 7 4 2" xfId="9820"/>
    <cellStyle name="Percent 12 7 4 3" xfId="9821"/>
    <cellStyle name="Percent 12 7 4 4" xfId="9822"/>
    <cellStyle name="Percent 12 7 4 5" xfId="9823"/>
    <cellStyle name="Percent 12 7 5" xfId="9824"/>
    <cellStyle name="Percent 12 7 5 2" xfId="9825"/>
    <cellStyle name="Percent 12 7 5 3" xfId="9826"/>
    <cellStyle name="Percent 12 7 5 4" xfId="9827"/>
    <cellStyle name="Percent 12 7 5 5" xfId="9828"/>
    <cellStyle name="Percent 12 7 6" xfId="9829"/>
    <cellStyle name="Percent 12 7 7" xfId="9830"/>
    <cellStyle name="Percent 12 7 8" xfId="9831"/>
    <cellStyle name="Percent 12 7 9" xfId="9832"/>
    <cellStyle name="Percent 12 8" xfId="9833"/>
    <cellStyle name="Percent 12 8 2" xfId="9834"/>
    <cellStyle name="Percent 12 8 2 2" xfId="9835"/>
    <cellStyle name="Percent 12 8 2 3" xfId="9836"/>
    <cellStyle name="Percent 12 8 2 4" xfId="9837"/>
    <cellStyle name="Percent 12 8 2 5" xfId="9838"/>
    <cellStyle name="Percent 12 8 3" xfId="9839"/>
    <cellStyle name="Percent 12 8 3 2" xfId="9840"/>
    <cellStyle name="Percent 12 8 3 3" xfId="9841"/>
    <cellStyle name="Percent 12 8 3 4" xfId="9842"/>
    <cellStyle name="Percent 12 8 3 5" xfId="9843"/>
    <cellStyle name="Percent 12 8 4" xfId="9844"/>
    <cellStyle name="Percent 12 8 5" xfId="9845"/>
    <cellStyle name="Percent 12 8 6" xfId="9846"/>
    <cellStyle name="Percent 12 8 7" xfId="9847"/>
    <cellStyle name="Percent 12 8 8" xfId="18754"/>
    <cellStyle name="Percent 12 9" xfId="9848"/>
    <cellStyle name="Percent 12 9 2" xfId="9849"/>
    <cellStyle name="Percent 12 9 3" xfId="9850"/>
    <cellStyle name="Percent 12 9 4" xfId="9851"/>
    <cellStyle name="Percent 12 9 5" xfId="9852"/>
    <cellStyle name="Percent 13" xfId="9853"/>
    <cellStyle name="Percent 13 10" xfId="9854"/>
    <cellStyle name="Percent 13 10 2" xfId="9855"/>
    <cellStyle name="Percent 13 10 3" xfId="9856"/>
    <cellStyle name="Percent 13 10 4" xfId="9857"/>
    <cellStyle name="Percent 13 10 5" xfId="9858"/>
    <cellStyle name="Percent 13 11" xfId="9859"/>
    <cellStyle name="Percent 13 12" xfId="9860"/>
    <cellStyle name="Percent 13 13" xfId="9861"/>
    <cellStyle name="Percent 13 14" xfId="9862"/>
    <cellStyle name="Percent 13 15" xfId="18755"/>
    <cellStyle name="Percent 13 2" xfId="9863"/>
    <cellStyle name="Percent 13 2 2" xfId="9864"/>
    <cellStyle name="Percent 13 2 2 2" xfId="9865"/>
    <cellStyle name="Percent 13 2 2 3" xfId="9866"/>
    <cellStyle name="Percent 13 2 2 4" xfId="9867"/>
    <cellStyle name="Percent 13 2 2 5" xfId="9868"/>
    <cellStyle name="Percent 13 2 3" xfId="9869"/>
    <cellStyle name="Percent 13 2 3 2" xfId="9870"/>
    <cellStyle name="Percent 13 2 3 3" xfId="9871"/>
    <cellStyle name="Percent 13 2 3 4" xfId="9872"/>
    <cellStyle name="Percent 13 2 3 5" xfId="9873"/>
    <cellStyle name="Percent 13 2 4" xfId="9874"/>
    <cellStyle name="Percent 13 2 5" xfId="9875"/>
    <cellStyle name="Percent 13 2 6" xfId="9876"/>
    <cellStyle name="Percent 13 2 7" xfId="9877"/>
    <cellStyle name="Percent 13 2 8" xfId="18756"/>
    <cellStyle name="Percent 13 3" xfId="9878"/>
    <cellStyle name="Percent 13 3 2" xfId="9879"/>
    <cellStyle name="Percent 13 3 2 2" xfId="9880"/>
    <cellStyle name="Percent 13 3 2 3" xfId="9881"/>
    <cellStyle name="Percent 13 3 2 4" xfId="9882"/>
    <cellStyle name="Percent 13 3 2 5" xfId="9883"/>
    <cellStyle name="Percent 13 3 3" xfId="9884"/>
    <cellStyle name="Percent 13 3 3 2" xfId="9885"/>
    <cellStyle name="Percent 13 3 3 3" xfId="9886"/>
    <cellStyle name="Percent 13 3 3 4" xfId="9887"/>
    <cellStyle name="Percent 13 3 3 5" xfId="9888"/>
    <cellStyle name="Percent 13 3 4" xfId="9889"/>
    <cellStyle name="Percent 13 3 5" xfId="9890"/>
    <cellStyle name="Percent 13 3 6" xfId="9891"/>
    <cellStyle name="Percent 13 3 7" xfId="9892"/>
    <cellStyle name="Percent 13 3 8" xfId="18757"/>
    <cellStyle name="Percent 13 4" xfId="9893"/>
    <cellStyle name="Percent 13 4 2" xfId="9894"/>
    <cellStyle name="Percent 13 4 2 2" xfId="9895"/>
    <cellStyle name="Percent 13 4 2 3" xfId="9896"/>
    <cellStyle name="Percent 13 4 2 4" xfId="9897"/>
    <cellStyle name="Percent 13 4 2 5" xfId="9898"/>
    <cellStyle name="Percent 13 4 3" xfId="9899"/>
    <cellStyle name="Percent 13 4 3 2" xfId="9900"/>
    <cellStyle name="Percent 13 4 3 3" xfId="9901"/>
    <cellStyle name="Percent 13 4 3 4" xfId="9902"/>
    <cellStyle name="Percent 13 4 3 5" xfId="9903"/>
    <cellStyle name="Percent 13 4 4" xfId="9904"/>
    <cellStyle name="Percent 13 4 5" xfId="9905"/>
    <cellStyle name="Percent 13 4 6" xfId="9906"/>
    <cellStyle name="Percent 13 4 7" xfId="9907"/>
    <cellStyle name="Percent 13 4 8" xfId="18758"/>
    <cellStyle name="Percent 13 5" xfId="9908"/>
    <cellStyle name="Percent 13 5 2" xfId="9909"/>
    <cellStyle name="Percent 13 5 2 2" xfId="9910"/>
    <cellStyle name="Percent 13 5 2 3" xfId="9911"/>
    <cellStyle name="Percent 13 5 2 4" xfId="9912"/>
    <cellStyle name="Percent 13 5 2 5" xfId="9913"/>
    <cellStyle name="Percent 13 5 3" xfId="9914"/>
    <cellStyle name="Percent 13 5 3 2" xfId="9915"/>
    <cellStyle name="Percent 13 5 3 3" xfId="9916"/>
    <cellStyle name="Percent 13 5 3 4" xfId="9917"/>
    <cellStyle name="Percent 13 5 3 5" xfId="9918"/>
    <cellStyle name="Percent 13 5 4" xfId="9919"/>
    <cellStyle name="Percent 13 5 5" xfId="9920"/>
    <cellStyle name="Percent 13 5 6" xfId="9921"/>
    <cellStyle name="Percent 13 5 7" xfId="9922"/>
    <cellStyle name="Percent 13 5 8" xfId="18759"/>
    <cellStyle name="Percent 13 6" xfId="9923"/>
    <cellStyle name="Percent 13 6 2" xfId="9924"/>
    <cellStyle name="Percent 13 6 2 2" xfId="9925"/>
    <cellStyle name="Percent 13 6 2 3" xfId="9926"/>
    <cellStyle name="Percent 13 6 2 4" xfId="9927"/>
    <cellStyle name="Percent 13 6 2 5" xfId="9928"/>
    <cellStyle name="Percent 13 6 3" xfId="9929"/>
    <cellStyle name="Percent 13 6 3 2" xfId="9930"/>
    <cellStyle name="Percent 13 6 3 3" xfId="9931"/>
    <cellStyle name="Percent 13 6 3 4" xfId="9932"/>
    <cellStyle name="Percent 13 6 3 5" xfId="9933"/>
    <cellStyle name="Percent 13 6 4" xfId="9934"/>
    <cellStyle name="Percent 13 6 5" xfId="9935"/>
    <cellStyle name="Percent 13 6 6" xfId="9936"/>
    <cellStyle name="Percent 13 6 7" xfId="9937"/>
    <cellStyle name="Percent 13 6 8" xfId="18760"/>
    <cellStyle name="Percent 13 7" xfId="9938"/>
    <cellStyle name="Percent 13 7 10" xfId="18761"/>
    <cellStyle name="Percent 13 7 2" xfId="9939"/>
    <cellStyle name="Percent 13 7 2 2" xfId="9940"/>
    <cellStyle name="Percent 13 7 2 3" xfId="9941"/>
    <cellStyle name="Percent 13 7 2 4" xfId="9942"/>
    <cellStyle name="Percent 13 7 2 5" xfId="9943"/>
    <cellStyle name="Percent 13 7 3" xfId="9944"/>
    <cellStyle name="Percent 13 7 3 2" xfId="9945"/>
    <cellStyle name="Percent 13 7 3 3" xfId="9946"/>
    <cellStyle name="Percent 13 7 3 4" xfId="9947"/>
    <cellStyle name="Percent 13 7 3 5" xfId="9948"/>
    <cellStyle name="Percent 13 7 4" xfId="9949"/>
    <cellStyle name="Percent 13 7 4 2" xfId="9950"/>
    <cellStyle name="Percent 13 7 4 3" xfId="9951"/>
    <cellStyle name="Percent 13 7 4 4" xfId="9952"/>
    <cellStyle name="Percent 13 7 4 5" xfId="9953"/>
    <cellStyle name="Percent 13 7 5" xfId="9954"/>
    <cellStyle name="Percent 13 7 5 2" xfId="9955"/>
    <cellStyle name="Percent 13 7 5 3" xfId="9956"/>
    <cellStyle name="Percent 13 7 5 4" xfId="9957"/>
    <cellStyle name="Percent 13 7 5 5" xfId="9958"/>
    <cellStyle name="Percent 13 7 6" xfId="9959"/>
    <cellStyle name="Percent 13 7 7" xfId="9960"/>
    <cellStyle name="Percent 13 7 8" xfId="9961"/>
    <cellStyle name="Percent 13 7 9" xfId="9962"/>
    <cellStyle name="Percent 13 8" xfId="9963"/>
    <cellStyle name="Percent 13 8 2" xfId="9964"/>
    <cellStyle name="Percent 13 8 2 2" xfId="9965"/>
    <cellStyle name="Percent 13 8 2 3" xfId="9966"/>
    <cellStyle name="Percent 13 8 2 4" xfId="9967"/>
    <cellStyle name="Percent 13 8 2 5" xfId="9968"/>
    <cellStyle name="Percent 13 8 3" xfId="9969"/>
    <cellStyle name="Percent 13 8 3 2" xfId="9970"/>
    <cellStyle name="Percent 13 8 3 3" xfId="9971"/>
    <cellStyle name="Percent 13 8 3 4" xfId="9972"/>
    <cellStyle name="Percent 13 8 3 5" xfId="9973"/>
    <cellStyle name="Percent 13 8 4" xfId="9974"/>
    <cellStyle name="Percent 13 8 5" xfId="9975"/>
    <cellStyle name="Percent 13 8 6" xfId="9976"/>
    <cellStyle name="Percent 13 8 7" xfId="9977"/>
    <cellStyle name="Percent 13 8 8" xfId="18762"/>
    <cellStyle name="Percent 13 9" xfId="9978"/>
    <cellStyle name="Percent 13 9 2" xfId="9979"/>
    <cellStyle name="Percent 13 9 3" xfId="9980"/>
    <cellStyle name="Percent 13 9 4" xfId="9981"/>
    <cellStyle name="Percent 13 9 5" xfId="9982"/>
    <cellStyle name="Percent 14" xfId="9983"/>
    <cellStyle name="Percent 14 10" xfId="9984"/>
    <cellStyle name="Percent 14 10 2" xfId="9985"/>
    <cellStyle name="Percent 14 10 3" xfId="9986"/>
    <cellStyle name="Percent 14 10 4" xfId="9987"/>
    <cellStyle name="Percent 14 10 5" xfId="9988"/>
    <cellStyle name="Percent 14 11" xfId="9989"/>
    <cellStyle name="Percent 14 12" xfId="9990"/>
    <cellStyle name="Percent 14 13" xfId="9991"/>
    <cellStyle name="Percent 14 14" xfId="9992"/>
    <cellStyle name="Percent 14 15" xfId="18763"/>
    <cellStyle name="Percent 14 2" xfId="9993"/>
    <cellStyle name="Percent 14 2 2" xfId="9994"/>
    <cellStyle name="Percent 14 2 2 2" xfId="9995"/>
    <cellStyle name="Percent 14 2 2 3" xfId="9996"/>
    <cellStyle name="Percent 14 2 2 4" xfId="9997"/>
    <cellStyle name="Percent 14 2 2 5" xfId="9998"/>
    <cellStyle name="Percent 14 2 3" xfId="9999"/>
    <cellStyle name="Percent 14 2 3 2" xfId="10000"/>
    <cellStyle name="Percent 14 2 3 3" xfId="10001"/>
    <cellStyle name="Percent 14 2 3 4" xfId="10002"/>
    <cellStyle name="Percent 14 2 3 5" xfId="10003"/>
    <cellStyle name="Percent 14 2 4" xfId="10004"/>
    <cellStyle name="Percent 14 2 5" xfId="10005"/>
    <cellStyle name="Percent 14 2 6" xfId="10006"/>
    <cellStyle name="Percent 14 2 7" xfId="10007"/>
    <cellStyle name="Percent 14 2 8" xfId="18764"/>
    <cellStyle name="Percent 14 3" xfId="10008"/>
    <cellStyle name="Percent 14 3 2" xfId="10009"/>
    <cellStyle name="Percent 14 3 2 2" xfId="10010"/>
    <cellStyle name="Percent 14 3 2 3" xfId="10011"/>
    <cellStyle name="Percent 14 3 2 4" xfId="10012"/>
    <cellStyle name="Percent 14 3 2 5" xfId="10013"/>
    <cellStyle name="Percent 14 3 3" xfId="10014"/>
    <cellStyle name="Percent 14 3 3 2" xfId="10015"/>
    <cellStyle name="Percent 14 3 3 3" xfId="10016"/>
    <cellStyle name="Percent 14 3 3 4" xfId="10017"/>
    <cellStyle name="Percent 14 3 3 5" xfId="10018"/>
    <cellStyle name="Percent 14 3 4" xfId="10019"/>
    <cellStyle name="Percent 14 3 5" xfId="10020"/>
    <cellStyle name="Percent 14 3 6" xfId="10021"/>
    <cellStyle name="Percent 14 3 7" xfId="10022"/>
    <cellStyle name="Percent 14 3 8" xfId="18765"/>
    <cellStyle name="Percent 14 4" xfId="10023"/>
    <cellStyle name="Percent 14 4 2" xfId="10024"/>
    <cellStyle name="Percent 14 4 2 2" xfId="10025"/>
    <cellStyle name="Percent 14 4 2 3" xfId="10026"/>
    <cellStyle name="Percent 14 4 2 4" xfId="10027"/>
    <cellStyle name="Percent 14 4 2 5" xfId="10028"/>
    <cellStyle name="Percent 14 4 3" xfId="10029"/>
    <cellStyle name="Percent 14 4 3 2" xfId="10030"/>
    <cellStyle name="Percent 14 4 3 3" xfId="10031"/>
    <cellStyle name="Percent 14 4 3 4" xfId="10032"/>
    <cellStyle name="Percent 14 4 3 5" xfId="10033"/>
    <cellStyle name="Percent 14 4 4" xfId="10034"/>
    <cellStyle name="Percent 14 4 5" xfId="10035"/>
    <cellStyle name="Percent 14 4 6" xfId="10036"/>
    <cellStyle name="Percent 14 4 7" xfId="10037"/>
    <cellStyle name="Percent 14 4 8" xfId="18766"/>
    <cellStyle name="Percent 14 5" xfId="10038"/>
    <cellStyle name="Percent 14 5 2" xfId="10039"/>
    <cellStyle name="Percent 14 5 2 2" xfId="10040"/>
    <cellStyle name="Percent 14 5 2 3" xfId="10041"/>
    <cellStyle name="Percent 14 5 2 4" xfId="10042"/>
    <cellStyle name="Percent 14 5 2 5" xfId="10043"/>
    <cellStyle name="Percent 14 5 3" xfId="10044"/>
    <cellStyle name="Percent 14 5 3 2" xfId="10045"/>
    <cellStyle name="Percent 14 5 3 3" xfId="10046"/>
    <cellStyle name="Percent 14 5 3 4" xfId="10047"/>
    <cellStyle name="Percent 14 5 3 5" xfId="10048"/>
    <cellStyle name="Percent 14 5 4" xfId="10049"/>
    <cellStyle name="Percent 14 5 5" xfId="10050"/>
    <cellStyle name="Percent 14 5 6" xfId="10051"/>
    <cellStyle name="Percent 14 5 7" xfId="10052"/>
    <cellStyle name="Percent 14 5 8" xfId="18767"/>
    <cellStyle name="Percent 14 6" xfId="10053"/>
    <cellStyle name="Percent 14 6 2" xfId="10054"/>
    <cellStyle name="Percent 14 6 2 2" xfId="10055"/>
    <cellStyle name="Percent 14 6 2 3" xfId="10056"/>
    <cellStyle name="Percent 14 6 2 4" xfId="10057"/>
    <cellStyle name="Percent 14 6 2 5" xfId="10058"/>
    <cellStyle name="Percent 14 6 3" xfId="10059"/>
    <cellStyle name="Percent 14 6 3 2" xfId="10060"/>
    <cellStyle name="Percent 14 6 3 3" xfId="10061"/>
    <cellStyle name="Percent 14 6 3 4" xfId="10062"/>
    <cellStyle name="Percent 14 6 3 5" xfId="10063"/>
    <cellStyle name="Percent 14 6 4" xfId="10064"/>
    <cellStyle name="Percent 14 6 5" xfId="10065"/>
    <cellStyle name="Percent 14 6 6" xfId="10066"/>
    <cellStyle name="Percent 14 6 7" xfId="10067"/>
    <cellStyle name="Percent 14 6 8" xfId="18768"/>
    <cellStyle name="Percent 14 7" xfId="10068"/>
    <cellStyle name="Percent 14 7 10" xfId="18769"/>
    <cellStyle name="Percent 14 7 2" xfId="10069"/>
    <cellStyle name="Percent 14 7 2 2" xfId="10070"/>
    <cellStyle name="Percent 14 7 2 3" xfId="10071"/>
    <cellStyle name="Percent 14 7 2 4" xfId="10072"/>
    <cellStyle name="Percent 14 7 2 5" xfId="10073"/>
    <cellStyle name="Percent 14 7 3" xfId="10074"/>
    <cellStyle name="Percent 14 7 3 2" xfId="10075"/>
    <cellStyle name="Percent 14 7 3 3" xfId="10076"/>
    <cellStyle name="Percent 14 7 3 4" xfId="10077"/>
    <cellStyle name="Percent 14 7 3 5" xfId="10078"/>
    <cellStyle name="Percent 14 7 4" xfId="10079"/>
    <cellStyle name="Percent 14 7 4 2" xfId="10080"/>
    <cellStyle name="Percent 14 7 4 3" xfId="10081"/>
    <cellStyle name="Percent 14 7 4 4" xfId="10082"/>
    <cellStyle name="Percent 14 7 4 5" xfId="10083"/>
    <cellStyle name="Percent 14 7 5" xfId="10084"/>
    <cellStyle name="Percent 14 7 5 2" xfId="10085"/>
    <cellStyle name="Percent 14 7 5 3" xfId="10086"/>
    <cellStyle name="Percent 14 7 5 4" xfId="10087"/>
    <cellStyle name="Percent 14 7 5 5" xfId="10088"/>
    <cellStyle name="Percent 14 7 6" xfId="10089"/>
    <cellStyle name="Percent 14 7 7" xfId="10090"/>
    <cellStyle name="Percent 14 7 8" xfId="10091"/>
    <cellStyle name="Percent 14 7 9" xfId="10092"/>
    <cellStyle name="Percent 14 8" xfId="10093"/>
    <cellStyle name="Percent 14 8 2" xfId="10094"/>
    <cellStyle name="Percent 14 8 2 2" xfId="10095"/>
    <cellStyle name="Percent 14 8 2 3" xfId="10096"/>
    <cellStyle name="Percent 14 8 2 4" xfId="10097"/>
    <cellStyle name="Percent 14 8 2 5" xfId="10098"/>
    <cellStyle name="Percent 14 8 3" xfId="10099"/>
    <cellStyle name="Percent 14 8 3 2" xfId="10100"/>
    <cellStyle name="Percent 14 8 3 3" xfId="10101"/>
    <cellStyle name="Percent 14 8 3 4" xfId="10102"/>
    <cellStyle name="Percent 14 8 3 5" xfId="10103"/>
    <cellStyle name="Percent 14 8 4" xfId="10104"/>
    <cellStyle name="Percent 14 8 5" xfId="10105"/>
    <cellStyle name="Percent 14 8 6" xfId="10106"/>
    <cellStyle name="Percent 14 8 7" xfId="10107"/>
    <cellStyle name="Percent 14 8 8" xfId="18770"/>
    <cellStyle name="Percent 14 9" xfId="10108"/>
    <cellStyle name="Percent 14 9 2" xfId="10109"/>
    <cellStyle name="Percent 14 9 3" xfId="10110"/>
    <cellStyle name="Percent 14 9 4" xfId="10111"/>
    <cellStyle name="Percent 14 9 5" xfId="10112"/>
    <cellStyle name="Percent 15" xfId="10113"/>
    <cellStyle name="Percent 15 10" xfId="10114"/>
    <cellStyle name="Percent 15 10 2" xfId="10115"/>
    <cellStyle name="Percent 15 10 3" xfId="10116"/>
    <cellStyle name="Percent 15 10 4" xfId="10117"/>
    <cellStyle name="Percent 15 10 5" xfId="10118"/>
    <cellStyle name="Percent 15 10 6" xfId="18772"/>
    <cellStyle name="Percent 15 11" xfId="10119"/>
    <cellStyle name="Percent 15 11 2" xfId="10120"/>
    <cellStyle name="Percent 15 11 3" xfId="10121"/>
    <cellStyle name="Percent 15 11 4" xfId="10122"/>
    <cellStyle name="Percent 15 11 5" xfId="10123"/>
    <cellStyle name="Percent 15 11 6" xfId="18773"/>
    <cellStyle name="Percent 15 12" xfId="10124"/>
    <cellStyle name="Percent 15 12 2" xfId="10125"/>
    <cellStyle name="Percent 15 12 3" xfId="10126"/>
    <cellStyle name="Percent 15 12 4" xfId="10127"/>
    <cellStyle name="Percent 15 12 5" xfId="10128"/>
    <cellStyle name="Percent 15 12 6" xfId="18774"/>
    <cellStyle name="Percent 15 13" xfId="10129"/>
    <cellStyle name="Percent 15 13 2" xfId="10130"/>
    <cellStyle name="Percent 15 13 3" xfId="10131"/>
    <cellStyle name="Percent 15 13 4" xfId="10132"/>
    <cellStyle name="Percent 15 13 5" xfId="10133"/>
    <cellStyle name="Percent 15 13 6" xfId="18775"/>
    <cellStyle name="Percent 15 14" xfId="10134"/>
    <cellStyle name="Percent 15 14 2" xfId="10135"/>
    <cellStyle name="Percent 15 14 3" xfId="10136"/>
    <cellStyle name="Percent 15 14 4" xfId="10137"/>
    <cellStyle name="Percent 15 14 5" xfId="10138"/>
    <cellStyle name="Percent 15 14 6" xfId="18776"/>
    <cellStyle name="Percent 15 15" xfId="10139"/>
    <cellStyle name="Percent 15 15 2" xfId="10140"/>
    <cellStyle name="Percent 15 15 3" xfId="10141"/>
    <cellStyle name="Percent 15 15 4" xfId="10142"/>
    <cellStyle name="Percent 15 15 5" xfId="10143"/>
    <cellStyle name="Percent 15 16" xfId="10144"/>
    <cellStyle name="Percent 15 17" xfId="10145"/>
    <cellStyle name="Percent 15 18" xfId="10146"/>
    <cellStyle name="Percent 15 19" xfId="10147"/>
    <cellStyle name="Percent 15 2" xfId="10148"/>
    <cellStyle name="Percent 15 2 10" xfId="10149"/>
    <cellStyle name="Percent 15 2 11" xfId="10150"/>
    <cellStyle name="Percent 15 2 12" xfId="10151"/>
    <cellStyle name="Percent 15 2 13" xfId="18777"/>
    <cellStyle name="Percent 15 2 2" xfId="10152"/>
    <cellStyle name="Percent 15 2 2 2" xfId="10153"/>
    <cellStyle name="Percent 15 2 2 3" xfId="10154"/>
    <cellStyle name="Percent 15 2 2 4" xfId="10155"/>
    <cellStyle name="Percent 15 2 2 5" xfId="10156"/>
    <cellStyle name="Percent 15 2 2 6" xfId="10157"/>
    <cellStyle name="Percent 15 2 2 7" xfId="18778"/>
    <cellStyle name="Percent 15 2 3" xfId="10158"/>
    <cellStyle name="Percent 15 2 3 2" xfId="10159"/>
    <cellStyle name="Percent 15 2 3 3" xfId="10160"/>
    <cellStyle name="Percent 15 2 3 4" xfId="10161"/>
    <cellStyle name="Percent 15 2 3 5" xfId="10162"/>
    <cellStyle name="Percent 15 2 3 6" xfId="10163"/>
    <cellStyle name="Percent 15 2 3 7" xfId="18779"/>
    <cellStyle name="Percent 15 2 4" xfId="10164"/>
    <cellStyle name="Percent 15 2 4 2" xfId="10165"/>
    <cellStyle name="Percent 15 2 4 3" xfId="10166"/>
    <cellStyle name="Percent 15 2 4 4" xfId="10167"/>
    <cellStyle name="Percent 15 2 4 5" xfId="10168"/>
    <cellStyle name="Percent 15 2 4 6" xfId="10169"/>
    <cellStyle name="Percent 15 2 4 7" xfId="18780"/>
    <cellStyle name="Percent 15 2 5" xfId="10170"/>
    <cellStyle name="Percent 15 2 5 2" xfId="10171"/>
    <cellStyle name="Percent 15 2 5 3" xfId="10172"/>
    <cellStyle name="Percent 15 2 5 4" xfId="10173"/>
    <cellStyle name="Percent 15 2 5 5" xfId="10174"/>
    <cellStyle name="Percent 15 2 5 6" xfId="10175"/>
    <cellStyle name="Percent 15 2 5 7" xfId="18781"/>
    <cellStyle name="Percent 15 2 6" xfId="10176"/>
    <cellStyle name="Percent 15 2 6 2" xfId="10177"/>
    <cellStyle name="Percent 15 2 6 3" xfId="10178"/>
    <cellStyle name="Percent 15 2 6 4" xfId="10179"/>
    <cellStyle name="Percent 15 2 6 5" xfId="10180"/>
    <cellStyle name="Percent 15 2 6 6" xfId="10181"/>
    <cellStyle name="Percent 15 2 6 7" xfId="18782"/>
    <cellStyle name="Percent 15 2 7" xfId="10182"/>
    <cellStyle name="Percent 15 2 7 2" xfId="10183"/>
    <cellStyle name="Percent 15 2 7 3" xfId="10184"/>
    <cellStyle name="Percent 15 2 7 4" xfId="10185"/>
    <cellStyle name="Percent 15 2 7 5" xfId="10186"/>
    <cellStyle name="Percent 15 2 7 6" xfId="10187"/>
    <cellStyle name="Percent 15 2 7 7" xfId="18783"/>
    <cellStyle name="Percent 15 2 8" xfId="10188"/>
    <cellStyle name="Percent 15 2 8 2" xfId="10189"/>
    <cellStyle name="Percent 15 2 8 3" xfId="10190"/>
    <cellStyle name="Percent 15 2 8 4" xfId="10191"/>
    <cellStyle name="Percent 15 2 8 5" xfId="10192"/>
    <cellStyle name="Percent 15 2 9" xfId="10193"/>
    <cellStyle name="Percent 15 20" xfId="18771"/>
    <cellStyle name="Percent 15 3" xfId="10194"/>
    <cellStyle name="Percent 15 3 2" xfId="10195"/>
    <cellStyle name="Percent 15 3 3" xfId="10196"/>
    <cellStyle name="Percent 15 3 3 2" xfId="10197"/>
    <cellStyle name="Percent 15 3 4" xfId="10198"/>
    <cellStyle name="Percent 15 3 5" xfId="10199"/>
    <cellStyle name="Percent 15 3 6" xfId="10200"/>
    <cellStyle name="Percent 15 3 7" xfId="10201"/>
    <cellStyle name="Percent 15 3 8" xfId="18784"/>
    <cellStyle name="Percent 15 4" xfId="10202"/>
    <cellStyle name="Percent 15 4 2" xfId="10203"/>
    <cellStyle name="Percent 15 4 2 2" xfId="10204"/>
    <cellStyle name="Percent 15 4 2 3" xfId="10205"/>
    <cellStyle name="Percent 15 4 2 4" xfId="10206"/>
    <cellStyle name="Percent 15 4 2 5" xfId="10207"/>
    <cellStyle name="Percent 15 4 3" xfId="10208"/>
    <cellStyle name="Percent 15 4 3 2" xfId="10209"/>
    <cellStyle name="Percent 15 4 3 3" xfId="10210"/>
    <cellStyle name="Percent 15 4 3 4" xfId="10211"/>
    <cellStyle name="Percent 15 4 3 5" xfId="10212"/>
    <cellStyle name="Percent 15 4 4" xfId="10213"/>
    <cellStyle name="Percent 15 4 5" xfId="10214"/>
    <cellStyle name="Percent 15 4 6" xfId="10215"/>
    <cellStyle name="Percent 15 4 7" xfId="10216"/>
    <cellStyle name="Percent 15 4 8" xfId="18785"/>
    <cellStyle name="Percent 15 5" xfId="10217"/>
    <cellStyle name="Percent 15 5 2" xfId="10218"/>
    <cellStyle name="Percent 15 5 3" xfId="10219"/>
    <cellStyle name="Percent 15 5 3 2" xfId="10220"/>
    <cellStyle name="Percent 15 5 4" xfId="10221"/>
    <cellStyle name="Percent 15 5 5" xfId="10222"/>
    <cellStyle name="Percent 15 5 6" xfId="10223"/>
    <cellStyle name="Percent 15 5 7" xfId="10224"/>
    <cellStyle name="Percent 15 5 8" xfId="18786"/>
    <cellStyle name="Percent 15 6" xfId="10225"/>
    <cellStyle name="Percent 15 6 2" xfId="10226"/>
    <cellStyle name="Percent 15 6 3" xfId="10227"/>
    <cellStyle name="Percent 15 6 3 2" xfId="10228"/>
    <cellStyle name="Percent 15 6 4" xfId="10229"/>
    <cellStyle name="Percent 15 6 5" xfId="10230"/>
    <cellStyle name="Percent 15 6 6" xfId="10231"/>
    <cellStyle name="Percent 15 6 7" xfId="10232"/>
    <cellStyle name="Percent 15 6 8" xfId="18787"/>
    <cellStyle name="Percent 15 7" xfId="10233"/>
    <cellStyle name="Percent 15 7 2" xfId="10234"/>
    <cellStyle name="Percent 15 7 2 2" xfId="10235"/>
    <cellStyle name="Percent 15 7 2 3" xfId="10236"/>
    <cellStyle name="Percent 15 7 2 4" xfId="10237"/>
    <cellStyle name="Percent 15 7 2 5" xfId="10238"/>
    <cellStyle name="Percent 15 7 3" xfId="10239"/>
    <cellStyle name="Percent 15 7 3 2" xfId="10240"/>
    <cellStyle name="Percent 15 7 3 3" xfId="10241"/>
    <cellStyle name="Percent 15 7 3 4" xfId="10242"/>
    <cellStyle name="Percent 15 7 3 5" xfId="10243"/>
    <cellStyle name="Percent 15 7 4" xfId="10244"/>
    <cellStyle name="Percent 15 7 4 2" xfId="10245"/>
    <cellStyle name="Percent 15 7 5" xfId="10246"/>
    <cellStyle name="Percent 15 7 6" xfId="10247"/>
    <cellStyle name="Percent 15 7 7" xfId="10248"/>
    <cellStyle name="Percent 15 7 8" xfId="10249"/>
    <cellStyle name="Percent 15 7 9" xfId="18788"/>
    <cellStyle name="Percent 15 8" xfId="10250"/>
    <cellStyle name="Percent 15 8 2" xfId="10251"/>
    <cellStyle name="Percent 15 8 3" xfId="10252"/>
    <cellStyle name="Percent 15 8 4" xfId="10253"/>
    <cellStyle name="Percent 15 8 5" xfId="10254"/>
    <cellStyle name="Percent 15 8 6" xfId="10255"/>
    <cellStyle name="Percent 15 8 7" xfId="18789"/>
    <cellStyle name="Percent 15 9" xfId="10256"/>
    <cellStyle name="Percent 15 9 2" xfId="10257"/>
    <cellStyle name="Percent 15 9 3" xfId="10258"/>
    <cellStyle name="Percent 15 9 4" xfId="10259"/>
    <cellStyle name="Percent 15 9 5" xfId="10260"/>
    <cellStyle name="Percent 15 9 6" xfId="18790"/>
    <cellStyle name="Percent 16" xfId="10261"/>
    <cellStyle name="Percent 16 10" xfId="10262"/>
    <cellStyle name="Percent 16 10 2" xfId="10263"/>
    <cellStyle name="Percent 16 10 3" xfId="10264"/>
    <cellStyle name="Percent 16 11" xfId="10265"/>
    <cellStyle name="Percent 16 12" xfId="10266"/>
    <cellStyle name="Percent 16 13" xfId="10267"/>
    <cellStyle name="Percent 16 14" xfId="18791"/>
    <cellStyle name="Percent 16 2" xfId="10268"/>
    <cellStyle name="Percent 16 2 2" xfId="10269"/>
    <cellStyle name="Percent 16 2 2 2" xfId="10270"/>
    <cellStyle name="Percent 16 2 2 3" xfId="10271"/>
    <cellStyle name="Percent 16 2 2 4" xfId="10272"/>
    <cellStyle name="Percent 16 2 2 5" xfId="10273"/>
    <cellStyle name="Percent 16 2 3" xfId="10274"/>
    <cellStyle name="Percent 16 2 3 2" xfId="10275"/>
    <cellStyle name="Percent 16 2 3 3" xfId="10276"/>
    <cellStyle name="Percent 16 2 3 4" xfId="10277"/>
    <cellStyle name="Percent 16 2 3 5" xfId="10278"/>
    <cellStyle name="Percent 16 2 4" xfId="10279"/>
    <cellStyle name="Percent 16 2 5" xfId="10280"/>
    <cellStyle name="Percent 16 2 6" xfId="10281"/>
    <cellStyle name="Percent 16 2 7" xfId="10282"/>
    <cellStyle name="Percent 16 2 8" xfId="18792"/>
    <cellStyle name="Percent 16 3" xfId="10283"/>
    <cellStyle name="Percent 16 3 10" xfId="10284"/>
    <cellStyle name="Percent 16 3 10 2" xfId="10285"/>
    <cellStyle name="Percent 16 3 10 3" xfId="10286"/>
    <cellStyle name="Percent 16 3 10 4" xfId="10287"/>
    <cellStyle name="Percent 16 3 10 5" xfId="10288"/>
    <cellStyle name="Percent 16 3 10 6" xfId="18794"/>
    <cellStyle name="Percent 16 3 11" xfId="10289"/>
    <cellStyle name="Percent 16 3 11 2" xfId="10290"/>
    <cellStyle name="Percent 16 3 11 3" xfId="10291"/>
    <cellStyle name="Percent 16 3 11 4" xfId="10292"/>
    <cellStyle name="Percent 16 3 11 5" xfId="10293"/>
    <cellStyle name="Percent 16 3 11 6" xfId="18795"/>
    <cellStyle name="Percent 16 3 12" xfId="10294"/>
    <cellStyle name="Percent 16 3 12 2" xfId="10295"/>
    <cellStyle name="Percent 16 3 12 3" xfId="10296"/>
    <cellStyle name="Percent 16 3 12 4" xfId="10297"/>
    <cellStyle name="Percent 16 3 12 5" xfId="10298"/>
    <cellStyle name="Percent 16 3 12 6" xfId="18796"/>
    <cellStyle name="Percent 16 3 13" xfId="10299"/>
    <cellStyle name="Percent 16 3 13 2" xfId="10300"/>
    <cellStyle name="Percent 16 3 13 3" xfId="10301"/>
    <cellStyle name="Percent 16 3 13 4" xfId="10302"/>
    <cellStyle name="Percent 16 3 13 5" xfId="10303"/>
    <cellStyle name="Percent 16 3 13 6" xfId="18797"/>
    <cellStyle name="Percent 16 3 14" xfId="10304"/>
    <cellStyle name="Percent 16 3 14 2" xfId="10305"/>
    <cellStyle name="Percent 16 3 14 3" xfId="10306"/>
    <cellStyle name="Percent 16 3 14 4" xfId="10307"/>
    <cellStyle name="Percent 16 3 14 5" xfId="10308"/>
    <cellStyle name="Percent 16 3 14 6" xfId="18798"/>
    <cellStyle name="Percent 16 3 15" xfId="10309"/>
    <cellStyle name="Percent 16 3 15 2" xfId="10310"/>
    <cellStyle name="Percent 16 3 15 3" xfId="10311"/>
    <cellStyle name="Percent 16 3 15 4" xfId="10312"/>
    <cellStyle name="Percent 16 3 15 5" xfId="10313"/>
    <cellStyle name="Percent 16 3 15 6" xfId="18799"/>
    <cellStyle name="Percent 16 3 16" xfId="10314"/>
    <cellStyle name="Percent 16 3 16 2" xfId="10315"/>
    <cellStyle name="Percent 16 3 16 3" xfId="10316"/>
    <cellStyle name="Percent 16 3 16 4" xfId="10317"/>
    <cellStyle name="Percent 16 3 16 5" xfId="10318"/>
    <cellStyle name="Percent 16 3 16 6" xfId="18800"/>
    <cellStyle name="Percent 16 3 17" xfId="10319"/>
    <cellStyle name="Percent 16 3 17 2" xfId="10320"/>
    <cellStyle name="Percent 16 3 17 3" xfId="10321"/>
    <cellStyle name="Percent 16 3 17 4" xfId="10322"/>
    <cellStyle name="Percent 16 3 17 5" xfId="10323"/>
    <cellStyle name="Percent 16 3 17 6" xfId="18801"/>
    <cellStyle name="Percent 16 3 18" xfId="10324"/>
    <cellStyle name="Percent 16 3 18 2" xfId="10325"/>
    <cellStyle name="Percent 16 3 18 3" xfId="10326"/>
    <cellStyle name="Percent 16 3 18 4" xfId="10327"/>
    <cellStyle name="Percent 16 3 18 5" xfId="10328"/>
    <cellStyle name="Percent 16 3 19" xfId="10329"/>
    <cellStyle name="Percent 16 3 19 2" xfId="10330"/>
    <cellStyle name="Percent 16 3 19 3" xfId="10331"/>
    <cellStyle name="Percent 16 3 19 4" xfId="10332"/>
    <cellStyle name="Percent 16 3 19 5" xfId="10333"/>
    <cellStyle name="Percent 16 3 2" xfId="10334"/>
    <cellStyle name="Percent 16 3 2 2" xfId="10335"/>
    <cellStyle name="Percent 16 3 2 3" xfId="10336"/>
    <cellStyle name="Percent 16 3 2 4" xfId="10337"/>
    <cellStyle name="Percent 16 3 2 5" xfId="10338"/>
    <cellStyle name="Percent 16 3 2 6" xfId="18802"/>
    <cellStyle name="Percent 16 3 20" xfId="10339"/>
    <cellStyle name="Percent 16 3 21" xfId="10340"/>
    <cellStyle name="Percent 16 3 22" xfId="10341"/>
    <cellStyle name="Percent 16 3 23" xfId="10342"/>
    <cellStyle name="Percent 16 3 24" xfId="18793"/>
    <cellStyle name="Percent 16 3 3" xfId="10343"/>
    <cellStyle name="Percent 16 3 3 2" xfId="10344"/>
    <cellStyle name="Percent 16 3 3 3" xfId="10345"/>
    <cellStyle name="Percent 16 3 3 4" xfId="10346"/>
    <cellStyle name="Percent 16 3 3 5" xfId="10347"/>
    <cellStyle name="Percent 16 3 3 6" xfId="18803"/>
    <cellStyle name="Percent 16 3 4" xfId="10348"/>
    <cellStyle name="Percent 16 3 4 2" xfId="10349"/>
    <cellStyle name="Percent 16 3 4 3" xfId="10350"/>
    <cellStyle name="Percent 16 3 4 4" xfId="10351"/>
    <cellStyle name="Percent 16 3 4 5" xfId="10352"/>
    <cellStyle name="Percent 16 3 4 6" xfId="18804"/>
    <cellStyle name="Percent 16 3 5" xfId="10353"/>
    <cellStyle name="Percent 16 3 5 2" xfId="10354"/>
    <cellStyle name="Percent 16 3 5 3" xfId="10355"/>
    <cellStyle name="Percent 16 3 5 4" xfId="10356"/>
    <cellStyle name="Percent 16 3 5 5" xfId="10357"/>
    <cellStyle name="Percent 16 3 5 6" xfId="18805"/>
    <cellStyle name="Percent 16 3 6" xfId="10358"/>
    <cellStyle name="Percent 16 3 6 2" xfId="10359"/>
    <cellStyle name="Percent 16 3 6 3" xfId="10360"/>
    <cellStyle name="Percent 16 3 6 4" xfId="10361"/>
    <cellStyle name="Percent 16 3 6 5" xfId="10362"/>
    <cellStyle name="Percent 16 3 6 6" xfId="18806"/>
    <cellStyle name="Percent 16 3 7" xfId="10363"/>
    <cellStyle name="Percent 16 3 7 2" xfId="10364"/>
    <cellStyle name="Percent 16 3 7 3" xfId="10365"/>
    <cellStyle name="Percent 16 3 7 4" xfId="10366"/>
    <cellStyle name="Percent 16 3 7 5" xfId="10367"/>
    <cellStyle name="Percent 16 3 7 6" xfId="18807"/>
    <cellStyle name="Percent 16 3 8" xfId="10368"/>
    <cellStyle name="Percent 16 3 8 2" xfId="10369"/>
    <cellStyle name="Percent 16 3 8 3" xfId="10370"/>
    <cellStyle name="Percent 16 3 8 4" xfId="10371"/>
    <cellStyle name="Percent 16 3 8 5" xfId="10372"/>
    <cellStyle name="Percent 16 3 8 6" xfId="18808"/>
    <cellStyle name="Percent 16 3 9" xfId="10373"/>
    <cellStyle name="Percent 16 3 9 2" xfId="10374"/>
    <cellStyle name="Percent 16 3 9 3" xfId="10375"/>
    <cellStyle name="Percent 16 3 9 4" xfId="10376"/>
    <cellStyle name="Percent 16 3 9 5" xfId="10377"/>
    <cellStyle name="Percent 16 3 9 6" xfId="18809"/>
    <cellStyle name="Percent 16 4" xfId="10378"/>
    <cellStyle name="Percent 16 4 10" xfId="10379"/>
    <cellStyle name="Percent 16 4 10 2" xfId="10380"/>
    <cellStyle name="Percent 16 4 10 3" xfId="10381"/>
    <cellStyle name="Percent 16 4 10 4" xfId="10382"/>
    <cellStyle name="Percent 16 4 10 5" xfId="10383"/>
    <cellStyle name="Percent 16 4 10 6" xfId="18811"/>
    <cellStyle name="Percent 16 4 11" xfId="10384"/>
    <cellStyle name="Percent 16 4 11 2" xfId="10385"/>
    <cellStyle name="Percent 16 4 11 3" xfId="10386"/>
    <cellStyle name="Percent 16 4 11 4" xfId="10387"/>
    <cellStyle name="Percent 16 4 11 5" xfId="10388"/>
    <cellStyle name="Percent 16 4 11 6" xfId="18812"/>
    <cellStyle name="Percent 16 4 12" xfId="10389"/>
    <cellStyle name="Percent 16 4 12 2" xfId="10390"/>
    <cellStyle name="Percent 16 4 12 3" xfId="10391"/>
    <cellStyle name="Percent 16 4 12 4" xfId="10392"/>
    <cellStyle name="Percent 16 4 12 5" xfId="10393"/>
    <cellStyle name="Percent 16 4 12 6" xfId="18813"/>
    <cellStyle name="Percent 16 4 13" xfId="10394"/>
    <cellStyle name="Percent 16 4 13 2" xfId="10395"/>
    <cellStyle name="Percent 16 4 13 3" xfId="10396"/>
    <cellStyle name="Percent 16 4 13 4" xfId="10397"/>
    <cellStyle name="Percent 16 4 13 5" xfId="10398"/>
    <cellStyle name="Percent 16 4 13 6" xfId="18814"/>
    <cellStyle name="Percent 16 4 14" xfId="10399"/>
    <cellStyle name="Percent 16 4 14 2" xfId="10400"/>
    <cellStyle name="Percent 16 4 14 3" xfId="10401"/>
    <cellStyle name="Percent 16 4 14 4" xfId="10402"/>
    <cellStyle name="Percent 16 4 14 5" xfId="10403"/>
    <cellStyle name="Percent 16 4 14 6" xfId="18815"/>
    <cellStyle name="Percent 16 4 15" xfId="10404"/>
    <cellStyle name="Percent 16 4 15 2" xfId="10405"/>
    <cellStyle name="Percent 16 4 15 3" xfId="10406"/>
    <cellStyle name="Percent 16 4 15 4" xfId="10407"/>
    <cellStyle name="Percent 16 4 15 5" xfId="10408"/>
    <cellStyle name="Percent 16 4 15 6" xfId="18816"/>
    <cellStyle name="Percent 16 4 16" xfId="10409"/>
    <cellStyle name="Percent 16 4 16 2" xfId="10410"/>
    <cellStyle name="Percent 16 4 16 3" xfId="10411"/>
    <cellStyle name="Percent 16 4 16 4" xfId="10412"/>
    <cellStyle name="Percent 16 4 16 5" xfId="10413"/>
    <cellStyle name="Percent 16 4 16 6" xfId="18817"/>
    <cellStyle name="Percent 16 4 17" xfId="10414"/>
    <cellStyle name="Percent 16 4 17 2" xfId="10415"/>
    <cellStyle name="Percent 16 4 17 3" xfId="10416"/>
    <cellStyle name="Percent 16 4 17 4" xfId="10417"/>
    <cellStyle name="Percent 16 4 17 5" xfId="10418"/>
    <cellStyle name="Percent 16 4 17 6" xfId="18818"/>
    <cellStyle name="Percent 16 4 18" xfId="10419"/>
    <cellStyle name="Percent 16 4 18 2" xfId="10420"/>
    <cellStyle name="Percent 16 4 18 3" xfId="10421"/>
    <cellStyle name="Percent 16 4 18 4" xfId="10422"/>
    <cellStyle name="Percent 16 4 18 5" xfId="10423"/>
    <cellStyle name="Percent 16 4 19" xfId="10424"/>
    <cellStyle name="Percent 16 4 19 2" xfId="10425"/>
    <cellStyle name="Percent 16 4 19 3" xfId="10426"/>
    <cellStyle name="Percent 16 4 19 4" xfId="10427"/>
    <cellStyle name="Percent 16 4 19 5" xfId="10428"/>
    <cellStyle name="Percent 16 4 2" xfId="10429"/>
    <cellStyle name="Percent 16 4 2 2" xfId="10430"/>
    <cellStyle name="Percent 16 4 2 3" xfId="10431"/>
    <cellStyle name="Percent 16 4 2 4" xfId="10432"/>
    <cellStyle name="Percent 16 4 2 5" xfId="10433"/>
    <cellStyle name="Percent 16 4 2 6" xfId="18819"/>
    <cellStyle name="Percent 16 4 20" xfId="10434"/>
    <cellStyle name="Percent 16 4 21" xfId="10435"/>
    <cellStyle name="Percent 16 4 22" xfId="10436"/>
    <cellStyle name="Percent 16 4 23" xfId="10437"/>
    <cellStyle name="Percent 16 4 24" xfId="18810"/>
    <cellStyle name="Percent 16 4 3" xfId="10438"/>
    <cellStyle name="Percent 16 4 3 2" xfId="10439"/>
    <cellStyle name="Percent 16 4 3 3" xfId="10440"/>
    <cellStyle name="Percent 16 4 3 4" xfId="10441"/>
    <cellStyle name="Percent 16 4 3 5" xfId="10442"/>
    <cellStyle name="Percent 16 4 3 6" xfId="18820"/>
    <cellStyle name="Percent 16 4 4" xfId="10443"/>
    <cellStyle name="Percent 16 4 4 2" xfId="10444"/>
    <cellStyle name="Percent 16 4 4 3" xfId="10445"/>
    <cellStyle name="Percent 16 4 4 4" xfId="10446"/>
    <cellStyle name="Percent 16 4 4 5" xfId="10447"/>
    <cellStyle name="Percent 16 4 4 6" xfId="18821"/>
    <cellStyle name="Percent 16 4 5" xfId="10448"/>
    <cellStyle name="Percent 16 4 5 2" xfId="10449"/>
    <cellStyle name="Percent 16 4 5 3" xfId="10450"/>
    <cellStyle name="Percent 16 4 5 4" xfId="10451"/>
    <cellStyle name="Percent 16 4 5 5" xfId="10452"/>
    <cellStyle name="Percent 16 4 5 6" xfId="18822"/>
    <cellStyle name="Percent 16 4 6" xfId="10453"/>
    <cellStyle name="Percent 16 4 6 2" xfId="10454"/>
    <cellStyle name="Percent 16 4 6 3" xfId="10455"/>
    <cellStyle name="Percent 16 4 6 4" xfId="10456"/>
    <cellStyle name="Percent 16 4 6 5" xfId="10457"/>
    <cellStyle name="Percent 16 4 6 6" xfId="18823"/>
    <cellStyle name="Percent 16 4 7" xfId="10458"/>
    <cellStyle name="Percent 16 4 7 2" xfId="10459"/>
    <cellStyle name="Percent 16 4 7 3" xfId="10460"/>
    <cellStyle name="Percent 16 4 7 4" xfId="10461"/>
    <cellStyle name="Percent 16 4 7 5" xfId="10462"/>
    <cellStyle name="Percent 16 4 7 6" xfId="18824"/>
    <cellStyle name="Percent 16 4 8" xfId="10463"/>
    <cellStyle name="Percent 16 4 8 2" xfId="10464"/>
    <cellStyle name="Percent 16 4 8 3" xfId="10465"/>
    <cellStyle name="Percent 16 4 8 4" xfId="10466"/>
    <cellStyle name="Percent 16 4 8 5" xfId="10467"/>
    <cellStyle name="Percent 16 4 8 6" xfId="18825"/>
    <cellStyle name="Percent 16 4 9" xfId="10468"/>
    <cellStyle name="Percent 16 4 9 2" xfId="10469"/>
    <cellStyle name="Percent 16 4 9 3" xfId="10470"/>
    <cellStyle name="Percent 16 4 9 4" xfId="10471"/>
    <cellStyle name="Percent 16 4 9 5" xfId="10472"/>
    <cellStyle name="Percent 16 4 9 6" xfId="18826"/>
    <cellStyle name="Percent 16 5" xfId="10473"/>
    <cellStyle name="Percent 16 5 10" xfId="10474"/>
    <cellStyle name="Percent 16 5 10 2" xfId="10475"/>
    <cellStyle name="Percent 16 5 10 3" xfId="10476"/>
    <cellStyle name="Percent 16 5 10 4" xfId="10477"/>
    <cellStyle name="Percent 16 5 10 5" xfId="10478"/>
    <cellStyle name="Percent 16 5 10 6" xfId="18828"/>
    <cellStyle name="Percent 16 5 11" xfId="10479"/>
    <cellStyle name="Percent 16 5 11 2" xfId="10480"/>
    <cellStyle name="Percent 16 5 11 3" xfId="10481"/>
    <cellStyle name="Percent 16 5 11 4" xfId="10482"/>
    <cellStyle name="Percent 16 5 11 5" xfId="10483"/>
    <cellStyle name="Percent 16 5 11 6" xfId="18829"/>
    <cellStyle name="Percent 16 5 12" xfId="10484"/>
    <cellStyle name="Percent 16 5 12 2" xfId="10485"/>
    <cellStyle name="Percent 16 5 12 3" xfId="10486"/>
    <cellStyle name="Percent 16 5 12 4" xfId="10487"/>
    <cellStyle name="Percent 16 5 12 5" xfId="10488"/>
    <cellStyle name="Percent 16 5 12 6" xfId="18830"/>
    <cellStyle name="Percent 16 5 13" xfId="10489"/>
    <cellStyle name="Percent 16 5 13 2" xfId="10490"/>
    <cellStyle name="Percent 16 5 13 3" xfId="10491"/>
    <cellStyle name="Percent 16 5 13 4" xfId="10492"/>
    <cellStyle name="Percent 16 5 13 5" xfId="10493"/>
    <cellStyle name="Percent 16 5 13 6" xfId="18831"/>
    <cellStyle name="Percent 16 5 14" xfId="10494"/>
    <cellStyle name="Percent 16 5 14 2" xfId="10495"/>
    <cellStyle name="Percent 16 5 14 3" xfId="10496"/>
    <cellStyle name="Percent 16 5 14 4" xfId="10497"/>
    <cellStyle name="Percent 16 5 14 5" xfId="10498"/>
    <cellStyle name="Percent 16 5 14 6" xfId="18832"/>
    <cellStyle name="Percent 16 5 15" xfId="10499"/>
    <cellStyle name="Percent 16 5 15 2" xfId="10500"/>
    <cellStyle name="Percent 16 5 15 3" xfId="10501"/>
    <cellStyle name="Percent 16 5 15 4" xfId="10502"/>
    <cellStyle name="Percent 16 5 15 5" xfId="10503"/>
    <cellStyle name="Percent 16 5 15 6" xfId="18833"/>
    <cellStyle name="Percent 16 5 16" xfId="10504"/>
    <cellStyle name="Percent 16 5 16 2" xfId="10505"/>
    <cellStyle name="Percent 16 5 16 3" xfId="10506"/>
    <cellStyle name="Percent 16 5 16 4" xfId="10507"/>
    <cellStyle name="Percent 16 5 16 5" xfId="10508"/>
    <cellStyle name="Percent 16 5 16 6" xfId="18834"/>
    <cellStyle name="Percent 16 5 17" xfId="10509"/>
    <cellStyle name="Percent 16 5 17 2" xfId="10510"/>
    <cellStyle name="Percent 16 5 17 3" xfId="10511"/>
    <cellStyle name="Percent 16 5 17 4" xfId="10512"/>
    <cellStyle name="Percent 16 5 17 5" xfId="10513"/>
    <cellStyle name="Percent 16 5 17 6" xfId="18835"/>
    <cellStyle name="Percent 16 5 18" xfId="10514"/>
    <cellStyle name="Percent 16 5 18 2" xfId="10515"/>
    <cellStyle name="Percent 16 5 18 3" xfId="10516"/>
    <cellStyle name="Percent 16 5 18 4" xfId="10517"/>
    <cellStyle name="Percent 16 5 18 5" xfId="10518"/>
    <cellStyle name="Percent 16 5 19" xfId="10519"/>
    <cellStyle name="Percent 16 5 19 2" xfId="10520"/>
    <cellStyle name="Percent 16 5 19 3" xfId="10521"/>
    <cellStyle name="Percent 16 5 19 4" xfId="10522"/>
    <cellStyle name="Percent 16 5 19 5" xfId="10523"/>
    <cellStyle name="Percent 16 5 2" xfId="10524"/>
    <cellStyle name="Percent 16 5 2 2" xfId="10525"/>
    <cellStyle name="Percent 16 5 2 3" xfId="10526"/>
    <cellStyle name="Percent 16 5 2 4" xfId="10527"/>
    <cellStyle name="Percent 16 5 2 5" xfId="10528"/>
    <cellStyle name="Percent 16 5 2 6" xfId="18836"/>
    <cellStyle name="Percent 16 5 20" xfId="10529"/>
    <cellStyle name="Percent 16 5 21" xfId="10530"/>
    <cellStyle name="Percent 16 5 22" xfId="10531"/>
    <cellStyle name="Percent 16 5 23" xfId="10532"/>
    <cellStyle name="Percent 16 5 24" xfId="18827"/>
    <cellStyle name="Percent 16 5 3" xfId="10533"/>
    <cellStyle name="Percent 16 5 3 2" xfId="10534"/>
    <cellStyle name="Percent 16 5 3 3" xfId="10535"/>
    <cellStyle name="Percent 16 5 3 4" xfId="10536"/>
    <cellStyle name="Percent 16 5 3 5" xfId="10537"/>
    <cellStyle name="Percent 16 5 3 6" xfId="18837"/>
    <cellStyle name="Percent 16 5 4" xfId="10538"/>
    <cellStyle name="Percent 16 5 4 2" xfId="10539"/>
    <cellStyle name="Percent 16 5 4 3" xfId="10540"/>
    <cellStyle name="Percent 16 5 4 4" xfId="10541"/>
    <cellStyle name="Percent 16 5 4 5" xfId="10542"/>
    <cellStyle name="Percent 16 5 4 6" xfId="18838"/>
    <cellStyle name="Percent 16 5 5" xfId="10543"/>
    <cellStyle name="Percent 16 5 5 2" xfId="10544"/>
    <cellStyle name="Percent 16 5 5 3" xfId="10545"/>
    <cellStyle name="Percent 16 5 5 4" xfId="10546"/>
    <cellStyle name="Percent 16 5 5 5" xfId="10547"/>
    <cellStyle name="Percent 16 5 5 6" xfId="18839"/>
    <cellStyle name="Percent 16 5 6" xfId="10548"/>
    <cellStyle name="Percent 16 5 6 2" xfId="10549"/>
    <cellStyle name="Percent 16 5 6 3" xfId="10550"/>
    <cellStyle name="Percent 16 5 6 4" xfId="10551"/>
    <cellStyle name="Percent 16 5 6 5" xfId="10552"/>
    <cellStyle name="Percent 16 5 6 6" xfId="18840"/>
    <cellStyle name="Percent 16 5 7" xfId="10553"/>
    <cellStyle name="Percent 16 5 7 2" xfId="10554"/>
    <cellStyle name="Percent 16 5 7 3" xfId="10555"/>
    <cellStyle name="Percent 16 5 7 4" xfId="10556"/>
    <cellStyle name="Percent 16 5 7 5" xfId="10557"/>
    <cellStyle name="Percent 16 5 7 6" xfId="18841"/>
    <cellStyle name="Percent 16 5 8" xfId="10558"/>
    <cellStyle name="Percent 16 5 8 2" xfId="10559"/>
    <cellStyle name="Percent 16 5 8 3" xfId="10560"/>
    <cellStyle name="Percent 16 5 8 4" xfId="10561"/>
    <cellStyle name="Percent 16 5 8 5" xfId="10562"/>
    <cellStyle name="Percent 16 5 8 6" xfId="18842"/>
    <cellStyle name="Percent 16 5 9" xfId="10563"/>
    <cellStyle name="Percent 16 5 9 2" xfId="10564"/>
    <cellStyle name="Percent 16 5 9 3" xfId="10565"/>
    <cellStyle name="Percent 16 5 9 4" xfId="10566"/>
    <cellStyle name="Percent 16 5 9 5" xfId="10567"/>
    <cellStyle name="Percent 16 5 9 6" xfId="18843"/>
    <cellStyle name="Percent 16 6" xfId="10568"/>
    <cellStyle name="Percent 16 6 10" xfId="10569"/>
    <cellStyle name="Percent 16 6 10 2" xfId="10570"/>
    <cellStyle name="Percent 16 6 10 3" xfId="10571"/>
    <cellStyle name="Percent 16 6 10 4" xfId="10572"/>
    <cellStyle name="Percent 16 6 10 5" xfId="10573"/>
    <cellStyle name="Percent 16 6 10 6" xfId="18845"/>
    <cellStyle name="Percent 16 6 11" xfId="10574"/>
    <cellStyle name="Percent 16 6 11 2" xfId="10575"/>
    <cellStyle name="Percent 16 6 11 3" xfId="10576"/>
    <cellStyle name="Percent 16 6 11 4" xfId="10577"/>
    <cellStyle name="Percent 16 6 11 5" xfId="10578"/>
    <cellStyle name="Percent 16 6 11 6" xfId="18846"/>
    <cellStyle name="Percent 16 6 12" xfId="10579"/>
    <cellStyle name="Percent 16 6 12 2" xfId="10580"/>
    <cellStyle name="Percent 16 6 12 3" xfId="10581"/>
    <cellStyle name="Percent 16 6 12 4" xfId="10582"/>
    <cellStyle name="Percent 16 6 12 5" xfId="10583"/>
    <cellStyle name="Percent 16 6 12 6" xfId="18847"/>
    <cellStyle name="Percent 16 6 13" xfId="10584"/>
    <cellStyle name="Percent 16 6 13 2" xfId="10585"/>
    <cellStyle name="Percent 16 6 13 3" xfId="10586"/>
    <cellStyle name="Percent 16 6 13 4" xfId="10587"/>
    <cellStyle name="Percent 16 6 13 5" xfId="10588"/>
    <cellStyle name="Percent 16 6 13 6" xfId="18848"/>
    <cellStyle name="Percent 16 6 14" xfId="10589"/>
    <cellStyle name="Percent 16 6 14 2" xfId="10590"/>
    <cellStyle name="Percent 16 6 14 3" xfId="10591"/>
    <cellStyle name="Percent 16 6 14 4" xfId="10592"/>
    <cellStyle name="Percent 16 6 14 5" xfId="10593"/>
    <cellStyle name="Percent 16 6 14 6" xfId="18849"/>
    <cellStyle name="Percent 16 6 15" xfId="10594"/>
    <cellStyle name="Percent 16 6 15 2" xfId="10595"/>
    <cellStyle name="Percent 16 6 15 3" xfId="10596"/>
    <cellStyle name="Percent 16 6 15 4" xfId="10597"/>
    <cellStyle name="Percent 16 6 15 5" xfId="10598"/>
    <cellStyle name="Percent 16 6 15 6" xfId="18850"/>
    <cellStyle name="Percent 16 6 16" xfId="10599"/>
    <cellStyle name="Percent 16 6 16 2" xfId="10600"/>
    <cellStyle name="Percent 16 6 16 3" xfId="10601"/>
    <cellStyle name="Percent 16 6 16 4" xfId="10602"/>
    <cellStyle name="Percent 16 6 16 5" xfId="10603"/>
    <cellStyle name="Percent 16 6 16 6" xfId="18851"/>
    <cellStyle name="Percent 16 6 17" xfId="10604"/>
    <cellStyle name="Percent 16 6 17 2" xfId="10605"/>
    <cellStyle name="Percent 16 6 17 3" xfId="10606"/>
    <cellStyle name="Percent 16 6 17 4" xfId="10607"/>
    <cellStyle name="Percent 16 6 17 5" xfId="10608"/>
    <cellStyle name="Percent 16 6 17 6" xfId="18852"/>
    <cellStyle name="Percent 16 6 18" xfId="10609"/>
    <cellStyle name="Percent 16 6 18 2" xfId="10610"/>
    <cellStyle name="Percent 16 6 18 3" xfId="10611"/>
    <cellStyle name="Percent 16 6 18 4" xfId="10612"/>
    <cellStyle name="Percent 16 6 18 5" xfId="10613"/>
    <cellStyle name="Percent 16 6 19" xfId="10614"/>
    <cellStyle name="Percent 16 6 19 2" xfId="10615"/>
    <cellStyle name="Percent 16 6 19 3" xfId="10616"/>
    <cellStyle name="Percent 16 6 19 4" xfId="10617"/>
    <cellStyle name="Percent 16 6 19 5" xfId="10618"/>
    <cellStyle name="Percent 16 6 2" xfId="10619"/>
    <cellStyle name="Percent 16 6 2 2" xfId="10620"/>
    <cellStyle name="Percent 16 6 2 3" xfId="10621"/>
    <cellStyle name="Percent 16 6 2 4" xfId="10622"/>
    <cellStyle name="Percent 16 6 2 5" xfId="10623"/>
    <cellStyle name="Percent 16 6 2 6" xfId="18853"/>
    <cellStyle name="Percent 16 6 20" xfId="10624"/>
    <cellStyle name="Percent 16 6 21" xfId="10625"/>
    <cellStyle name="Percent 16 6 22" xfId="10626"/>
    <cellStyle name="Percent 16 6 23" xfId="10627"/>
    <cellStyle name="Percent 16 6 24" xfId="18844"/>
    <cellStyle name="Percent 16 6 3" xfId="10628"/>
    <cellStyle name="Percent 16 6 3 2" xfId="10629"/>
    <cellStyle name="Percent 16 6 3 3" xfId="10630"/>
    <cellStyle name="Percent 16 6 3 4" xfId="10631"/>
    <cellStyle name="Percent 16 6 3 5" xfId="10632"/>
    <cellStyle name="Percent 16 6 3 6" xfId="18854"/>
    <cellStyle name="Percent 16 6 4" xfId="10633"/>
    <cellStyle name="Percent 16 6 4 2" xfId="10634"/>
    <cellStyle name="Percent 16 6 4 3" xfId="10635"/>
    <cellStyle name="Percent 16 6 4 4" xfId="10636"/>
    <cellStyle name="Percent 16 6 4 5" xfId="10637"/>
    <cellStyle name="Percent 16 6 4 6" xfId="18855"/>
    <cellStyle name="Percent 16 6 5" xfId="10638"/>
    <cellStyle name="Percent 16 6 5 2" xfId="10639"/>
    <cellStyle name="Percent 16 6 5 3" xfId="10640"/>
    <cellStyle name="Percent 16 6 5 4" xfId="10641"/>
    <cellStyle name="Percent 16 6 5 5" xfId="10642"/>
    <cellStyle name="Percent 16 6 5 6" xfId="18856"/>
    <cellStyle name="Percent 16 6 6" xfId="10643"/>
    <cellStyle name="Percent 16 6 6 2" xfId="10644"/>
    <cellStyle name="Percent 16 6 6 3" xfId="10645"/>
    <cellStyle name="Percent 16 6 6 4" xfId="10646"/>
    <cellStyle name="Percent 16 6 6 5" xfId="10647"/>
    <cellStyle name="Percent 16 6 6 6" xfId="18857"/>
    <cellStyle name="Percent 16 6 7" xfId="10648"/>
    <cellStyle name="Percent 16 6 7 2" xfId="10649"/>
    <cellStyle name="Percent 16 6 7 3" xfId="10650"/>
    <cellStyle name="Percent 16 6 7 4" xfId="10651"/>
    <cellStyle name="Percent 16 6 7 5" xfId="10652"/>
    <cellStyle name="Percent 16 6 7 6" xfId="18858"/>
    <cellStyle name="Percent 16 6 8" xfId="10653"/>
    <cellStyle name="Percent 16 6 8 2" xfId="10654"/>
    <cellStyle name="Percent 16 6 8 3" xfId="10655"/>
    <cellStyle name="Percent 16 6 8 4" xfId="10656"/>
    <cellStyle name="Percent 16 6 8 5" xfId="10657"/>
    <cellStyle name="Percent 16 6 8 6" xfId="18859"/>
    <cellStyle name="Percent 16 6 9" xfId="10658"/>
    <cellStyle name="Percent 16 6 9 2" xfId="10659"/>
    <cellStyle name="Percent 16 6 9 3" xfId="10660"/>
    <cellStyle name="Percent 16 6 9 4" xfId="10661"/>
    <cellStyle name="Percent 16 6 9 5" xfId="10662"/>
    <cellStyle name="Percent 16 6 9 6" xfId="18860"/>
    <cellStyle name="Percent 16 7" xfId="10663"/>
    <cellStyle name="Percent 16 7 10" xfId="10664"/>
    <cellStyle name="Percent 16 7 10 2" xfId="10665"/>
    <cellStyle name="Percent 16 7 10 3" xfId="10666"/>
    <cellStyle name="Percent 16 7 10 4" xfId="10667"/>
    <cellStyle name="Percent 16 7 10 5" xfId="10668"/>
    <cellStyle name="Percent 16 7 10 6" xfId="18862"/>
    <cellStyle name="Percent 16 7 11" xfId="10669"/>
    <cellStyle name="Percent 16 7 11 2" xfId="10670"/>
    <cellStyle name="Percent 16 7 11 3" xfId="10671"/>
    <cellStyle name="Percent 16 7 11 4" xfId="10672"/>
    <cellStyle name="Percent 16 7 11 5" xfId="10673"/>
    <cellStyle name="Percent 16 7 11 6" xfId="18863"/>
    <cellStyle name="Percent 16 7 12" xfId="10674"/>
    <cellStyle name="Percent 16 7 12 2" xfId="10675"/>
    <cellStyle name="Percent 16 7 12 3" xfId="10676"/>
    <cellStyle name="Percent 16 7 12 4" xfId="10677"/>
    <cellStyle name="Percent 16 7 12 5" xfId="10678"/>
    <cellStyle name="Percent 16 7 12 6" xfId="18864"/>
    <cellStyle name="Percent 16 7 13" xfId="10679"/>
    <cellStyle name="Percent 16 7 13 2" xfId="10680"/>
    <cellStyle name="Percent 16 7 13 3" xfId="10681"/>
    <cellStyle name="Percent 16 7 13 4" xfId="10682"/>
    <cellStyle name="Percent 16 7 13 5" xfId="10683"/>
    <cellStyle name="Percent 16 7 13 6" xfId="18865"/>
    <cellStyle name="Percent 16 7 14" xfId="10684"/>
    <cellStyle name="Percent 16 7 14 2" xfId="10685"/>
    <cellStyle name="Percent 16 7 14 3" xfId="10686"/>
    <cellStyle name="Percent 16 7 14 4" xfId="10687"/>
    <cellStyle name="Percent 16 7 14 5" xfId="10688"/>
    <cellStyle name="Percent 16 7 14 6" xfId="18866"/>
    <cellStyle name="Percent 16 7 15" xfId="10689"/>
    <cellStyle name="Percent 16 7 15 2" xfId="10690"/>
    <cellStyle name="Percent 16 7 15 3" xfId="10691"/>
    <cellStyle name="Percent 16 7 15 4" xfId="10692"/>
    <cellStyle name="Percent 16 7 15 5" xfId="10693"/>
    <cellStyle name="Percent 16 7 15 6" xfId="18867"/>
    <cellStyle name="Percent 16 7 16" xfId="10694"/>
    <cellStyle name="Percent 16 7 16 2" xfId="10695"/>
    <cellStyle name="Percent 16 7 16 3" xfId="10696"/>
    <cellStyle name="Percent 16 7 16 4" xfId="10697"/>
    <cellStyle name="Percent 16 7 16 5" xfId="10698"/>
    <cellStyle name="Percent 16 7 16 6" xfId="18868"/>
    <cellStyle name="Percent 16 7 17" xfId="10699"/>
    <cellStyle name="Percent 16 7 17 2" xfId="10700"/>
    <cellStyle name="Percent 16 7 17 3" xfId="10701"/>
    <cellStyle name="Percent 16 7 17 4" xfId="10702"/>
    <cellStyle name="Percent 16 7 17 5" xfId="10703"/>
    <cellStyle name="Percent 16 7 17 6" xfId="18869"/>
    <cellStyle name="Percent 16 7 18" xfId="10704"/>
    <cellStyle name="Percent 16 7 18 2" xfId="10705"/>
    <cellStyle name="Percent 16 7 18 3" xfId="10706"/>
    <cellStyle name="Percent 16 7 18 4" xfId="10707"/>
    <cellStyle name="Percent 16 7 18 5" xfId="10708"/>
    <cellStyle name="Percent 16 7 19" xfId="10709"/>
    <cellStyle name="Percent 16 7 19 2" xfId="10710"/>
    <cellStyle name="Percent 16 7 19 3" xfId="10711"/>
    <cellStyle name="Percent 16 7 19 4" xfId="10712"/>
    <cellStyle name="Percent 16 7 19 5" xfId="10713"/>
    <cellStyle name="Percent 16 7 2" xfId="10714"/>
    <cellStyle name="Percent 16 7 2 2" xfId="10715"/>
    <cellStyle name="Percent 16 7 2 2 2" xfId="10716"/>
    <cellStyle name="Percent 16 7 2 2 3" xfId="10717"/>
    <cellStyle name="Percent 16 7 2 2 4" xfId="10718"/>
    <cellStyle name="Percent 16 7 2 2 5" xfId="10719"/>
    <cellStyle name="Percent 16 7 2 3" xfId="10720"/>
    <cellStyle name="Percent 16 7 2 3 2" xfId="10721"/>
    <cellStyle name="Percent 16 7 2 3 3" xfId="10722"/>
    <cellStyle name="Percent 16 7 2 3 4" xfId="10723"/>
    <cellStyle name="Percent 16 7 2 3 5" xfId="10724"/>
    <cellStyle name="Percent 16 7 2 4" xfId="10725"/>
    <cellStyle name="Percent 16 7 2 5" xfId="10726"/>
    <cellStyle name="Percent 16 7 2 6" xfId="10727"/>
    <cellStyle name="Percent 16 7 2 7" xfId="10728"/>
    <cellStyle name="Percent 16 7 2 8" xfId="18870"/>
    <cellStyle name="Percent 16 7 20" xfId="10729"/>
    <cellStyle name="Percent 16 7 21" xfId="10730"/>
    <cellStyle name="Percent 16 7 22" xfId="10731"/>
    <cellStyle name="Percent 16 7 23" xfId="10732"/>
    <cellStyle name="Percent 16 7 24" xfId="18861"/>
    <cellStyle name="Percent 16 7 3" xfId="10733"/>
    <cellStyle name="Percent 16 7 3 2" xfId="10734"/>
    <cellStyle name="Percent 16 7 3 2 2" xfId="10735"/>
    <cellStyle name="Percent 16 7 3 2 3" xfId="10736"/>
    <cellStyle name="Percent 16 7 3 2 4" xfId="10737"/>
    <cellStyle name="Percent 16 7 3 2 5" xfId="10738"/>
    <cellStyle name="Percent 16 7 3 3" xfId="10739"/>
    <cellStyle name="Percent 16 7 3 3 2" xfId="10740"/>
    <cellStyle name="Percent 16 7 3 3 3" xfId="10741"/>
    <cellStyle name="Percent 16 7 3 3 4" xfId="10742"/>
    <cellStyle name="Percent 16 7 3 3 5" xfId="10743"/>
    <cellStyle name="Percent 16 7 3 4" xfId="10744"/>
    <cellStyle name="Percent 16 7 3 5" xfId="10745"/>
    <cellStyle name="Percent 16 7 3 6" xfId="10746"/>
    <cellStyle name="Percent 16 7 3 7" xfId="10747"/>
    <cellStyle name="Percent 16 7 3 8" xfId="18871"/>
    <cellStyle name="Percent 16 7 4" xfId="10748"/>
    <cellStyle name="Percent 16 7 4 2" xfId="10749"/>
    <cellStyle name="Percent 16 7 4 3" xfId="10750"/>
    <cellStyle name="Percent 16 7 4 4" xfId="10751"/>
    <cellStyle name="Percent 16 7 4 5" xfId="10752"/>
    <cellStyle name="Percent 16 7 4 6" xfId="18872"/>
    <cellStyle name="Percent 16 7 5" xfId="10753"/>
    <cellStyle name="Percent 16 7 5 2" xfId="10754"/>
    <cellStyle name="Percent 16 7 5 3" xfId="10755"/>
    <cellStyle name="Percent 16 7 5 4" xfId="10756"/>
    <cellStyle name="Percent 16 7 5 5" xfId="10757"/>
    <cellStyle name="Percent 16 7 5 6" xfId="18873"/>
    <cellStyle name="Percent 16 7 6" xfId="10758"/>
    <cellStyle name="Percent 16 7 6 2" xfId="10759"/>
    <cellStyle name="Percent 16 7 6 3" xfId="10760"/>
    <cellStyle name="Percent 16 7 6 4" xfId="10761"/>
    <cellStyle name="Percent 16 7 6 5" xfId="10762"/>
    <cellStyle name="Percent 16 7 6 6" xfId="18874"/>
    <cellStyle name="Percent 16 7 7" xfId="10763"/>
    <cellStyle name="Percent 16 7 7 2" xfId="10764"/>
    <cellStyle name="Percent 16 7 7 3" xfId="10765"/>
    <cellStyle name="Percent 16 7 7 4" xfId="10766"/>
    <cellStyle name="Percent 16 7 7 5" xfId="10767"/>
    <cellStyle name="Percent 16 7 7 6" xfId="18875"/>
    <cellStyle name="Percent 16 7 8" xfId="10768"/>
    <cellStyle name="Percent 16 7 8 2" xfId="10769"/>
    <cellStyle name="Percent 16 7 8 3" xfId="10770"/>
    <cellStyle name="Percent 16 7 8 4" xfId="10771"/>
    <cellStyle name="Percent 16 7 8 5" xfId="10772"/>
    <cellStyle name="Percent 16 7 8 6" xfId="18876"/>
    <cellStyle name="Percent 16 7 9" xfId="10773"/>
    <cellStyle name="Percent 16 7 9 2" xfId="10774"/>
    <cellStyle name="Percent 16 7 9 3" xfId="10775"/>
    <cellStyle name="Percent 16 7 9 4" xfId="10776"/>
    <cellStyle name="Percent 16 7 9 5" xfId="10777"/>
    <cellStyle name="Percent 16 7 9 6" xfId="18877"/>
    <cellStyle name="Percent 16 8" xfId="10778"/>
    <cellStyle name="Percent 16 8 10" xfId="10779"/>
    <cellStyle name="Percent 16 8 10 2" xfId="10780"/>
    <cellStyle name="Percent 16 8 10 3" xfId="10781"/>
    <cellStyle name="Percent 16 8 10 4" xfId="10782"/>
    <cellStyle name="Percent 16 8 10 5" xfId="10783"/>
    <cellStyle name="Percent 16 8 10 6" xfId="18879"/>
    <cellStyle name="Percent 16 8 11" xfId="10784"/>
    <cellStyle name="Percent 16 8 11 2" xfId="10785"/>
    <cellStyle name="Percent 16 8 11 3" xfId="10786"/>
    <cellStyle name="Percent 16 8 11 4" xfId="10787"/>
    <cellStyle name="Percent 16 8 11 5" xfId="10788"/>
    <cellStyle name="Percent 16 8 11 6" xfId="18880"/>
    <cellStyle name="Percent 16 8 12" xfId="10789"/>
    <cellStyle name="Percent 16 8 12 2" xfId="10790"/>
    <cellStyle name="Percent 16 8 12 3" xfId="10791"/>
    <cellStyle name="Percent 16 8 12 4" xfId="10792"/>
    <cellStyle name="Percent 16 8 12 5" xfId="10793"/>
    <cellStyle name="Percent 16 8 12 6" xfId="18881"/>
    <cellStyle name="Percent 16 8 13" xfId="10794"/>
    <cellStyle name="Percent 16 8 13 2" xfId="10795"/>
    <cellStyle name="Percent 16 8 13 3" xfId="10796"/>
    <cellStyle name="Percent 16 8 13 4" xfId="10797"/>
    <cellStyle name="Percent 16 8 13 5" xfId="10798"/>
    <cellStyle name="Percent 16 8 13 6" xfId="18882"/>
    <cellStyle name="Percent 16 8 14" xfId="10799"/>
    <cellStyle name="Percent 16 8 14 2" xfId="10800"/>
    <cellStyle name="Percent 16 8 14 3" xfId="10801"/>
    <cellStyle name="Percent 16 8 14 4" xfId="10802"/>
    <cellStyle name="Percent 16 8 14 5" xfId="10803"/>
    <cellStyle name="Percent 16 8 14 6" xfId="18883"/>
    <cellStyle name="Percent 16 8 15" xfId="10804"/>
    <cellStyle name="Percent 16 8 15 2" xfId="10805"/>
    <cellStyle name="Percent 16 8 15 3" xfId="10806"/>
    <cellStyle name="Percent 16 8 15 4" xfId="10807"/>
    <cellStyle name="Percent 16 8 15 5" xfId="10808"/>
    <cellStyle name="Percent 16 8 15 6" xfId="18884"/>
    <cellStyle name="Percent 16 8 16" xfId="10809"/>
    <cellStyle name="Percent 16 8 16 2" xfId="10810"/>
    <cellStyle name="Percent 16 8 16 3" xfId="10811"/>
    <cellStyle name="Percent 16 8 16 4" xfId="10812"/>
    <cellStyle name="Percent 16 8 16 5" xfId="10813"/>
    <cellStyle name="Percent 16 8 16 6" xfId="18885"/>
    <cellStyle name="Percent 16 8 17" xfId="10814"/>
    <cellStyle name="Percent 16 8 17 2" xfId="10815"/>
    <cellStyle name="Percent 16 8 17 3" xfId="10816"/>
    <cellStyle name="Percent 16 8 17 4" xfId="10817"/>
    <cellStyle name="Percent 16 8 17 5" xfId="10818"/>
    <cellStyle name="Percent 16 8 17 6" xfId="18886"/>
    <cellStyle name="Percent 16 8 18" xfId="10819"/>
    <cellStyle name="Percent 16 8 19" xfId="10820"/>
    <cellStyle name="Percent 16 8 2" xfId="10821"/>
    <cellStyle name="Percent 16 8 2 2" xfId="10822"/>
    <cellStyle name="Percent 16 8 2 3" xfId="10823"/>
    <cellStyle name="Percent 16 8 2 4" xfId="10824"/>
    <cellStyle name="Percent 16 8 2 5" xfId="10825"/>
    <cellStyle name="Percent 16 8 2 6" xfId="18887"/>
    <cellStyle name="Percent 16 8 20" xfId="10826"/>
    <cellStyle name="Percent 16 8 21" xfId="10827"/>
    <cellStyle name="Percent 16 8 22" xfId="18878"/>
    <cellStyle name="Percent 16 8 3" xfId="10828"/>
    <cellStyle name="Percent 16 8 3 2" xfId="10829"/>
    <cellStyle name="Percent 16 8 3 3" xfId="10830"/>
    <cellStyle name="Percent 16 8 3 4" xfId="10831"/>
    <cellStyle name="Percent 16 8 3 5" xfId="10832"/>
    <cellStyle name="Percent 16 8 3 6" xfId="18888"/>
    <cellStyle name="Percent 16 8 4" xfId="10833"/>
    <cellStyle name="Percent 16 8 4 2" xfId="10834"/>
    <cellStyle name="Percent 16 8 4 3" xfId="10835"/>
    <cellStyle name="Percent 16 8 4 4" xfId="10836"/>
    <cellStyle name="Percent 16 8 4 5" xfId="10837"/>
    <cellStyle name="Percent 16 8 4 6" xfId="18889"/>
    <cellStyle name="Percent 16 8 5" xfId="10838"/>
    <cellStyle name="Percent 16 8 5 2" xfId="10839"/>
    <cellStyle name="Percent 16 8 5 3" xfId="10840"/>
    <cellStyle name="Percent 16 8 5 4" xfId="10841"/>
    <cellStyle name="Percent 16 8 5 5" xfId="10842"/>
    <cellStyle name="Percent 16 8 5 6" xfId="18890"/>
    <cellStyle name="Percent 16 8 6" xfId="10843"/>
    <cellStyle name="Percent 16 8 6 2" xfId="10844"/>
    <cellStyle name="Percent 16 8 6 3" xfId="10845"/>
    <cellStyle name="Percent 16 8 6 4" xfId="10846"/>
    <cellStyle name="Percent 16 8 6 5" xfId="10847"/>
    <cellStyle name="Percent 16 8 6 6" xfId="18891"/>
    <cellStyle name="Percent 16 8 7" xfId="10848"/>
    <cellStyle name="Percent 16 8 7 2" xfId="10849"/>
    <cellStyle name="Percent 16 8 7 3" xfId="10850"/>
    <cellStyle name="Percent 16 8 7 4" xfId="10851"/>
    <cellStyle name="Percent 16 8 7 5" xfId="10852"/>
    <cellStyle name="Percent 16 8 7 6" xfId="18892"/>
    <cellStyle name="Percent 16 8 8" xfId="10853"/>
    <cellStyle name="Percent 16 8 8 2" xfId="10854"/>
    <cellStyle name="Percent 16 8 8 3" xfId="10855"/>
    <cellStyle name="Percent 16 8 8 4" xfId="10856"/>
    <cellStyle name="Percent 16 8 8 5" xfId="10857"/>
    <cellStyle name="Percent 16 8 8 6" xfId="18893"/>
    <cellStyle name="Percent 16 8 9" xfId="10858"/>
    <cellStyle name="Percent 16 8 9 2" xfId="10859"/>
    <cellStyle name="Percent 16 8 9 3" xfId="10860"/>
    <cellStyle name="Percent 16 8 9 4" xfId="10861"/>
    <cellStyle name="Percent 16 8 9 5" xfId="10862"/>
    <cellStyle name="Percent 16 8 9 6" xfId="18894"/>
    <cellStyle name="Percent 16 9" xfId="10863"/>
    <cellStyle name="Percent 16 9 10" xfId="10864"/>
    <cellStyle name="Percent 16 9 10 2" xfId="10865"/>
    <cellStyle name="Percent 16 9 10 3" xfId="10866"/>
    <cellStyle name="Percent 16 9 10 4" xfId="10867"/>
    <cellStyle name="Percent 16 9 10 5" xfId="10868"/>
    <cellStyle name="Percent 16 9 10 6" xfId="18896"/>
    <cellStyle name="Percent 16 9 11" xfId="10869"/>
    <cellStyle name="Percent 16 9 11 2" xfId="10870"/>
    <cellStyle name="Percent 16 9 11 3" xfId="10871"/>
    <cellStyle name="Percent 16 9 11 4" xfId="10872"/>
    <cellStyle name="Percent 16 9 11 5" xfId="10873"/>
    <cellStyle name="Percent 16 9 11 6" xfId="18897"/>
    <cellStyle name="Percent 16 9 12" xfId="10874"/>
    <cellStyle name="Percent 16 9 12 2" xfId="10875"/>
    <cellStyle name="Percent 16 9 12 3" xfId="10876"/>
    <cellStyle name="Percent 16 9 12 4" xfId="10877"/>
    <cellStyle name="Percent 16 9 12 5" xfId="10878"/>
    <cellStyle name="Percent 16 9 12 6" xfId="18898"/>
    <cellStyle name="Percent 16 9 13" xfId="10879"/>
    <cellStyle name="Percent 16 9 13 2" xfId="10880"/>
    <cellStyle name="Percent 16 9 13 3" xfId="10881"/>
    <cellStyle name="Percent 16 9 13 4" xfId="10882"/>
    <cellStyle name="Percent 16 9 13 5" xfId="10883"/>
    <cellStyle name="Percent 16 9 13 6" xfId="18899"/>
    <cellStyle name="Percent 16 9 14" xfId="10884"/>
    <cellStyle name="Percent 16 9 14 2" xfId="10885"/>
    <cellStyle name="Percent 16 9 14 3" xfId="10886"/>
    <cellStyle name="Percent 16 9 14 4" xfId="10887"/>
    <cellStyle name="Percent 16 9 14 5" xfId="10888"/>
    <cellStyle name="Percent 16 9 14 6" xfId="18900"/>
    <cellStyle name="Percent 16 9 15" xfId="10889"/>
    <cellStyle name="Percent 16 9 15 2" xfId="10890"/>
    <cellStyle name="Percent 16 9 15 3" xfId="10891"/>
    <cellStyle name="Percent 16 9 15 4" xfId="10892"/>
    <cellStyle name="Percent 16 9 15 5" xfId="10893"/>
    <cellStyle name="Percent 16 9 15 6" xfId="18901"/>
    <cellStyle name="Percent 16 9 16" xfId="10894"/>
    <cellStyle name="Percent 16 9 16 2" xfId="10895"/>
    <cellStyle name="Percent 16 9 16 3" xfId="10896"/>
    <cellStyle name="Percent 16 9 16 4" xfId="10897"/>
    <cellStyle name="Percent 16 9 16 5" xfId="10898"/>
    <cellStyle name="Percent 16 9 16 6" xfId="18902"/>
    <cellStyle name="Percent 16 9 17" xfId="10899"/>
    <cellStyle name="Percent 16 9 17 2" xfId="10900"/>
    <cellStyle name="Percent 16 9 17 3" xfId="10901"/>
    <cellStyle name="Percent 16 9 17 4" xfId="10902"/>
    <cellStyle name="Percent 16 9 17 5" xfId="10903"/>
    <cellStyle name="Percent 16 9 17 6" xfId="18903"/>
    <cellStyle name="Percent 16 9 18" xfId="10904"/>
    <cellStyle name="Percent 16 9 19" xfId="10905"/>
    <cellStyle name="Percent 16 9 2" xfId="10906"/>
    <cellStyle name="Percent 16 9 2 2" xfId="10907"/>
    <cellStyle name="Percent 16 9 2 3" xfId="10908"/>
    <cellStyle name="Percent 16 9 2 4" xfId="10909"/>
    <cellStyle name="Percent 16 9 2 5" xfId="10910"/>
    <cellStyle name="Percent 16 9 2 6" xfId="18904"/>
    <cellStyle name="Percent 16 9 20" xfId="10911"/>
    <cellStyle name="Percent 16 9 21" xfId="10912"/>
    <cellStyle name="Percent 16 9 22" xfId="18895"/>
    <cellStyle name="Percent 16 9 3" xfId="10913"/>
    <cellStyle name="Percent 16 9 3 2" xfId="10914"/>
    <cellStyle name="Percent 16 9 3 3" xfId="10915"/>
    <cellStyle name="Percent 16 9 3 4" xfId="10916"/>
    <cellStyle name="Percent 16 9 3 5" xfId="10917"/>
    <cellStyle name="Percent 16 9 3 6" xfId="18905"/>
    <cellStyle name="Percent 16 9 4" xfId="10918"/>
    <cellStyle name="Percent 16 9 4 2" xfId="10919"/>
    <cellStyle name="Percent 16 9 4 3" xfId="10920"/>
    <cellStyle name="Percent 16 9 4 4" xfId="10921"/>
    <cellStyle name="Percent 16 9 4 5" xfId="10922"/>
    <cellStyle name="Percent 16 9 4 6" xfId="18906"/>
    <cellStyle name="Percent 16 9 5" xfId="10923"/>
    <cellStyle name="Percent 16 9 5 2" xfId="10924"/>
    <cellStyle name="Percent 16 9 5 3" xfId="10925"/>
    <cellStyle name="Percent 16 9 5 4" xfId="10926"/>
    <cellStyle name="Percent 16 9 5 5" xfId="10927"/>
    <cellStyle name="Percent 16 9 5 6" xfId="18907"/>
    <cellStyle name="Percent 16 9 6" xfId="10928"/>
    <cellStyle name="Percent 16 9 6 2" xfId="10929"/>
    <cellStyle name="Percent 16 9 6 3" xfId="10930"/>
    <cellStyle name="Percent 16 9 6 4" xfId="10931"/>
    <cellStyle name="Percent 16 9 6 5" xfId="10932"/>
    <cellStyle name="Percent 16 9 6 6" xfId="18908"/>
    <cellStyle name="Percent 16 9 7" xfId="10933"/>
    <cellStyle name="Percent 16 9 7 2" xfId="10934"/>
    <cellStyle name="Percent 16 9 7 3" xfId="10935"/>
    <cellStyle name="Percent 16 9 7 4" xfId="10936"/>
    <cellStyle name="Percent 16 9 7 5" xfId="10937"/>
    <cellStyle name="Percent 16 9 7 6" xfId="18909"/>
    <cellStyle name="Percent 16 9 8" xfId="10938"/>
    <cellStyle name="Percent 16 9 8 2" xfId="10939"/>
    <cellStyle name="Percent 16 9 8 3" xfId="10940"/>
    <cellStyle name="Percent 16 9 8 4" xfId="10941"/>
    <cellStyle name="Percent 16 9 8 5" xfId="10942"/>
    <cellStyle name="Percent 16 9 8 6" xfId="18910"/>
    <cellStyle name="Percent 16 9 9" xfId="10943"/>
    <cellStyle name="Percent 16 9 9 2" xfId="10944"/>
    <cellStyle name="Percent 16 9 9 3" xfId="10945"/>
    <cellStyle name="Percent 16 9 9 4" xfId="10946"/>
    <cellStyle name="Percent 16 9 9 5" xfId="10947"/>
    <cellStyle name="Percent 16 9 9 6" xfId="18911"/>
    <cellStyle name="Percent 17" xfId="10948"/>
    <cellStyle name="Percent 17 10" xfId="10949"/>
    <cellStyle name="Percent 17 10 2" xfId="10950"/>
    <cellStyle name="Percent 17 10 3" xfId="10951"/>
    <cellStyle name="Percent 17 11" xfId="10952"/>
    <cellStyle name="Percent 17 12" xfId="10953"/>
    <cellStyle name="Percent 17 13" xfId="10954"/>
    <cellStyle name="Percent 17 14" xfId="18912"/>
    <cellStyle name="Percent 17 2" xfId="10955"/>
    <cellStyle name="Percent 17 2 2" xfId="10956"/>
    <cellStyle name="Percent 17 2 3" xfId="10957"/>
    <cellStyle name="Percent 17 2 4" xfId="10958"/>
    <cellStyle name="Percent 17 2 5" xfId="10959"/>
    <cellStyle name="Percent 17 2 6" xfId="10960"/>
    <cellStyle name="Percent 17 3" xfId="10961"/>
    <cellStyle name="Percent 17 3 2" xfId="10962"/>
    <cellStyle name="Percent 17 3 3" xfId="10963"/>
    <cellStyle name="Percent 17 3 4" xfId="10964"/>
    <cellStyle name="Percent 17 3 5" xfId="10965"/>
    <cellStyle name="Percent 17 4" xfId="10966"/>
    <cellStyle name="Percent 17 4 2" xfId="10967"/>
    <cellStyle name="Percent 17 4 3" xfId="10968"/>
    <cellStyle name="Percent 17 4 4" xfId="10969"/>
    <cellStyle name="Percent 17 4 5" xfId="10970"/>
    <cellStyle name="Percent 17 5" xfId="10971"/>
    <cellStyle name="Percent 17 5 2" xfId="10972"/>
    <cellStyle name="Percent 17 5 3" xfId="10973"/>
    <cellStyle name="Percent 17 5 4" xfId="10974"/>
    <cellStyle name="Percent 17 5 5" xfId="10975"/>
    <cellStyle name="Percent 17 6" xfId="10976"/>
    <cellStyle name="Percent 17 6 2" xfId="10977"/>
    <cellStyle name="Percent 17 6 3" xfId="10978"/>
    <cellStyle name="Percent 17 6 4" xfId="10979"/>
    <cellStyle name="Percent 17 6 5" xfId="10980"/>
    <cellStyle name="Percent 17 7" xfId="10981"/>
    <cellStyle name="Percent 17 7 2" xfId="10982"/>
    <cellStyle name="Percent 17 7 2 2" xfId="10983"/>
    <cellStyle name="Percent 17 7 2 3" xfId="10984"/>
    <cellStyle name="Percent 17 7 2 4" xfId="10985"/>
    <cellStyle name="Percent 17 7 2 5" xfId="10986"/>
    <cellStyle name="Percent 17 7 3" xfId="10987"/>
    <cellStyle name="Percent 17 7 3 2" xfId="10988"/>
    <cellStyle name="Percent 17 7 3 3" xfId="10989"/>
    <cellStyle name="Percent 17 7 3 4" xfId="10990"/>
    <cellStyle name="Percent 17 7 3 5" xfId="10991"/>
    <cellStyle name="Percent 17 7 4" xfId="10992"/>
    <cellStyle name="Percent 17 7 5" xfId="10993"/>
    <cellStyle name="Percent 17 7 6" xfId="10994"/>
    <cellStyle name="Percent 17 7 7" xfId="10995"/>
    <cellStyle name="Percent 17 8" xfId="10996"/>
    <cellStyle name="Percent 17 8 2" xfId="10997"/>
    <cellStyle name="Percent 17 8 2 2" xfId="10998"/>
    <cellStyle name="Percent 17 8 2 3" xfId="10999"/>
    <cellStyle name="Percent 17 8 2 4" xfId="11000"/>
    <cellStyle name="Percent 17 8 2 5" xfId="11001"/>
    <cellStyle name="Percent 17 8 3" xfId="11002"/>
    <cellStyle name="Percent 17 8 4" xfId="11003"/>
    <cellStyle name="Percent 17 8 5" xfId="11004"/>
    <cellStyle name="Percent 17 8 6" xfId="11005"/>
    <cellStyle name="Percent 17 9" xfId="11006"/>
    <cellStyle name="Percent 17 9 2" xfId="11007"/>
    <cellStyle name="Percent 17 9 3" xfId="11008"/>
    <cellStyle name="Percent 17 9 4" xfId="11009"/>
    <cellStyle name="Percent 17 9 5" xfId="11010"/>
    <cellStyle name="Percent 17 9 6" xfId="11011"/>
    <cellStyle name="Percent 17 9 7" xfId="11012"/>
    <cellStyle name="Percent 17 9 8" xfId="11013"/>
    <cellStyle name="Percent 17 9 9" xfId="11014"/>
    <cellStyle name="Percent 18" xfId="11015"/>
    <cellStyle name="Percent 18 2" xfId="11016"/>
    <cellStyle name="Percent 18 2 2" xfId="11017"/>
    <cellStyle name="Percent 18 2 3" xfId="11018"/>
    <cellStyle name="Percent 18 3" xfId="11019"/>
    <cellStyle name="Percent 18 4" xfId="11020"/>
    <cellStyle name="Percent 18 5" xfId="11021"/>
    <cellStyle name="Percent 18 6" xfId="11022"/>
    <cellStyle name="Percent 18 7" xfId="11023"/>
    <cellStyle name="Percent 19" xfId="11024"/>
    <cellStyle name="Percent 19 2" xfId="11025"/>
    <cellStyle name="Percent 19 2 2" xfId="11026"/>
    <cellStyle name="Percent 19 2 3" xfId="11027"/>
    <cellStyle name="Percent 19 2 4" xfId="11028"/>
    <cellStyle name="Percent 19 2 5" xfId="11029"/>
    <cellStyle name="Percent 19 3" xfId="11030"/>
    <cellStyle name="Percent 19 4" xfId="11031"/>
    <cellStyle name="Percent 19 5" xfId="11032"/>
    <cellStyle name="Percent 19 6" xfId="11033"/>
    <cellStyle name="Percent 2" xfId="18049"/>
    <cellStyle name="Percent 2 10" xfId="11034"/>
    <cellStyle name="Percent 2 10 10" xfId="11035"/>
    <cellStyle name="Percent 2 10 11" xfId="11036"/>
    <cellStyle name="Percent 2 10 12" xfId="11037"/>
    <cellStyle name="Percent 2 10 13" xfId="18914"/>
    <cellStyle name="Percent 2 10 2" xfId="11038"/>
    <cellStyle name="Percent 2 10 2 2" xfId="11039"/>
    <cellStyle name="Percent 2 10 2 3" xfId="11040"/>
    <cellStyle name="Percent 2 10 2 4" xfId="11041"/>
    <cellStyle name="Percent 2 10 2 5" xfId="11042"/>
    <cellStyle name="Percent 2 10 2 6" xfId="18915"/>
    <cellStyle name="Percent 2 10 3" xfId="11043"/>
    <cellStyle name="Percent 2 10 3 2" xfId="11044"/>
    <cellStyle name="Percent 2 10 3 3" xfId="11045"/>
    <cellStyle name="Percent 2 10 3 4" xfId="11046"/>
    <cellStyle name="Percent 2 10 3 5" xfId="11047"/>
    <cellStyle name="Percent 2 10 3 6" xfId="18916"/>
    <cellStyle name="Percent 2 10 4" xfId="11048"/>
    <cellStyle name="Percent 2 10 4 2" xfId="11049"/>
    <cellStyle name="Percent 2 10 4 3" xfId="11050"/>
    <cellStyle name="Percent 2 10 4 4" xfId="11051"/>
    <cellStyle name="Percent 2 10 4 5" xfId="11052"/>
    <cellStyle name="Percent 2 10 4 6" xfId="18917"/>
    <cellStyle name="Percent 2 10 5" xfId="11053"/>
    <cellStyle name="Percent 2 10 5 2" xfId="11054"/>
    <cellStyle name="Percent 2 10 5 3" xfId="11055"/>
    <cellStyle name="Percent 2 10 5 4" xfId="11056"/>
    <cellStyle name="Percent 2 10 5 5" xfId="11057"/>
    <cellStyle name="Percent 2 10 5 6" xfId="18918"/>
    <cellStyle name="Percent 2 10 6" xfId="11058"/>
    <cellStyle name="Percent 2 10 6 2" xfId="11059"/>
    <cellStyle name="Percent 2 10 6 3" xfId="11060"/>
    <cellStyle name="Percent 2 10 6 4" xfId="11061"/>
    <cellStyle name="Percent 2 10 6 5" xfId="11062"/>
    <cellStyle name="Percent 2 10 6 6" xfId="18919"/>
    <cellStyle name="Percent 2 10 7" xfId="11063"/>
    <cellStyle name="Percent 2 10 7 2" xfId="11064"/>
    <cellStyle name="Percent 2 10 7 3" xfId="11065"/>
    <cellStyle name="Percent 2 10 7 4" xfId="11066"/>
    <cellStyle name="Percent 2 10 7 5" xfId="11067"/>
    <cellStyle name="Percent 2 10 7 6" xfId="18920"/>
    <cellStyle name="Percent 2 10 8" xfId="11068"/>
    <cellStyle name="Percent 2 10 8 2" xfId="11069"/>
    <cellStyle name="Percent 2 10 8 3" xfId="11070"/>
    <cellStyle name="Percent 2 10 8 4" xfId="11071"/>
    <cellStyle name="Percent 2 10 8 5" xfId="11072"/>
    <cellStyle name="Percent 2 10 8 6" xfId="18921"/>
    <cellStyle name="Percent 2 10 9" xfId="11073"/>
    <cellStyle name="Percent 2 11" xfId="11074"/>
    <cellStyle name="Percent 2 11 10" xfId="11075"/>
    <cellStyle name="Percent 2 11 11" xfId="11076"/>
    <cellStyle name="Percent 2 11 12" xfId="11077"/>
    <cellStyle name="Percent 2 11 13" xfId="18922"/>
    <cellStyle name="Percent 2 11 2" xfId="11078"/>
    <cellStyle name="Percent 2 11 2 2" xfId="11079"/>
    <cellStyle name="Percent 2 11 2 3" xfId="11080"/>
    <cellStyle name="Percent 2 11 2 4" xfId="11081"/>
    <cellStyle name="Percent 2 11 2 5" xfId="11082"/>
    <cellStyle name="Percent 2 11 2 6" xfId="18923"/>
    <cellStyle name="Percent 2 11 3" xfId="11083"/>
    <cellStyle name="Percent 2 11 3 2" xfId="11084"/>
    <cellStyle name="Percent 2 11 3 3" xfId="11085"/>
    <cellStyle name="Percent 2 11 3 4" xfId="11086"/>
    <cellStyle name="Percent 2 11 3 5" xfId="11087"/>
    <cellStyle name="Percent 2 11 3 6" xfId="18924"/>
    <cellStyle name="Percent 2 11 4" xfId="11088"/>
    <cellStyle name="Percent 2 11 4 2" xfId="11089"/>
    <cellStyle name="Percent 2 11 4 3" xfId="11090"/>
    <cellStyle name="Percent 2 11 4 4" xfId="11091"/>
    <cellStyle name="Percent 2 11 4 5" xfId="11092"/>
    <cellStyle name="Percent 2 11 4 6" xfId="18925"/>
    <cellStyle name="Percent 2 11 5" xfId="11093"/>
    <cellStyle name="Percent 2 11 5 2" xfId="11094"/>
    <cellStyle name="Percent 2 11 5 3" xfId="11095"/>
    <cellStyle name="Percent 2 11 5 4" xfId="11096"/>
    <cellStyle name="Percent 2 11 5 5" xfId="11097"/>
    <cellStyle name="Percent 2 11 5 6" xfId="18926"/>
    <cellStyle name="Percent 2 11 6" xfId="11098"/>
    <cellStyle name="Percent 2 11 6 2" xfId="11099"/>
    <cellStyle name="Percent 2 11 6 3" xfId="11100"/>
    <cellStyle name="Percent 2 11 6 4" xfId="11101"/>
    <cellStyle name="Percent 2 11 6 5" xfId="11102"/>
    <cellStyle name="Percent 2 11 6 6" xfId="18927"/>
    <cellStyle name="Percent 2 11 7" xfId="11103"/>
    <cellStyle name="Percent 2 11 7 2" xfId="11104"/>
    <cellStyle name="Percent 2 11 7 3" xfId="11105"/>
    <cellStyle name="Percent 2 11 7 4" xfId="11106"/>
    <cellStyle name="Percent 2 11 7 5" xfId="11107"/>
    <cellStyle name="Percent 2 11 7 6" xfId="18928"/>
    <cellStyle name="Percent 2 11 8" xfId="11108"/>
    <cellStyle name="Percent 2 11 8 2" xfId="11109"/>
    <cellStyle name="Percent 2 11 8 3" xfId="11110"/>
    <cellStyle name="Percent 2 11 8 4" xfId="11111"/>
    <cellStyle name="Percent 2 11 8 5" xfId="11112"/>
    <cellStyle name="Percent 2 11 8 6" xfId="18929"/>
    <cellStyle name="Percent 2 11 9" xfId="11113"/>
    <cellStyle name="Percent 2 12" xfId="11114"/>
    <cellStyle name="Percent 2 12 2" xfId="11115"/>
    <cellStyle name="Percent 2 12 3" xfId="11116"/>
    <cellStyle name="Percent 2 12 4" xfId="11117"/>
    <cellStyle name="Percent 2 12 5" xfId="11118"/>
    <cellStyle name="Percent 2 12 6" xfId="18930"/>
    <cellStyle name="Percent 2 13" xfId="11119"/>
    <cellStyle name="Percent 2 13 2" xfId="11120"/>
    <cellStyle name="Percent 2 13 3" xfId="11121"/>
    <cellStyle name="Percent 2 13 4" xfId="11122"/>
    <cellStyle name="Percent 2 13 5" xfId="11123"/>
    <cellStyle name="Percent 2 13 6" xfId="18931"/>
    <cellStyle name="Percent 2 14" xfId="11124"/>
    <cellStyle name="Percent 2 14 2" xfId="11125"/>
    <cellStyle name="Percent 2 14 3" xfId="11126"/>
    <cellStyle name="Percent 2 14 4" xfId="11127"/>
    <cellStyle name="Percent 2 14 5" xfId="11128"/>
    <cellStyle name="Percent 2 14 6" xfId="18932"/>
    <cellStyle name="Percent 2 15" xfId="11129"/>
    <cellStyle name="Percent 2 15 2" xfId="11130"/>
    <cellStyle name="Percent 2 15 3" xfId="11131"/>
    <cellStyle name="Percent 2 15 4" xfId="11132"/>
    <cellStyle name="Percent 2 15 5" xfId="11133"/>
    <cellStyle name="Percent 2 15 6" xfId="18933"/>
    <cellStyle name="Percent 2 16" xfId="11134"/>
    <cellStyle name="Percent 2 16 2" xfId="11135"/>
    <cellStyle name="Percent 2 16 3" xfId="11136"/>
    <cellStyle name="Percent 2 16 4" xfId="11137"/>
    <cellStyle name="Percent 2 16 5" xfId="11138"/>
    <cellStyle name="Percent 2 16 6" xfId="18934"/>
    <cellStyle name="Percent 2 17" xfId="11139"/>
    <cellStyle name="Percent 2 17 2" xfId="11140"/>
    <cellStyle name="Percent 2 17 3" xfId="11141"/>
    <cellStyle name="Percent 2 17 4" xfId="11142"/>
    <cellStyle name="Percent 2 17 5" xfId="11143"/>
    <cellStyle name="Percent 2 17 6" xfId="18935"/>
    <cellStyle name="Percent 2 18" xfId="11144"/>
    <cellStyle name="Percent 2 18 2" xfId="11145"/>
    <cellStyle name="Percent 2 18 3" xfId="11146"/>
    <cellStyle name="Percent 2 18 4" xfId="11147"/>
    <cellStyle name="Percent 2 18 5" xfId="11148"/>
    <cellStyle name="Percent 2 18 6" xfId="18936"/>
    <cellStyle name="Percent 2 19" xfId="11149"/>
    <cellStyle name="Percent 2 19 2" xfId="11150"/>
    <cellStyle name="Percent 2 19 2 2" xfId="11151"/>
    <cellStyle name="Percent 2 19 3" xfId="11152"/>
    <cellStyle name="Percent 2 19 4" xfId="11153"/>
    <cellStyle name="Percent 2 19 5" xfId="11154"/>
    <cellStyle name="Percent 2 19 6" xfId="11155"/>
    <cellStyle name="Percent 2 2" xfId="11156"/>
    <cellStyle name="Percent 2 2 10" xfId="11157"/>
    <cellStyle name="Percent 2 2 11" xfId="11158"/>
    <cellStyle name="Percent 2 2 12" xfId="11159"/>
    <cellStyle name="Percent 2 2 13" xfId="11160"/>
    <cellStyle name="Percent 2 2 14" xfId="18937"/>
    <cellStyle name="Percent 2 2 2" xfId="11161"/>
    <cellStyle name="Percent 2 2 2 2" xfId="11162"/>
    <cellStyle name="Percent 2 2 2 3" xfId="11163"/>
    <cellStyle name="Percent 2 2 2 4" xfId="11164"/>
    <cellStyle name="Percent 2 2 2 5" xfId="11165"/>
    <cellStyle name="Percent 2 2 2 6" xfId="18938"/>
    <cellStyle name="Percent 2 2 3" xfId="11166"/>
    <cellStyle name="Percent 2 2 3 2" xfId="11167"/>
    <cellStyle name="Percent 2 2 3 2 2" xfId="11168"/>
    <cellStyle name="Percent 2 2 3 2 3" xfId="11169"/>
    <cellStyle name="Percent 2 2 3 2 4" xfId="11170"/>
    <cellStyle name="Percent 2 2 3 2 5" xfId="11171"/>
    <cellStyle name="Percent 2 2 3 3" xfId="11172"/>
    <cellStyle name="Percent 2 2 3 3 2" xfId="11173"/>
    <cellStyle name="Percent 2 2 3 3 3" xfId="11174"/>
    <cellStyle name="Percent 2 2 3 3 4" xfId="11175"/>
    <cellStyle name="Percent 2 2 3 3 5" xfId="11176"/>
    <cellStyle name="Percent 2 2 3 4" xfId="11177"/>
    <cellStyle name="Percent 2 2 3 4 2" xfId="11178"/>
    <cellStyle name="Percent 2 2 3 4 2 2" xfId="11179"/>
    <cellStyle name="Percent 2 2 3 4 2 3" xfId="11180"/>
    <cellStyle name="Percent 2 2 3 4 2 4" xfId="11181"/>
    <cellStyle name="Percent 2 2 3 4 2 5" xfId="11182"/>
    <cellStyle name="Percent 2 2 3 4 3" xfId="11183"/>
    <cellStyle name="Percent 2 2 3 4 4" xfId="11184"/>
    <cellStyle name="Percent 2 2 3 4 5" xfId="11185"/>
    <cellStyle name="Percent 2 2 3 4 6" xfId="11186"/>
    <cellStyle name="Percent 2 2 3 5" xfId="11187"/>
    <cellStyle name="Percent 2 2 3 6" xfId="11188"/>
    <cellStyle name="Percent 2 2 3 7" xfId="11189"/>
    <cellStyle name="Percent 2 2 3 8" xfId="11190"/>
    <cellStyle name="Percent 2 2 3 9" xfId="18939"/>
    <cellStyle name="Percent 2 2 4" xfId="11191"/>
    <cellStyle name="Percent 2 2 4 2" xfId="11192"/>
    <cellStyle name="Percent 2 2 4 2 2" xfId="11193"/>
    <cellStyle name="Percent 2 2 4 2 3" xfId="11194"/>
    <cellStyle name="Percent 2 2 4 2 4" xfId="11195"/>
    <cellStyle name="Percent 2 2 4 2 5" xfId="11196"/>
    <cellStyle name="Percent 2 2 4 3" xfId="11197"/>
    <cellStyle name="Percent 2 2 4 3 2" xfId="11198"/>
    <cellStyle name="Percent 2 2 4 3 3" xfId="11199"/>
    <cellStyle name="Percent 2 2 4 3 4" xfId="11200"/>
    <cellStyle name="Percent 2 2 4 3 5" xfId="11201"/>
    <cellStyle name="Percent 2 2 4 4" xfId="11202"/>
    <cellStyle name="Percent 2 2 4 5" xfId="11203"/>
    <cellStyle name="Percent 2 2 4 6" xfId="11204"/>
    <cellStyle name="Percent 2 2 4 7" xfId="11205"/>
    <cellStyle name="Percent 2 2 4 8" xfId="11206"/>
    <cellStyle name="Percent 2 2 4 9" xfId="18940"/>
    <cellStyle name="Percent 2 2 5" xfId="11207"/>
    <cellStyle name="Percent 2 2 5 2" xfId="11208"/>
    <cellStyle name="Percent 2 2 5 3" xfId="11209"/>
    <cellStyle name="Percent 2 2 5 4" xfId="11210"/>
    <cellStyle name="Percent 2 2 5 5" xfId="11211"/>
    <cellStyle name="Percent 2 2 5 6" xfId="18941"/>
    <cellStyle name="Percent 2 2 6" xfId="11212"/>
    <cellStyle name="Percent 2 2 6 2" xfId="11213"/>
    <cellStyle name="Percent 2 2 6 2 2" xfId="11214"/>
    <cellStyle name="Percent 2 2 6 2 3" xfId="11215"/>
    <cellStyle name="Percent 2 2 6 2 4" xfId="11216"/>
    <cellStyle name="Percent 2 2 6 2 5" xfId="11217"/>
    <cellStyle name="Percent 2 2 6 3" xfId="11218"/>
    <cellStyle name="Percent 2 2 6 3 2" xfId="11219"/>
    <cellStyle name="Percent 2 2 6 3 3" xfId="11220"/>
    <cellStyle name="Percent 2 2 6 3 4" xfId="11221"/>
    <cellStyle name="Percent 2 2 6 3 5" xfId="11222"/>
    <cellStyle name="Percent 2 2 6 4" xfId="11223"/>
    <cellStyle name="Percent 2 2 6 5" xfId="11224"/>
    <cellStyle name="Percent 2 2 6 6" xfId="11225"/>
    <cellStyle name="Percent 2 2 6 7" xfId="11226"/>
    <cellStyle name="Percent 2 2 6 8" xfId="11227"/>
    <cellStyle name="Percent 2 2 6 9" xfId="18942"/>
    <cellStyle name="Percent 2 2 7" xfId="11228"/>
    <cellStyle name="Percent 2 2 7 2" xfId="11229"/>
    <cellStyle name="Percent 2 2 7 2 2" xfId="11230"/>
    <cellStyle name="Percent 2 2 7 2 3" xfId="11231"/>
    <cellStyle name="Percent 2 2 7 2 4" xfId="11232"/>
    <cellStyle name="Percent 2 2 7 2 5" xfId="11233"/>
    <cellStyle name="Percent 2 2 7 3" xfId="11234"/>
    <cellStyle name="Percent 2 2 7 3 2" xfId="11235"/>
    <cellStyle name="Percent 2 2 7 3 3" xfId="11236"/>
    <cellStyle name="Percent 2 2 7 3 4" xfId="11237"/>
    <cellStyle name="Percent 2 2 7 3 5" xfId="11238"/>
    <cellStyle name="Percent 2 2 7 4" xfId="11239"/>
    <cellStyle name="Percent 2 2 7 5" xfId="11240"/>
    <cellStyle name="Percent 2 2 7 6" xfId="11241"/>
    <cellStyle name="Percent 2 2 7 7" xfId="11242"/>
    <cellStyle name="Percent 2 2 7 8" xfId="11243"/>
    <cellStyle name="Percent 2 2 7 9" xfId="18943"/>
    <cellStyle name="Percent 2 2 8" xfId="11244"/>
    <cellStyle name="Percent 2 2 8 2" xfId="11245"/>
    <cellStyle name="Percent 2 2 8 3" xfId="11246"/>
    <cellStyle name="Percent 2 2 8 4" xfId="11247"/>
    <cellStyle name="Percent 2 2 8 5" xfId="11248"/>
    <cellStyle name="Percent 2 2 8 6" xfId="18944"/>
    <cellStyle name="Percent 2 2 9" xfId="11249"/>
    <cellStyle name="Percent 2 2 9 2" xfId="11250"/>
    <cellStyle name="Percent 2 2 9 3" xfId="11251"/>
    <cellStyle name="Percent 2 2 9 4" xfId="11252"/>
    <cellStyle name="Percent 2 2 9 5" xfId="11253"/>
    <cellStyle name="Percent 2 20" xfId="11254"/>
    <cellStyle name="Percent 2 20 2" xfId="11255"/>
    <cellStyle name="Percent 2 20 2 2" xfId="11256"/>
    <cellStyle name="Percent 2 20 2 3" xfId="11257"/>
    <cellStyle name="Percent 2 20 2 4" xfId="11258"/>
    <cellStyle name="Percent 2 20 3" xfId="11259"/>
    <cellStyle name="Percent 2 20 4" xfId="11260"/>
    <cellStyle name="Percent 2 20 5" xfId="11261"/>
    <cellStyle name="Percent 2 20 6" xfId="11262"/>
    <cellStyle name="Percent 2 21" xfId="11263"/>
    <cellStyle name="Percent 2 21 2" xfId="11264"/>
    <cellStyle name="Percent 2 21 3" xfId="11265"/>
    <cellStyle name="Percent 2 21 4" xfId="11266"/>
    <cellStyle name="Percent 2 21 5" xfId="11267"/>
    <cellStyle name="Percent 2 22" xfId="11268"/>
    <cellStyle name="Percent 2 22 2" xfId="11269"/>
    <cellStyle name="Percent 2 22 3" xfId="11270"/>
    <cellStyle name="Percent 2 22 4" xfId="11271"/>
    <cellStyle name="Percent 2 22 5" xfId="11272"/>
    <cellStyle name="Percent 2 23" xfId="11273"/>
    <cellStyle name="Percent 2 23 2" xfId="11274"/>
    <cellStyle name="Percent 2 23 3" xfId="11275"/>
    <cellStyle name="Percent 2 23 4" xfId="11276"/>
    <cellStyle name="Percent 2 23 5" xfId="11277"/>
    <cellStyle name="Percent 2 24" xfId="11278"/>
    <cellStyle name="Percent 2 24 2" xfId="11279"/>
    <cellStyle name="Percent 2 24 3" xfId="11280"/>
    <cellStyle name="Percent 2 24 4" xfId="11281"/>
    <cellStyle name="Percent 2 24 5" xfId="11282"/>
    <cellStyle name="Percent 2 25" xfId="11283"/>
    <cellStyle name="Percent 2 25 2" xfId="11284"/>
    <cellStyle name="Percent 2 25 3" xfId="11285"/>
    <cellStyle name="Percent 2 25 4" xfId="11286"/>
    <cellStyle name="Percent 2 25 5" xfId="11287"/>
    <cellStyle name="Percent 2 26" xfId="11288"/>
    <cellStyle name="Percent 2 26 2" xfId="11289"/>
    <cellStyle name="Percent 2 26 3" xfId="11290"/>
    <cellStyle name="Percent 2 26 4" xfId="11291"/>
    <cellStyle name="Percent 2 26 5" xfId="11292"/>
    <cellStyle name="Percent 2 27" xfId="11293"/>
    <cellStyle name="Percent 2 27 2" xfId="11294"/>
    <cellStyle name="Percent 2 27 3" xfId="11295"/>
    <cellStyle name="Percent 2 27 4" xfId="11296"/>
    <cellStyle name="Percent 2 27 5" xfId="11297"/>
    <cellStyle name="Percent 2 28" xfId="11298"/>
    <cellStyle name="Percent 2 28 2" xfId="11299"/>
    <cellStyle name="Percent 2 28 3" xfId="11300"/>
    <cellStyle name="Percent 2 28 4" xfId="11301"/>
    <cellStyle name="Percent 2 28 5" xfId="11302"/>
    <cellStyle name="Percent 2 29" xfId="11303"/>
    <cellStyle name="Percent 2 29 2" xfId="11304"/>
    <cellStyle name="Percent 2 29 3" xfId="11305"/>
    <cellStyle name="Percent 2 29 4" xfId="11306"/>
    <cellStyle name="Percent 2 29 5" xfId="11307"/>
    <cellStyle name="Percent 2 3" xfId="11308"/>
    <cellStyle name="Percent 2 3 10" xfId="11309"/>
    <cellStyle name="Percent 2 3 10 2" xfId="11310"/>
    <cellStyle name="Percent 2 3 10 3" xfId="11311"/>
    <cellStyle name="Percent 2 3 10 4" xfId="11312"/>
    <cellStyle name="Percent 2 3 10 5" xfId="11313"/>
    <cellStyle name="Percent 2 3 11" xfId="11314"/>
    <cellStyle name="Percent 2 3 11 2" xfId="11315"/>
    <cellStyle name="Percent 2 3 11 3" xfId="11316"/>
    <cellStyle name="Percent 2 3 11 4" xfId="11317"/>
    <cellStyle name="Percent 2 3 11 5" xfId="11318"/>
    <cellStyle name="Percent 2 3 12" xfId="11319"/>
    <cellStyle name="Percent 2 3 12 2" xfId="11320"/>
    <cellStyle name="Percent 2 3 12 3" xfId="11321"/>
    <cellStyle name="Percent 2 3 12 4" xfId="11322"/>
    <cellStyle name="Percent 2 3 12 5" xfId="11323"/>
    <cellStyle name="Percent 2 3 13" xfId="11324"/>
    <cellStyle name="Percent 2 3 13 2" xfId="11325"/>
    <cellStyle name="Percent 2 3 13 3" xfId="11326"/>
    <cellStyle name="Percent 2 3 13 4" xfId="11327"/>
    <cellStyle name="Percent 2 3 13 5" xfId="11328"/>
    <cellStyle name="Percent 2 3 14" xfId="11329"/>
    <cellStyle name="Percent 2 3 14 2" xfId="11330"/>
    <cellStyle name="Percent 2 3 14 3" xfId="11331"/>
    <cellStyle name="Percent 2 3 14 4" xfId="11332"/>
    <cellStyle name="Percent 2 3 14 5" xfId="11333"/>
    <cellStyle name="Percent 2 3 15" xfId="11334"/>
    <cellStyle name="Percent 2 3 15 2" xfId="11335"/>
    <cellStyle name="Percent 2 3 15 3" xfId="11336"/>
    <cellStyle name="Percent 2 3 15 4" xfId="11337"/>
    <cellStyle name="Percent 2 3 15 5" xfId="11338"/>
    <cellStyle name="Percent 2 3 16" xfId="11339"/>
    <cellStyle name="Percent 2 3 16 2" xfId="11340"/>
    <cellStyle name="Percent 2 3 16 3" xfId="11341"/>
    <cellStyle name="Percent 2 3 16 4" xfId="11342"/>
    <cellStyle name="Percent 2 3 16 5" xfId="11343"/>
    <cellStyle name="Percent 2 3 17" xfId="11344"/>
    <cellStyle name="Percent 2 3 18" xfId="11345"/>
    <cellStyle name="Percent 2 3 19" xfId="11346"/>
    <cellStyle name="Percent 2 3 2" xfId="11347"/>
    <cellStyle name="Percent 2 3 2 2" xfId="11348"/>
    <cellStyle name="Percent 2 3 2 3" xfId="11349"/>
    <cellStyle name="Percent 2 3 2 4" xfId="11350"/>
    <cellStyle name="Percent 2 3 2 5" xfId="11351"/>
    <cellStyle name="Percent 2 3 2 6" xfId="18946"/>
    <cellStyle name="Percent 2 3 20" xfId="11352"/>
    <cellStyle name="Percent 2 3 21" xfId="18945"/>
    <cellStyle name="Percent 2 3 3" xfId="11353"/>
    <cellStyle name="Percent 2 3 3 2" xfId="11354"/>
    <cellStyle name="Percent 2 3 3 2 2" xfId="11355"/>
    <cellStyle name="Percent 2 3 3 2 3" xfId="11356"/>
    <cellStyle name="Percent 2 3 3 2 4" xfId="11357"/>
    <cellStyle name="Percent 2 3 3 2 5" xfId="11358"/>
    <cellStyle name="Percent 2 3 3 3" xfId="11359"/>
    <cellStyle name="Percent 2 3 3 3 2" xfId="11360"/>
    <cellStyle name="Percent 2 3 3 3 2 2" xfId="11361"/>
    <cellStyle name="Percent 2 3 3 3 2 3" xfId="11362"/>
    <cellStyle name="Percent 2 3 3 3 2 4" xfId="11363"/>
    <cellStyle name="Percent 2 3 3 3 2 5" xfId="11364"/>
    <cellStyle name="Percent 2 3 3 3 3" xfId="11365"/>
    <cellStyle name="Percent 2 3 3 3 3 2" xfId="11366"/>
    <cellStyle name="Percent 2 3 3 3 3 3" xfId="11367"/>
    <cellStyle name="Percent 2 3 3 3 3 4" xfId="11368"/>
    <cellStyle name="Percent 2 3 3 3 3 5" xfId="11369"/>
    <cellStyle name="Percent 2 3 3 3 4" xfId="11370"/>
    <cellStyle name="Percent 2 3 3 3 4 2" xfId="11371"/>
    <cellStyle name="Percent 2 3 3 3 4 2 2" xfId="11372"/>
    <cellStyle name="Percent 2 3 3 3 4 2 3" xfId="11373"/>
    <cellStyle name="Percent 2 3 3 3 4 2 4" xfId="11374"/>
    <cellStyle name="Percent 2 3 3 3 4 2 5" xfId="11375"/>
    <cellStyle name="Percent 2 3 3 3 4 3" xfId="11376"/>
    <cellStyle name="Percent 2 3 3 3 4 4" xfId="11377"/>
    <cellStyle name="Percent 2 3 3 3 4 5" xfId="11378"/>
    <cellStyle name="Percent 2 3 3 3 4 6" xfId="11379"/>
    <cellStyle name="Percent 2 3 3 3 5" xfId="11380"/>
    <cellStyle name="Percent 2 3 3 3 6" xfId="11381"/>
    <cellStyle name="Percent 2 3 3 3 7" xfId="11382"/>
    <cellStyle name="Percent 2 3 3 3 8" xfId="11383"/>
    <cellStyle name="Percent 2 3 3 4" xfId="11384"/>
    <cellStyle name="Percent 2 3 3 5" xfId="11385"/>
    <cellStyle name="Percent 2 3 3 6" xfId="11386"/>
    <cellStyle name="Percent 2 3 3 7" xfId="11387"/>
    <cellStyle name="Percent 2 3 3 8" xfId="18947"/>
    <cellStyle name="Percent 2 3 4" xfId="11388"/>
    <cellStyle name="Percent 2 3 4 2" xfId="11389"/>
    <cellStyle name="Percent 2 3 4 3" xfId="11390"/>
    <cellStyle name="Percent 2 3 4 4" xfId="11391"/>
    <cellStyle name="Percent 2 3 4 5" xfId="11392"/>
    <cellStyle name="Percent 2 3 4 6" xfId="18948"/>
    <cellStyle name="Percent 2 3 5" xfId="11393"/>
    <cellStyle name="Percent 2 3 5 2" xfId="11394"/>
    <cellStyle name="Percent 2 3 5 2 2" xfId="11395"/>
    <cellStyle name="Percent 2 3 5 2 3" xfId="11396"/>
    <cellStyle name="Percent 2 3 5 2 4" xfId="11397"/>
    <cellStyle name="Percent 2 3 5 2 5" xfId="11398"/>
    <cellStyle name="Percent 2 3 5 3" xfId="11399"/>
    <cellStyle name="Percent 2 3 5 4" xfId="11400"/>
    <cellStyle name="Percent 2 3 5 5" xfId="11401"/>
    <cellStyle name="Percent 2 3 5 6" xfId="11402"/>
    <cellStyle name="Percent 2 3 5 7" xfId="18949"/>
    <cellStyle name="Percent 2 3 6" xfId="11403"/>
    <cellStyle name="Percent 2 3 6 2" xfId="11404"/>
    <cellStyle name="Percent 2 3 6 3" xfId="11405"/>
    <cellStyle name="Percent 2 3 6 4" xfId="11406"/>
    <cellStyle name="Percent 2 3 6 5" xfId="11407"/>
    <cellStyle name="Percent 2 3 6 6" xfId="18950"/>
    <cellStyle name="Percent 2 3 7" xfId="11408"/>
    <cellStyle name="Percent 2 3 7 2" xfId="11409"/>
    <cellStyle name="Percent 2 3 7 3" xfId="11410"/>
    <cellStyle name="Percent 2 3 7 4" xfId="11411"/>
    <cellStyle name="Percent 2 3 7 5" xfId="11412"/>
    <cellStyle name="Percent 2 3 7 6" xfId="18951"/>
    <cellStyle name="Percent 2 3 8" xfId="11413"/>
    <cellStyle name="Percent 2 3 8 2" xfId="11414"/>
    <cellStyle name="Percent 2 3 8 3" xfId="11415"/>
    <cellStyle name="Percent 2 3 8 4" xfId="11416"/>
    <cellStyle name="Percent 2 3 8 5" xfId="11417"/>
    <cellStyle name="Percent 2 3 8 6" xfId="18952"/>
    <cellStyle name="Percent 2 3 9" xfId="11418"/>
    <cellStyle name="Percent 2 3 9 2" xfId="11419"/>
    <cellStyle name="Percent 2 3 9 3" xfId="11420"/>
    <cellStyle name="Percent 2 3 9 4" xfId="11421"/>
    <cellStyle name="Percent 2 3 9 5" xfId="11422"/>
    <cellStyle name="Percent 2 30" xfId="11423"/>
    <cellStyle name="Percent 2 30 2" xfId="11424"/>
    <cellStyle name="Percent 2 30 3" xfId="11425"/>
    <cellStyle name="Percent 2 30 4" xfId="11426"/>
    <cellStyle name="Percent 2 30 5" xfId="11427"/>
    <cellStyle name="Percent 2 31" xfId="11428"/>
    <cellStyle name="Percent 2 31 2" xfId="11429"/>
    <cellStyle name="Percent 2 31 3" xfId="11430"/>
    <cellStyle name="Percent 2 31 4" xfId="11431"/>
    <cellStyle name="Percent 2 31 5" xfId="11432"/>
    <cellStyle name="Percent 2 32" xfId="11433"/>
    <cellStyle name="Percent 2 32 2" xfId="11434"/>
    <cellStyle name="Percent 2 32 3" xfId="11435"/>
    <cellStyle name="Percent 2 32 4" xfId="11436"/>
    <cellStyle name="Percent 2 32 5" xfId="11437"/>
    <cellStyle name="Percent 2 33" xfId="11438"/>
    <cellStyle name="Percent 2 33 2" xfId="11439"/>
    <cellStyle name="Percent 2 33 3" xfId="11440"/>
    <cellStyle name="Percent 2 33 4" xfId="11441"/>
    <cellStyle name="Percent 2 33 5" xfId="11442"/>
    <cellStyle name="Percent 2 34" xfId="11443"/>
    <cellStyle name="Percent 2 34 2" xfId="11444"/>
    <cellStyle name="Percent 2 34 3" xfId="11445"/>
    <cellStyle name="Percent 2 34 4" xfId="11446"/>
    <cellStyle name="Percent 2 34 5" xfId="11447"/>
    <cellStyle name="Percent 2 35" xfId="11448"/>
    <cellStyle name="Percent 2 35 2" xfId="11449"/>
    <cellStyle name="Percent 2 35 3" xfId="11450"/>
    <cellStyle name="Percent 2 35 4" xfId="11451"/>
    <cellStyle name="Percent 2 35 5" xfId="11452"/>
    <cellStyle name="Percent 2 36" xfId="11453"/>
    <cellStyle name="Percent 2 36 2" xfId="11454"/>
    <cellStyle name="Percent 2 36 3" xfId="11455"/>
    <cellStyle name="Percent 2 36 4" xfId="11456"/>
    <cellStyle name="Percent 2 36 5" xfId="11457"/>
    <cellStyle name="Percent 2 37" xfId="11458"/>
    <cellStyle name="Percent 2 37 2" xfId="11459"/>
    <cellStyle name="Percent 2 37 3" xfId="11460"/>
    <cellStyle name="Percent 2 37 4" xfId="11461"/>
    <cellStyle name="Percent 2 37 5" xfId="11462"/>
    <cellStyle name="Percent 2 38" xfId="11463"/>
    <cellStyle name="Percent 2 38 2" xfId="11464"/>
    <cellStyle name="Percent 2 38 3" xfId="11465"/>
    <cellStyle name="Percent 2 38 4" xfId="11466"/>
    <cellStyle name="Percent 2 38 5" xfId="11467"/>
    <cellStyle name="Percent 2 39" xfId="11468"/>
    <cellStyle name="Percent 2 39 2" xfId="11469"/>
    <cellStyle name="Percent 2 39 3" xfId="11470"/>
    <cellStyle name="Percent 2 39 4" xfId="11471"/>
    <cellStyle name="Percent 2 39 5" xfId="11472"/>
    <cellStyle name="Percent 2 4" xfId="11473"/>
    <cellStyle name="Percent 2 4 10" xfId="11474"/>
    <cellStyle name="Percent 2 4 10 2" xfId="11475"/>
    <cellStyle name="Percent 2 4 10 3" xfId="11476"/>
    <cellStyle name="Percent 2 4 10 4" xfId="11477"/>
    <cellStyle name="Percent 2 4 10 5" xfId="11478"/>
    <cellStyle name="Percent 2 4 11" xfId="11479"/>
    <cellStyle name="Percent 2 4 11 2" xfId="11480"/>
    <cellStyle name="Percent 2 4 11 3" xfId="11481"/>
    <cellStyle name="Percent 2 4 11 4" xfId="11482"/>
    <cellStyle name="Percent 2 4 11 5" xfId="11483"/>
    <cellStyle name="Percent 2 4 12" xfId="11484"/>
    <cellStyle name="Percent 2 4 12 2" xfId="11485"/>
    <cellStyle name="Percent 2 4 12 3" xfId="11486"/>
    <cellStyle name="Percent 2 4 12 4" xfId="11487"/>
    <cellStyle name="Percent 2 4 12 5" xfId="11488"/>
    <cellStyle name="Percent 2 4 13" xfId="11489"/>
    <cellStyle name="Percent 2 4 13 2" xfId="11490"/>
    <cellStyle name="Percent 2 4 13 3" xfId="11491"/>
    <cellStyle name="Percent 2 4 13 4" xfId="11492"/>
    <cellStyle name="Percent 2 4 13 5" xfId="11493"/>
    <cellStyle name="Percent 2 4 14" xfId="11494"/>
    <cellStyle name="Percent 2 4 14 2" xfId="11495"/>
    <cellStyle name="Percent 2 4 14 3" xfId="11496"/>
    <cellStyle name="Percent 2 4 14 4" xfId="11497"/>
    <cellStyle name="Percent 2 4 14 5" xfId="11498"/>
    <cellStyle name="Percent 2 4 15" xfId="11499"/>
    <cellStyle name="Percent 2 4 15 2" xfId="11500"/>
    <cellStyle name="Percent 2 4 15 3" xfId="11501"/>
    <cellStyle name="Percent 2 4 15 4" xfId="11502"/>
    <cellStyle name="Percent 2 4 15 5" xfId="11503"/>
    <cellStyle name="Percent 2 4 16" xfId="11504"/>
    <cellStyle name="Percent 2 4 16 2" xfId="11505"/>
    <cellStyle name="Percent 2 4 16 3" xfId="11506"/>
    <cellStyle name="Percent 2 4 16 4" xfId="11507"/>
    <cellStyle name="Percent 2 4 16 5" xfId="11508"/>
    <cellStyle name="Percent 2 4 17" xfId="11509"/>
    <cellStyle name="Percent 2 4 17 2" xfId="11510"/>
    <cellStyle name="Percent 2 4 17 3" xfId="11511"/>
    <cellStyle name="Percent 2 4 17 4" xfId="11512"/>
    <cellStyle name="Percent 2 4 17 5" xfId="11513"/>
    <cellStyle name="Percent 2 4 18" xfId="11514"/>
    <cellStyle name="Percent 2 4 19" xfId="11515"/>
    <cellStyle name="Percent 2 4 2" xfId="11516"/>
    <cellStyle name="Percent 2 4 2 2" xfId="11517"/>
    <cellStyle name="Percent 2 4 2 3" xfId="11518"/>
    <cellStyle name="Percent 2 4 2 4" xfId="11519"/>
    <cellStyle name="Percent 2 4 2 5" xfId="11520"/>
    <cellStyle name="Percent 2 4 2 6" xfId="18954"/>
    <cellStyle name="Percent 2 4 20" xfId="11521"/>
    <cellStyle name="Percent 2 4 21" xfId="11522"/>
    <cellStyle name="Percent 2 4 22" xfId="11523"/>
    <cellStyle name="Percent 2 4 23" xfId="18953"/>
    <cellStyle name="Percent 2 4 3" xfId="11524"/>
    <cellStyle name="Percent 2 4 3 2" xfId="11525"/>
    <cellStyle name="Percent 2 4 3 3" xfId="11526"/>
    <cellStyle name="Percent 2 4 3 4" xfId="11527"/>
    <cellStyle name="Percent 2 4 3 5" xfId="11528"/>
    <cellStyle name="Percent 2 4 3 6" xfId="18955"/>
    <cellStyle name="Percent 2 4 4" xfId="11529"/>
    <cellStyle name="Percent 2 4 4 2" xfId="11530"/>
    <cellStyle name="Percent 2 4 4 3" xfId="11531"/>
    <cellStyle name="Percent 2 4 4 4" xfId="11532"/>
    <cellStyle name="Percent 2 4 4 5" xfId="11533"/>
    <cellStyle name="Percent 2 4 4 6" xfId="18956"/>
    <cellStyle name="Percent 2 4 5" xfId="11534"/>
    <cellStyle name="Percent 2 4 5 2" xfId="11535"/>
    <cellStyle name="Percent 2 4 5 3" xfId="11536"/>
    <cellStyle name="Percent 2 4 5 4" xfId="11537"/>
    <cellStyle name="Percent 2 4 5 5" xfId="11538"/>
    <cellStyle name="Percent 2 4 5 6" xfId="18957"/>
    <cellStyle name="Percent 2 4 6" xfId="11539"/>
    <cellStyle name="Percent 2 4 6 2" xfId="11540"/>
    <cellStyle name="Percent 2 4 6 3" xfId="11541"/>
    <cellStyle name="Percent 2 4 6 4" xfId="11542"/>
    <cellStyle name="Percent 2 4 6 5" xfId="11543"/>
    <cellStyle name="Percent 2 4 6 6" xfId="18958"/>
    <cellStyle name="Percent 2 4 7" xfId="11544"/>
    <cellStyle name="Percent 2 4 7 2" xfId="11545"/>
    <cellStyle name="Percent 2 4 7 3" xfId="11546"/>
    <cellStyle name="Percent 2 4 7 4" xfId="11547"/>
    <cellStyle name="Percent 2 4 7 5" xfId="11548"/>
    <cellStyle name="Percent 2 4 7 6" xfId="18959"/>
    <cellStyle name="Percent 2 4 8" xfId="11549"/>
    <cellStyle name="Percent 2 4 8 2" xfId="11550"/>
    <cellStyle name="Percent 2 4 8 3" xfId="11551"/>
    <cellStyle name="Percent 2 4 8 4" xfId="11552"/>
    <cellStyle name="Percent 2 4 8 5" xfId="11553"/>
    <cellStyle name="Percent 2 4 8 6" xfId="18960"/>
    <cellStyle name="Percent 2 4 9" xfId="11554"/>
    <cellStyle name="Percent 2 4 9 2" xfId="11555"/>
    <cellStyle name="Percent 2 4 9 3" xfId="11556"/>
    <cellStyle name="Percent 2 4 9 4" xfId="11557"/>
    <cellStyle name="Percent 2 4 9 5" xfId="11558"/>
    <cellStyle name="Percent 2 40" xfId="11559"/>
    <cellStyle name="Percent 2 40 2" xfId="11560"/>
    <cellStyle name="Percent 2 40 3" xfId="11561"/>
    <cellStyle name="Percent 2 40 4" xfId="11562"/>
    <cellStyle name="Percent 2 40 5" xfId="11563"/>
    <cellStyle name="Percent 2 41" xfId="11564"/>
    <cellStyle name="Percent 2 41 2" xfId="11565"/>
    <cellStyle name="Percent 2 41 3" xfId="11566"/>
    <cellStyle name="Percent 2 41 4" xfId="11567"/>
    <cellStyle name="Percent 2 41 5" xfId="11568"/>
    <cellStyle name="Percent 2 42" xfId="11569"/>
    <cellStyle name="Percent 2 42 2" xfId="11570"/>
    <cellStyle name="Percent 2 42 3" xfId="11571"/>
    <cellStyle name="Percent 2 42 4" xfId="11572"/>
    <cellStyle name="Percent 2 42 5" xfId="11573"/>
    <cellStyle name="Percent 2 43" xfId="11574"/>
    <cellStyle name="Percent 2 43 2" xfId="11575"/>
    <cellStyle name="Percent 2 43 3" xfId="11576"/>
    <cellStyle name="Percent 2 43 4" xfId="11577"/>
    <cellStyle name="Percent 2 43 5" xfId="11578"/>
    <cellStyle name="Percent 2 44" xfId="11579"/>
    <cellStyle name="Percent 2 44 2" xfId="11580"/>
    <cellStyle name="Percent 2 44 3" xfId="11581"/>
    <cellStyle name="Percent 2 44 4" xfId="11582"/>
    <cellStyle name="Percent 2 44 5" xfId="11583"/>
    <cellStyle name="Percent 2 45" xfId="11584"/>
    <cellStyle name="Percent 2 45 2" xfId="11585"/>
    <cellStyle name="Percent 2 45 3" xfId="11586"/>
    <cellStyle name="Percent 2 45 4" xfId="11587"/>
    <cellStyle name="Percent 2 45 5" xfId="11588"/>
    <cellStyle name="Percent 2 46" xfId="11589"/>
    <cellStyle name="Percent 2 46 2" xfId="11590"/>
    <cellStyle name="Percent 2 46 3" xfId="11591"/>
    <cellStyle name="Percent 2 46 4" xfId="11592"/>
    <cellStyle name="Percent 2 46 5" xfId="11593"/>
    <cellStyle name="Percent 2 47" xfId="11594"/>
    <cellStyle name="Percent 2 47 2" xfId="11595"/>
    <cellStyle name="Percent 2 47 3" xfId="11596"/>
    <cellStyle name="Percent 2 47 4" xfId="11597"/>
    <cellStyle name="Percent 2 47 5" xfId="11598"/>
    <cellStyle name="Percent 2 48" xfId="11599"/>
    <cellStyle name="Percent 2 48 2" xfId="11600"/>
    <cellStyle name="Percent 2 48 2 2" xfId="11601"/>
    <cellStyle name="Percent 2 48 2 3" xfId="11602"/>
    <cellStyle name="Percent 2 48 2 4" xfId="11603"/>
    <cellStyle name="Percent 2 48 2 5" xfId="11604"/>
    <cellStyle name="Percent 2 48 3" xfId="11605"/>
    <cellStyle name="Percent 2 48 4" xfId="11606"/>
    <cellStyle name="Percent 2 48 5" xfId="11607"/>
    <cellStyle name="Percent 2 48 6" xfId="11608"/>
    <cellStyle name="Percent 2 48 7" xfId="11609"/>
    <cellStyle name="Percent 2 49" xfId="11610"/>
    <cellStyle name="Percent 2 49 2" xfId="11611"/>
    <cellStyle name="Percent 2 49 3" xfId="11612"/>
    <cellStyle name="Percent 2 49 4" xfId="11613"/>
    <cellStyle name="Percent 2 49 5" xfId="11614"/>
    <cellStyle name="Percent 2 49 6" xfId="11615"/>
    <cellStyle name="Percent 2 5" xfId="11616"/>
    <cellStyle name="Percent 2 5 10" xfId="11617"/>
    <cellStyle name="Percent 2 5 10 2" xfId="11618"/>
    <cellStyle name="Percent 2 5 10 3" xfId="11619"/>
    <cellStyle name="Percent 2 5 10 4" xfId="11620"/>
    <cellStyle name="Percent 2 5 10 5" xfId="11621"/>
    <cellStyle name="Percent 2 5 11" xfId="11622"/>
    <cellStyle name="Percent 2 5 11 2" xfId="11623"/>
    <cellStyle name="Percent 2 5 11 3" xfId="11624"/>
    <cellStyle name="Percent 2 5 11 4" xfId="11625"/>
    <cellStyle name="Percent 2 5 11 5" xfId="11626"/>
    <cellStyle name="Percent 2 5 12" xfId="11627"/>
    <cellStyle name="Percent 2 5 12 2" xfId="11628"/>
    <cellStyle name="Percent 2 5 12 3" xfId="11629"/>
    <cellStyle name="Percent 2 5 12 4" xfId="11630"/>
    <cellStyle name="Percent 2 5 12 5" xfId="11631"/>
    <cellStyle name="Percent 2 5 13" xfId="11632"/>
    <cellStyle name="Percent 2 5 13 2" xfId="11633"/>
    <cellStyle name="Percent 2 5 13 3" xfId="11634"/>
    <cellStyle name="Percent 2 5 13 4" xfId="11635"/>
    <cellStyle name="Percent 2 5 13 5" xfId="11636"/>
    <cellStyle name="Percent 2 5 14" xfId="11637"/>
    <cellStyle name="Percent 2 5 14 2" xfId="11638"/>
    <cellStyle name="Percent 2 5 14 3" xfId="11639"/>
    <cellStyle name="Percent 2 5 14 4" xfId="11640"/>
    <cellStyle name="Percent 2 5 14 5" xfId="11641"/>
    <cellStyle name="Percent 2 5 15" xfId="11642"/>
    <cellStyle name="Percent 2 5 15 2" xfId="11643"/>
    <cellStyle name="Percent 2 5 15 3" xfId="11644"/>
    <cellStyle name="Percent 2 5 15 4" xfId="11645"/>
    <cellStyle name="Percent 2 5 15 5" xfId="11646"/>
    <cellStyle name="Percent 2 5 16" xfId="11647"/>
    <cellStyle name="Percent 2 5 17" xfId="11648"/>
    <cellStyle name="Percent 2 5 18" xfId="11649"/>
    <cellStyle name="Percent 2 5 19" xfId="11650"/>
    <cellStyle name="Percent 2 5 2" xfId="11651"/>
    <cellStyle name="Percent 2 5 2 2" xfId="11652"/>
    <cellStyle name="Percent 2 5 2 3" xfId="11653"/>
    <cellStyle name="Percent 2 5 2 4" xfId="11654"/>
    <cellStyle name="Percent 2 5 2 5" xfId="11655"/>
    <cellStyle name="Percent 2 5 2 6" xfId="18962"/>
    <cellStyle name="Percent 2 5 20" xfId="18961"/>
    <cellStyle name="Percent 2 5 3" xfId="11656"/>
    <cellStyle name="Percent 2 5 3 2" xfId="11657"/>
    <cellStyle name="Percent 2 5 3 3" xfId="11658"/>
    <cellStyle name="Percent 2 5 3 4" xfId="11659"/>
    <cellStyle name="Percent 2 5 3 5" xfId="11660"/>
    <cellStyle name="Percent 2 5 3 6" xfId="18963"/>
    <cellStyle name="Percent 2 5 4" xfId="11661"/>
    <cellStyle name="Percent 2 5 4 2" xfId="11662"/>
    <cellStyle name="Percent 2 5 4 3" xfId="11663"/>
    <cellStyle name="Percent 2 5 4 4" xfId="11664"/>
    <cellStyle name="Percent 2 5 4 5" xfId="11665"/>
    <cellStyle name="Percent 2 5 4 6" xfId="18964"/>
    <cellStyle name="Percent 2 5 5" xfId="11666"/>
    <cellStyle name="Percent 2 5 5 2" xfId="11667"/>
    <cellStyle name="Percent 2 5 5 3" xfId="11668"/>
    <cellStyle name="Percent 2 5 5 4" xfId="11669"/>
    <cellStyle name="Percent 2 5 5 5" xfId="11670"/>
    <cellStyle name="Percent 2 5 5 6" xfId="18965"/>
    <cellStyle name="Percent 2 5 6" xfId="11671"/>
    <cellStyle name="Percent 2 5 6 2" xfId="11672"/>
    <cellStyle name="Percent 2 5 6 3" xfId="11673"/>
    <cellStyle name="Percent 2 5 6 4" xfId="11674"/>
    <cellStyle name="Percent 2 5 6 5" xfId="11675"/>
    <cellStyle name="Percent 2 5 6 6" xfId="18966"/>
    <cellStyle name="Percent 2 5 7" xfId="11676"/>
    <cellStyle name="Percent 2 5 7 2" xfId="11677"/>
    <cellStyle name="Percent 2 5 7 3" xfId="11678"/>
    <cellStyle name="Percent 2 5 7 4" xfId="11679"/>
    <cellStyle name="Percent 2 5 7 5" xfId="11680"/>
    <cellStyle name="Percent 2 5 7 6" xfId="18967"/>
    <cellStyle name="Percent 2 5 8" xfId="11681"/>
    <cellStyle name="Percent 2 5 8 2" xfId="11682"/>
    <cellStyle name="Percent 2 5 8 3" xfId="11683"/>
    <cellStyle name="Percent 2 5 8 4" xfId="11684"/>
    <cellStyle name="Percent 2 5 8 5" xfId="11685"/>
    <cellStyle name="Percent 2 5 8 6" xfId="18968"/>
    <cellStyle name="Percent 2 5 9" xfId="11686"/>
    <cellStyle name="Percent 2 5 9 2" xfId="11687"/>
    <cellStyle name="Percent 2 5 9 3" xfId="11688"/>
    <cellStyle name="Percent 2 5 9 4" xfId="11689"/>
    <cellStyle name="Percent 2 5 9 5" xfId="11690"/>
    <cellStyle name="Percent 2 50" xfId="11691"/>
    <cellStyle name="Percent 2 51" xfId="18913"/>
    <cellStyle name="Percent 2 6" xfId="11692"/>
    <cellStyle name="Percent 2 6 10" xfId="11693"/>
    <cellStyle name="Percent 2 6 10 2" xfId="11694"/>
    <cellStyle name="Percent 2 6 10 3" xfId="11695"/>
    <cellStyle name="Percent 2 6 10 4" xfId="11696"/>
    <cellStyle name="Percent 2 6 10 5" xfId="11697"/>
    <cellStyle name="Percent 2 6 11" xfId="11698"/>
    <cellStyle name="Percent 2 6 11 2" xfId="11699"/>
    <cellStyle name="Percent 2 6 11 3" xfId="11700"/>
    <cellStyle name="Percent 2 6 11 4" xfId="11701"/>
    <cellStyle name="Percent 2 6 11 5" xfId="11702"/>
    <cellStyle name="Percent 2 6 12" xfId="11703"/>
    <cellStyle name="Percent 2 6 12 2" xfId="11704"/>
    <cellStyle name="Percent 2 6 12 3" xfId="11705"/>
    <cellStyle name="Percent 2 6 12 4" xfId="11706"/>
    <cellStyle name="Percent 2 6 12 5" xfId="11707"/>
    <cellStyle name="Percent 2 6 13" xfId="11708"/>
    <cellStyle name="Percent 2 6 13 2" xfId="11709"/>
    <cellStyle name="Percent 2 6 13 3" xfId="11710"/>
    <cellStyle name="Percent 2 6 13 4" xfId="11711"/>
    <cellStyle name="Percent 2 6 13 5" xfId="11712"/>
    <cellStyle name="Percent 2 6 14" xfId="11713"/>
    <cellStyle name="Percent 2 6 14 2" xfId="11714"/>
    <cellStyle name="Percent 2 6 14 3" xfId="11715"/>
    <cellStyle name="Percent 2 6 14 4" xfId="11716"/>
    <cellStyle name="Percent 2 6 14 5" xfId="11717"/>
    <cellStyle name="Percent 2 6 15" xfId="11718"/>
    <cellStyle name="Percent 2 6 15 2" xfId="11719"/>
    <cellStyle name="Percent 2 6 15 3" xfId="11720"/>
    <cellStyle name="Percent 2 6 15 4" xfId="11721"/>
    <cellStyle name="Percent 2 6 15 5" xfId="11722"/>
    <cellStyle name="Percent 2 6 16" xfId="11723"/>
    <cellStyle name="Percent 2 6 17" xfId="11724"/>
    <cellStyle name="Percent 2 6 18" xfId="11725"/>
    <cellStyle name="Percent 2 6 19" xfId="11726"/>
    <cellStyle name="Percent 2 6 2" xfId="11727"/>
    <cellStyle name="Percent 2 6 2 2" xfId="11728"/>
    <cellStyle name="Percent 2 6 2 3" xfId="11729"/>
    <cellStyle name="Percent 2 6 2 4" xfId="11730"/>
    <cellStyle name="Percent 2 6 2 5" xfId="11731"/>
    <cellStyle name="Percent 2 6 2 6" xfId="18970"/>
    <cellStyle name="Percent 2 6 20" xfId="18969"/>
    <cellStyle name="Percent 2 6 3" xfId="11732"/>
    <cellStyle name="Percent 2 6 3 2" xfId="11733"/>
    <cellStyle name="Percent 2 6 3 3" xfId="11734"/>
    <cellStyle name="Percent 2 6 3 4" xfId="11735"/>
    <cellStyle name="Percent 2 6 3 5" xfId="11736"/>
    <cellStyle name="Percent 2 6 3 6" xfId="18971"/>
    <cellStyle name="Percent 2 6 4" xfId="11737"/>
    <cellStyle name="Percent 2 6 4 2" xfId="11738"/>
    <cellStyle name="Percent 2 6 4 3" xfId="11739"/>
    <cellStyle name="Percent 2 6 4 4" xfId="11740"/>
    <cellStyle name="Percent 2 6 4 5" xfId="11741"/>
    <cellStyle name="Percent 2 6 4 6" xfId="18972"/>
    <cellStyle name="Percent 2 6 5" xfId="11742"/>
    <cellStyle name="Percent 2 6 5 2" xfId="11743"/>
    <cellStyle name="Percent 2 6 5 3" xfId="11744"/>
    <cellStyle name="Percent 2 6 5 4" xfId="11745"/>
    <cellStyle name="Percent 2 6 5 5" xfId="11746"/>
    <cellStyle name="Percent 2 6 5 6" xfId="18973"/>
    <cellStyle name="Percent 2 6 6" xfId="11747"/>
    <cellStyle name="Percent 2 6 6 2" xfId="11748"/>
    <cellStyle name="Percent 2 6 6 3" xfId="11749"/>
    <cellStyle name="Percent 2 6 6 4" xfId="11750"/>
    <cellStyle name="Percent 2 6 6 5" xfId="11751"/>
    <cellStyle name="Percent 2 6 6 6" xfId="18974"/>
    <cellStyle name="Percent 2 6 7" xfId="11752"/>
    <cellStyle name="Percent 2 6 7 2" xfId="11753"/>
    <cellStyle name="Percent 2 6 7 3" xfId="11754"/>
    <cellStyle name="Percent 2 6 7 4" xfId="11755"/>
    <cellStyle name="Percent 2 6 7 5" xfId="11756"/>
    <cellStyle name="Percent 2 6 7 6" xfId="18975"/>
    <cellStyle name="Percent 2 6 8" xfId="11757"/>
    <cellStyle name="Percent 2 6 8 2" xfId="11758"/>
    <cellStyle name="Percent 2 6 8 3" xfId="11759"/>
    <cellStyle name="Percent 2 6 8 4" xfId="11760"/>
    <cellStyle name="Percent 2 6 8 5" xfId="11761"/>
    <cellStyle name="Percent 2 6 8 6" xfId="18976"/>
    <cellStyle name="Percent 2 6 9" xfId="11762"/>
    <cellStyle name="Percent 2 6 9 2" xfId="11763"/>
    <cellStyle name="Percent 2 6 9 3" xfId="11764"/>
    <cellStyle name="Percent 2 6 9 4" xfId="11765"/>
    <cellStyle name="Percent 2 6 9 5" xfId="11766"/>
    <cellStyle name="Percent 2 7" xfId="11767"/>
    <cellStyle name="Percent 2 7 10" xfId="11768"/>
    <cellStyle name="Percent 2 7 11" xfId="11769"/>
    <cellStyle name="Percent 2 7 12" xfId="11770"/>
    <cellStyle name="Percent 2 7 13" xfId="18977"/>
    <cellStyle name="Percent 2 7 2" xfId="11771"/>
    <cellStyle name="Percent 2 7 2 2" xfId="11772"/>
    <cellStyle name="Percent 2 7 2 3" xfId="11773"/>
    <cellStyle name="Percent 2 7 2 4" xfId="11774"/>
    <cellStyle name="Percent 2 7 2 5" xfId="11775"/>
    <cellStyle name="Percent 2 7 2 6" xfId="18978"/>
    <cellStyle name="Percent 2 7 3" xfId="11776"/>
    <cellStyle name="Percent 2 7 3 2" xfId="11777"/>
    <cellStyle name="Percent 2 7 3 3" xfId="11778"/>
    <cellStyle name="Percent 2 7 3 4" xfId="11779"/>
    <cellStyle name="Percent 2 7 3 5" xfId="11780"/>
    <cellStyle name="Percent 2 7 3 6" xfId="18979"/>
    <cellStyle name="Percent 2 7 4" xfId="11781"/>
    <cellStyle name="Percent 2 7 4 2" xfId="11782"/>
    <cellStyle name="Percent 2 7 4 3" xfId="11783"/>
    <cellStyle name="Percent 2 7 4 4" xfId="11784"/>
    <cellStyle name="Percent 2 7 4 5" xfId="11785"/>
    <cellStyle name="Percent 2 7 4 6" xfId="18980"/>
    <cellStyle name="Percent 2 7 5" xfId="11786"/>
    <cellStyle name="Percent 2 7 5 2" xfId="11787"/>
    <cellStyle name="Percent 2 7 5 3" xfId="11788"/>
    <cellStyle name="Percent 2 7 5 4" xfId="11789"/>
    <cellStyle name="Percent 2 7 5 5" xfId="11790"/>
    <cellStyle name="Percent 2 7 5 6" xfId="18981"/>
    <cellStyle name="Percent 2 7 6" xfId="11791"/>
    <cellStyle name="Percent 2 7 6 2" xfId="11792"/>
    <cellStyle name="Percent 2 7 6 3" xfId="11793"/>
    <cellStyle name="Percent 2 7 6 4" xfId="11794"/>
    <cellStyle name="Percent 2 7 6 5" xfId="11795"/>
    <cellStyle name="Percent 2 7 6 6" xfId="18982"/>
    <cellStyle name="Percent 2 7 7" xfId="11796"/>
    <cellStyle name="Percent 2 7 7 2" xfId="11797"/>
    <cellStyle name="Percent 2 7 7 3" xfId="11798"/>
    <cellStyle name="Percent 2 7 7 4" xfId="11799"/>
    <cellStyle name="Percent 2 7 7 5" xfId="11800"/>
    <cellStyle name="Percent 2 7 7 6" xfId="18983"/>
    <cellStyle name="Percent 2 7 8" xfId="11801"/>
    <cellStyle name="Percent 2 7 8 2" xfId="11802"/>
    <cellStyle name="Percent 2 7 8 3" xfId="11803"/>
    <cellStyle name="Percent 2 7 8 4" xfId="11804"/>
    <cellStyle name="Percent 2 7 8 5" xfId="11805"/>
    <cellStyle name="Percent 2 7 8 6" xfId="18984"/>
    <cellStyle name="Percent 2 7 9" xfId="11806"/>
    <cellStyle name="Percent 2 8" xfId="11807"/>
    <cellStyle name="Percent 2 8 10" xfId="11808"/>
    <cellStyle name="Percent 2 8 11" xfId="11809"/>
    <cellStyle name="Percent 2 8 12" xfId="11810"/>
    <cellStyle name="Percent 2 8 13" xfId="18985"/>
    <cellStyle name="Percent 2 8 2" xfId="11811"/>
    <cellStyle name="Percent 2 8 2 2" xfId="11812"/>
    <cellStyle name="Percent 2 8 2 3" xfId="11813"/>
    <cellStyle name="Percent 2 8 2 4" xfId="11814"/>
    <cellStyle name="Percent 2 8 2 5" xfId="11815"/>
    <cellStyle name="Percent 2 8 2 6" xfId="18986"/>
    <cellStyle name="Percent 2 8 3" xfId="11816"/>
    <cellStyle name="Percent 2 8 3 2" xfId="11817"/>
    <cellStyle name="Percent 2 8 3 3" xfId="11818"/>
    <cellStyle name="Percent 2 8 3 4" xfId="11819"/>
    <cellStyle name="Percent 2 8 3 5" xfId="11820"/>
    <cellStyle name="Percent 2 8 3 6" xfId="18987"/>
    <cellStyle name="Percent 2 8 4" xfId="11821"/>
    <cellStyle name="Percent 2 8 4 2" xfId="11822"/>
    <cellStyle name="Percent 2 8 4 3" xfId="11823"/>
    <cellStyle name="Percent 2 8 4 4" xfId="11824"/>
    <cellStyle name="Percent 2 8 4 5" xfId="11825"/>
    <cellStyle name="Percent 2 8 4 6" xfId="18988"/>
    <cellStyle name="Percent 2 8 5" xfId="11826"/>
    <cellStyle name="Percent 2 8 5 2" xfId="11827"/>
    <cellStyle name="Percent 2 8 5 3" xfId="11828"/>
    <cellStyle name="Percent 2 8 5 4" xfId="11829"/>
    <cellStyle name="Percent 2 8 5 5" xfId="11830"/>
    <cellStyle name="Percent 2 8 5 6" xfId="18989"/>
    <cellStyle name="Percent 2 8 6" xfId="11831"/>
    <cellStyle name="Percent 2 8 6 2" xfId="11832"/>
    <cellStyle name="Percent 2 8 6 3" xfId="11833"/>
    <cellStyle name="Percent 2 8 6 4" xfId="11834"/>
    <cellStyle name="Percent 2 8 6 5" xfId="11835"/>
    <cellStyle name="Percent 2 8 6 6" xfId="18990"/>
    <cellStyle name="Percent 2 8 7" xfId="11836"/>
    <cellStyle name="Percent 2 8 7 2" xfId="11837"/>
    <cellStyle name="Percent 2 8 7 3" xfId="11838"/>
    <cellStyle name="Percent 2 8 7 4" xfId="11839"/>
    <cellStyle name="Percent 2 8 7 5" xfId="11840"/>
    <cellStyle name="Percent 2 8 7 6" xfId="18991"/>
    <cellStyle name="Percent 2 8 8" xfId="11841"/>
    <cellStyle name="Percent 2 8 8 2" xfId="11842"/>
    <cellStyle name="Percent 2 8 8 3" xfId="11843"/>
    <cellStyle name="Percent 2 8 8 4" xfId="11844"/>
    <cellStyle name="Percent 2 8 8 5" xfId="11845"/>
    <cellStyle name="Percent 2 8 8 6" xfId="18992"/>
    <cellStyle name="Percent 2 8 9" xfId="11846"/>
    <cellStyle name="Percent 2 9" xfId="11847"/>
    <cellStyle name="Percent 2 9 10" xfId="11848"/>
    <cellStyle name="Percent 2 9 11" xfId="11849"/>
    <cellStyle name="Percent 2 9 12" xfId="11850"/>
    <cellStyle name="Percent 2 9 13" xfId="18993"/>
    <cellStyle name="Percent 2 9 2" xfId="11851"/>
    <cellStyle name="Percent 2 9 2 2" xfId="11852"/>
    <cellStyle name="Percent 2 9 2 3" xfId="11853"/>
    <cellStyle name="Percent 2 9 2 4" xfId="11854"/>
    <cellStyle name="Percent 2 9 2 5" xfId="11855"/>
    <cellStyle name="Percent 2 9 2 6" xfId="18994"/>
    <cellStyle name="Percent 2 9 3" xfId="11856"/>
    <cellStyle name="Percent 2 9 3 2" xfId="11857"/>
    <cellStyle name="Percent 2 9 3 3" xfId="11858"/>
    <cellStyle name="Percent 2 9 3 4" xfId="11859"/>
    <cellStyle name="Percent 2 9 3 5" xfId="11860"/>
    <cellStyle name="Percent 2 9 3 6" xfId="18995"/>
    <cellStyle name="Percent 2 9 4" xfId="11861"/>
    <cellStyle name="Percent 2 9 4 2" xfId="11862"/>
    <cellStyle name="Percent 2 9 4 3" xfId="11863"/>
    <cellStyle name="Percent 2 9 4 4" xfId="11864"/>
    <cellStyle name="Percent 2 9 4 5" xfId="11865"/>
    <cellStyle name="Percent 2 9 4 6" xfId="18996"/>
    <cellStyle name="Percent 2 9 5" xfId="11866"/>
    <cellStyle name="Percent 2 9 5 2" xfId="11867"/>
    <cellStyle name="Percent 2 9 5 3" xfId="11868"/>
    <cellStyle name="Percent 2 9 5 4" xfId="11869"/>
    <cellStyle name="Percent 2 9 5 5" xfId="11870"/>
    <cellStyle name="Percent 2 9 5 6" xfId="18997"/>
    <cellStyle name="Percent 2 9 6" xfId="11871"/>
    <cellStyle name="Percent 2 9 6 2" xfId="11872"/>
    <cellStyle name="Percent 2 9 6 3" xfId="11873"/>
    <cellStyle name="Percent 2 9 6 4" xfId="11874"/>
    <cellStyle name="Percent 2 9 6 5" xfId="11875"/>
    <cellStyle name="Percent 2 9 6 6" xfId="18998"/>
    <cellStyle name="Percent 2 9 7" xfId="11876"/>
    <cellStyle name="Percent 2 9 7 2" xfId="11877"/>
    <cellStyle name="Percent 2 9 7 3" xfId="11878"/>
    <cellStyle name="Percent 2 9 7 4" xfId="11879"/>
    <cellStyle name="Percent 2 9 7 5" xfId="11880"/>
    <cellStyle name="Percent 2 9 7 6" xfId="18999"/>
    <cellStyle name="Percent 2 9 8" xfId="11881"/>
    <cellStyle name="Percent 2 9 8 2" xfId="11882"/>
    <cellStyle name="Percent 2 9 8 3" xfId="11883"/>
    <cellStyle name="Percent 2 9 8 4" xfId="11884"/>
    <cellStyle name="Percent 2 9 8 5" xfId="11885"/>
    <cellStyle name="Percent 2 9 8 6" xfId="19000"/>
    <cellStyle name="Percent 2 9 9" xfId="11886"/>
    <cellStyle name="Percent 20" xfId="11887"/>
    <cellStyle name="Percent 20 10" xfId="11888"/>
    <cellStyle name="Percent 20 11" xfId="11889"/>
    <cellStyle name="Percent 20 12" xfId="11890"/>
    <cellStyle name="Percent 20 2" xfId="11891"/>
    <cellStyle name="Percent 20 2 2" xfId="11892"/>
    <cellStyle name="Percent 20 2 3" xfId="11893"/>
    <cellStyle name="Percent 20 2 4" xfId="11894"/>
    <cellStyle name="Percent 20 2 5" xfId="11895"/>
    <cellStyle name="Percent 20 2 6" xfId="11896"/>
    <cellStyle name="Percent 20 3" xfId="11897"/>
    <cellStyle name="Percent 20 3 2" xfId="11898"/>
    <cellStyle name="Percent 20 3 3" xfId="11899"/>
    <cellStyle name="Percent 20 3 4" xfId="11900"/>
    <cellStyle name="Percent 20 3 5" xfId="11901"/>
    <cellStyle name="Percent 20 4" xfId="11902"/>
    <cellStyle name="Percent 20 4 2" xfId="11903"/>
    <cellStyle name="Percent 20 4 3" xfId="11904"/>
    <cellStyle name="Percent 20 4 4" xfId="11905"/>
    <cellStyle name="Percent 20 4 5" xfId="11906"/>
    <cellStyle name="Percent 20 5" xfId="11907"/>
    <cellStyle name="Percent 20 5 2" xfId="11908"/>
    <cellStyle name="Percent 20 5 3" xfId="11909"/>
    <cellStyle name="Percent 20 5 4" xfId="11910"/>
    <cellStyle name="Percent 20 5 5" xfId="11911"/>
    <cellStyle name="Percent 20 6" xfId="11912"/>
    <cellStyle name="Percent 20 6 2" xfId="11913"/>
    <cellStyle name="Percent 20 6 3" xfId="11914"/>
    <cellStyle name="Percent 20 6 4" xfId="11915"/>
    <cellStyle name="Percent 20 6 5" xfId="11916"/>
    <cellStyle name="Percent 20 7" xfId="11917"/>
    <cellStyle name="Percent 20 7 2" xfId="11918"/>
    <cellStyle name="Percent 20 7 2 2" xfId="11919"/>
    <cellStyle name="Percent 20 7 2 3" xfId="11920"/>
    <cellStyle name="Percent 20 7 2 4" xfId="11921"/>
    <cellStyle name="Percent 20 7 2 5" xfId="11922"/>
    <cellStyle name="Percent 20 7 3" xfId="11923"/>
    <cellStyle name="Percent 20 7 3 2" xfId="11924"/>
    <cellStyle name="Percent 20 7 3 3" xfId="11925"/>
    <cellStyle name="Percent 20 7 3 4" xfId="11926"/>
    <cellStyle name="Percent 20 7 3 5" xfId="11927"/>
    <cellStyle name="Percent 20 7 4" xfId="11928"/>
    <cellStyle name="Percent 20 7 5" xfId="11929"/>
    <cellStyle name="Percent 20 7 6" xfId="11930"/>
    <cellStyle name="Percent 20 7 7" xfId="11931"/>
    <cellStyle name="Percent 20 8" xfId="11932"/>
    <cellStyle name="Percent 20 9" xfId="11933"/>
    <cellStyle name="Percent 21" xfId="11934"/>
    <cellStyle name="Percent 21 10" xfId="11935"/>
    <cellStyle name="Percent 21 11" xfId="11936"/>
    <cellStyle name="Percent 21 2" xfId="11937"/>
    <cellStyle name="Percent 21 2 2" xfId="11938"/>
    <cellStyle name="Percent 21 2 3" xfId="11939"/>
    <cellStyle name="Percent 21 2 4" xfId="11940"/>
    <cellStyle name="Percent 21 2 5" xfId="11941"/>
    <cellStyle name="Percent 21 3" xfId="11942"/>
    <cellStyle name="Percent 21 3 2" xfId="11943"/>
    <cellStyle name="Percent 21 3 3" xfId="11944"/>
    <cellStyle name="Percent 21 3 4" xfId="11945"/>
    <cellStyle name="Percent 21 3 5" xfId="11946"/>
    <cellStyle name="Percent 21 4" xfId="11947"/>
    <cellStyle name="Percent 21 4 2" xfId="11948"/>
    <cellStyle name="Percent 21 4 3" xfId="11949"/>
    <cellStyle name="Percent 21 4 4" xfId="11950"/>
    <cellStyle name="Percent 21 4 5" xfId="11951"/>
    <cellStyle name="Percent 21 5" xfId="11952"/>
    <cellStyle name="Percent 21 5 2" xfId="11953"/>
    <cellStyle name="Percent 21 5 3" xfId="11954"/>
    <cellStyle name="Percent 21 5 4" xfId="11955"/>
    <cellStyle name="Percent 21 5 5" xfId="11956"/>
    <cellStyle name="Percent 21 6" xfId="11957"/>
    <cellStyle name="Percent 21 6 2" xfId="11958"/>
    <cellStyle name="Percent 21 6 3" xfId="11959"/>
    <cellStyle name="Percent 21 6 4" xfId="11960"/>
    <cellStyle name="Percent 21 6 5" xfId="11961"/>
    <cellStyle name="Percent 21 7" xfId="11962"/>
    <cellStyle name="Percent 21 7 2" xfId="11963"/>
    <cellStyle name="Percent 21 7 2 2" xfId="11964"/>
    <cellStyle name="Percent 21 7 2 3" xfId="11965"/>
    <cellStyle name="Percent 21 7 2 4" xfId="11966"/>
    <cellStyle name="Percent 21 7 2 5" xfId="11967"/>
    <cellStyle name="Percent 21 7 3" xfId="11968"/>
    <cellStyle name="Percent 21 7 3 2" xfId="11969"/>
    <cellStyle name="Percent 21 7 3 3" xfId="11970"/>
    <cellStyle name="Percent 21 7 3 4" xfId="11971"/>
    <cellStyle name="Percent 21 7 3 5" xfId="11972"/>
    <cellStyle name="Percent 21 7 4" xfId="11973"/>
    <cellStyle name="Percent 21 7 5" xfId="11974"/>
    <cellStyle name="Percent 21 7 6" xfId="11975"/>
    <cellStyle name="Percent 21 7 7" xfId="11976"/>
    <cellStyle name="Percent 21 8" xfId="11977"/>
    <cellStyle name="Percent 21 9" xfId="11978"/>
    <cellStyle name="Percent 22" xfId="11979"/>
    <cellStyle name="Percent 22 10" xfId="11980"/>
    <cellStyle name="Percent 22 11" xfId="11981"/>
    <cellStyle name="Percent 22 2" xfId="11982"/>
    <cellStyle name="Percent 22 2 2" xfId="11983"/>
    <cellStyle name="Percent 22 2 3" xfId="11984"/>
    <cellStyle name="Percent 22 2 4" xfId="11985"/>
    <cellStyle name="Percent 22 2 5" xfId="11986"/>
    <cellStyle name="Percent 22 3" xfId="11987"/>
    <cellStyle name="Percent 22 3 2" xfId="11988"/>
    <cellStyle name="Percent 22 3 3" xfId="11989"/>
    <cellStyle name="Percent 22 3 4" xfId="11990"/>
    <cellStyle name="Percent 22 3 5" xfId="11991"/>
    <cellStyle name="Percent 22 4" xfId="11992"/>
    <cellStyle name="Percent 22 4 2" xfId="11993"/>
    <cellStyle name="Percent 22 4 3" xfId="11994"/>
    <cellStyle name="Percent 22 4 4" xfId="11995"/>
    <cellStyle name="Percent 22 4 5" xfId="11996"/>
    <cellStyle name="Percent 22 5" xfId="11997"/>
    <cellStyle name="Percent 22 5 2" xfId="11998"/>
    <cellStyle name="Percent 22 5 3" xfId="11999"/>
    <cellStyle name="Percent 22 5 4" xfId="12000"/>
    <cellStyle name="Percent 22 5 5" xfId="12001"/>
    <cellStyle name="Percent 22 6" xfId="12002"/>
    <cellStyle name="Percent 22 6 2" xfId="12003"/>
    <cellStyle name="Percent 22 6 3" xfId="12004"/>
    <cellStyle name="Percent 22 6 4" xfId="12005"/>
    <cellStyle name="Percent 22 6 5" xfId="12006"/>
    <cellStyle name="Percent 22 7" xfId="12007"/>
    <cellStyle name="Percent 22 7 2" xfId="12008"/>
    <cellStyle name="Percent 22 7 2 2" xfId="12009"/>
    <cellStyle name="Percent 22 7 2 3" xfId="12010"/>
    <cellStyle name="Percent 22 7 2 4" xfId="12011"/>
    <cellStyle name="Percent 22 7 2 5" xfId="12012"/>
    <cellStyle name="Percent 22 7 3" xfId="12013"/>
    <cellStyle name="Percent 22 7 3 2" xfId="12014"/>
    <cellStyle name="Percent 22 7 3 3" xfId="12015"/>
    <cellStyle name="Percent 22 7 3 4" xfId="12016"/>
    <cellStyle name="Percent 22 7 3 5" xfId="12017"/>
    <cellStyle name="Percent 22 7 4" xfId="12018"/>
    <cellStyle name="Percent 22 7 5" xfId="12019"/>
    <cellStyle name="Percent 22 7 6" xfId="12020"/>
    <cellStyle name="Percent 22 7 7" xfId="12021"/>
    <cellStyle name="Percent 22 8" xfId="12022"/>
    <cellStyle name="Percent 22 9" xfId="12023"/>
    <cellStyle name="Percent 23" xfId="12024"/>
    <cellStyle name="Percent 23 10" xfId="12025"/>
    <cellStyle name="Percent 23 11" xfId="12026"/>
    <cellStyle name="Percent 23 2" xfId="12027"/>
    <cellStyle name="Percent 23 2 2" xfId="12028"/>
    <cellStyle name="Percent 23 2 3" xfId="12029"/>
    <cellStyle name="Percent 23 2 4" xfId="12030"/>
    <cellStyle name="Percent 23 2 5" xfId="12031"/>
    <cellStyle name="Percent 23 3" xfId="12032"/>
    <cellStyle name="Percent 23 3 2" xfId="12033"/>
    <cellStyle name="Percent 23 3 3" xfId="12034"/>
    <cellStyle name="Percent 23 3 4" xfId="12035"/>
    <cellStyle name="Percent 23 3 5" xfId="12036"/>
    <cellStyle name="Percent 23 4" xfId="12037"/>
    <cellStyle name="Percent 23 4 2" xfId="12038"/>
    <cellStyle name="Percent 23 4 3" xfId="12039"/>
    <cellStyle name="Percent 23 4 4" xfId="12040"/>
    <cellStyle name="Percent 23 4 5" xfId="12041"/>
    <cellStyle name="Percent 23 5" xfId="12042"/>
    <cellStyle name="Percent 23 5 2" xfId="12043"/>
    <cellStyle name="Percent 23 5 3" xfId="12044"/>
    <cellStyle name="Percent 23 5 4" xfId="12045"/>
    <cellStyle name="Percent 23 5 5" xfId="12046"/>
    <cellStyle name="Percent 23 6" xfId="12047"/>
    <cellStyle name="Percent 23 6 2" xfId="12048"/>
    <cellStyle name="Percent 23 6 3" xfId="12049"/>
    <cellStyle name="Percent 23 6 4" xfId="12050"/>
    <cellStyle name="Percent 23 6 5" xfId="12051"/>
    <cellStyle name="Percent 23 7" xfId="12052"/>
    <cellStyle name="Percent 23 7 2" xfId="12053"/>
    <cellStyle name="Percent 23 7 2 2" xfId="12054"/>
    <cellStyle name="Percent 23 7 2 3" xfId="12055"/>
    <cellStyle name="Percent 23 7 2 4" xfId="12056"/>
    <cellStyle name="Percent 23 7 2 5" xfId="12057"/>
    <cellStyle name="Percent 23 7 3" xfId="12058"/>
    <cellStyle name="Percent 23 7 3 2" xfId="12059"/>
    <cellStyle name="Percent 23 7 3 3" xfId="12060"/>
    <cellStyle name="Percent 23 7 3 4" xfId="12061"/>
    <cellStyle name="Percent 23 7 3 5" xfId="12062"/>
    <cellStyle name="Percent 23 7 4" xfId="12063"/>
    <cellStyle name="Percent 23 7 5" xfId="12064"/>
    <cellStyle name="Percent 23 7 6" xfId="12065"/>
    <cellStyle name="Percent 23 7 7" xfId="12066"/>
    <cellStyle name="Percent 23 8" xfId="12067"/>
    <cellStyle name="Percent 23 9" xfId="12068"/>
    <cellStyle name="Percent 24" xfId="12069"/>
    <cellStyle name="Percent 24 10" xfId="12070"/>
    <cellStyle name="Percent 24 10 2" xfId="12071"/>
    <cellStyle name="Percent 24 10 2 2" xfId="12072"/>
    <cellStyle name="Percent 24 10 3" xfId="12073"/>
    <cellStyle name="Percent 24 11" xfId="12074"/>
    <cellStyle name="Percent 24 11 2" xfId="12075"/>
    <cellStyle name="Percent 24 12" xfId="12076"/>
    <cellStyle name="Percent 24 13" xfId="12077"/>
    <cellStyle name="Percent 24 14" xfId="12078"/>
    <cellStyle name="Percent 24 15" xfId="12079"/>
    <cellStyle name="Percent 24 2" xfId="12080"/>
    <cellStyle name="Percent 24 2 2" xfId="12081"/>
    <cellStyle name="Percent 24 2 3" xfId="12082"/>
    <cellStyle name="Percent 24 2 4" xfId="12083"/>
    <cellStyle name="Percent 24 2 5" xfId="12084"/>
    <cellStyle name="Percent 24 3" xfId="12085"/>
    <cellStyle name="Percent 24 3 2" xfId="12086"/>
    <cellStyle name="Percent 24 3 3" xfId="12087"/>
    <cellStyle name="Percent 24 3 4" xfId="12088"/>
    <cellStyle name="Percent 24 3 5" xfId="12089"/>
    <cellStyle name="Percent 24 4" xfId="12090"/>
    <cellStyle name="Percent 24 4 2" xfId="12091"/>
    <cellStyle name="Percent 24 4 3" xfId="12092"/>
    <cellStyle name="Percent 24 4 4" xfId="12093"/>
    <cellStyle name="Percent 24 4 5" xfId="12094"/>
    <cellStyle name="Percent 24 5" xfId="12095"/>
    <cellStyle name="Percent 24 5 2" xfId="12096"/>
    <cellStyle name="Percent 24 5 3" xfId="12097"/>
    <cellStyle name="Percent 24 5 4" xfId="12098"/>
    <cellStyle name="Percent 24 5 5" xfId="12099"/>
    <cellStyle name="Percent 24 6" xfId="12100"/>
    <cellStyle name="Percent 24 6 2" xfId="12101"/>
    <cellStyle name="Percent 24 6 3" xfId="12102"/>
    <cellStyle name="Percent 24 6 4" xfId="12103"/>
    <cellStyle name="Percent 24 6 5" xfId="12104"/>
    <cellStyle name="Percent 24 7" xfId="12105"/>
    <cellStyle name="Percent 24 7 2" xfId="12106"/>
    <cellStyle name="Percent 24 7 2 2" xfId="12107"/>
    <cellStyle name="Percent 24 7 2 3" xfId="12108"/>
    <cellStyle name="Percent 24 7 2 4" xfId="12109"/>
    <cellStyle name="Percent 24 7 2 5" xfId="12110"/>
    <cellStyle name="Percent 24 7 3" xfId="12111"/>
    <cellStyle name="Percent 24 7 3 2" xfId="12112"/>
    <cellStyle name="Percent 24 7 3 3" xfId="12113"/>
    <cellStyle name="Percent 24 7 3 4" xfId="12114"/>
    <cellStyle name="Percent 24 7 3 5" xfId="12115"/>
    <cellStyle name="Percent 24 7 4" xfId="12116"/>
    <cellStyle name="Percent 24 7 5" xfId="12117"/>
    <cellStyle name="Percent 24 7 6" xfId="12118"/>
    <cellStyle name="Percent 24 7 7" xfId="12119"/>
    <cellStyle name="Percent 24 8" xfId="12120"/>
    <cellStyle name="Percent 24 8 2" xfId="12121"/>
    <cellStyle name="Percent 24 8 2 2" xfId="12122"/>
    <cellStyle name="Percent 24 8 2 2 2" xfId="12123"/>
    <cellStyle name="Percent 24 8 2 3" xfId="12124"/>
    <cellStyle name="Percent 24 8 3" xfId="12125"/>
    <cellStyle name="Percent 24 8 3 2" xfId="12126"/>
    <cellStyle name="Percent 24 8 3 2 2" xfId="12127"/>
    <cellStyle name="Percent 24 8 3 3" xfId="12128"/>
    <cellStyle name="Percent 24 8 4" xfId="12129"/>
    <cellStyle name="Percent 24 8 4 2" xfId="12130"/>
    <cellStyle name="Percent 24 8 5" xfId="12131"/>
    <cellStyle name="Percent 24 8 6" xfId="12132"/>
    <cellStyle name="Percent 24 8 7" xfId="12133"/>
    <cellStyle name="Percent 24 8 8" xfId="12134"/>
    <cellStyle name="Percent 24 9" xfId="12135"/>
    <cellStyle name="Percent 24 9 2" xfId="12136"/>
    <cellStyle name="Percent 24 9 2 2" xfId="12137"/>
    <cellStyle name="Percent 24 9 3" xfId="12138"/>
    <cellStyle name="Percent 25" xfId="12139"/>
    <cellStyle name="Percent 25 10" xfId="12140"/>
    <cellStyle name="Percent 25 11" xfId="12141"/>
    <cellStyle name="Percent 25 2" xfId="12142"/>
    <cellStyle name="Percent 25 2 2" xfId="12143"/>
    <cellStyle name="Percent 25 2 3" xfId="12144"/>
    <cellStyle name="Percent 25 2 4" xfId="12145"/>
    <cellStyle name="Percent 25 2 5" xfId="12146"/>
    <cellStyle name="Percent 25 3" xfId="12147"/>
    <cellStyle name="Percent 25 3 2" xfId="12148"/>
    <cellStyle name="Percent 25 3 3" xfId="12149"/>
    <cellStyle name="Percent 25 3 4" xfId="12150"/>
    <cellStyle name="Percent 25 3 5" xfId="12151"/>
    <cellStyle name="Percent 25 4" xfId="12152"/>
    <cellStyle name="Percent 25 4 2" xfId="12153"/>
    <cellStyle name="Percent 25 4 3" xfId="12154"/>
    <cellStyle name="Percent 25 4 4" xfId="12155"/>
    <cellStyle name="Percent 25 4 5" xfId="12156"/>
    <cellStyle name="Percent 25 5" xfId="12157"/>
    <cellStyle name="Percent 25 5 2" xfId="12158"/>
    <cellStyle name="Percent 25 5 3" xfId="12159"/>
    <cellStyle name="Percent 25 5 4" xfId="12160"/>
    <cellStyle name="Percent 25 5 5" xfId="12161"/>
    <cellStyle name="Percent 25 6" xfId="12162"/>
    <cellStyle name="Percent 25 6 2" xfId="12163"/>
    <cellStyle name="Percent 25 6 3" xfId="12164"/>
    <cellStyle name="Percent 25 6 4" xfId="12165"/>
    <cellStyle name="Percent 25 6 5" xfId="12166"/>
    <cellStyle name="Percent 25 7" xfId="12167"/>
    <cellStyle name="Percent 25 7 2" xfId="12168"/>
    <cellStyle name="Percent 25 7 2 2" xfId="12169"/>
    <cellStyle name="Percent 25 7 2 3" xfId="12170"/>
    <cellStyle name="Percent 25 7 2 4" xfId="12171"/>
    <cellStyle name="Percent 25 7 2 5" xfId="12172"/>
    <cellStyle name="Percent 25 7 3" xfId="12173"/>
    <cellStyle name="Percent 25 7 3 2" xfId="12174"/>
    <cellStyle name="Percent 25 7 3 3" xfId="12175"/>
    <cellStyle name="Percent 25 7 3 4" xfId="12176"/>
    <cellStyle name="Percent 25 7 3 5" xfId="12177"/>
    <cellStyle name="Percent 25 7 4" xfId="12178"/>
    <cellStyle name="Percent 25 7 5" xfId="12179"/>
    <cellStyle name="Percent 25 7 6" xfId="12180"/>
    <cellStyle name="Percent 25 7 7" xfId="12181"/>
    <cellStyle name="Percent 25 8" xfId="12182"/>
    <cellStyle name="Percent 25 9" xfId="12183"/>
    <cellStyle name="Percent 26" xfId="12184"/>
    <cellStyle name="Percent 26 10" xfId="12185"/>
    <cellStyle name="Percent 26 11" xfId="12186"/>
    <cellStyle name="Percent 26 2" xfId="12187"/>
    <cellStyle name="Percent 26 2 2" xfId="12188"/>
    <cellStyle name="Percent 26 2 3" xfId="12189"/>
    <cellStyle name="Percent 26 2 4" xfId="12190"/>
    <cellStyle name="Percent 26 2 5" xfId="12191"/>
    <cellStyle name="Percent 26 3" xfId="12192"/>
    <cellStyle name="Percent 26 3 2" xfId="12193"/>
    <cellStyle name="Percent 26 3 3" xfId="12194"/>
    <cellStyle name="Percent 26 3 4" xfId="12195"/>
    <cellStyle name="Percent 26 3 5" xfId="12196"/>
    <cellStyle name="Percent 26 4" xfId="12197"/>
    <cellStyle name="Percent 26 4 2" xfId="12198"/>
    <cellStyle name="Percent 26 4 3" xfId="12199"/>
    <cellStyle name="Percent 26 4 4" xfId="12200"/>
    <cellStyle name="Percent 26 4 5" xfId="12201"/>
    <cellStyle name="Percent 26 5" xfId="12202"/>
    <cellStyle name="Percent 26 5 2" xfId="12203"/>
    <cellStyle name="Percent 26 5 3" xfId="12204"/>
    <cellStyle name="Percent 26 5 4" xfId="12205"/>
    <cellStyle name="Percent 26 5 5" xfId="12206"/>
    <cellStyle name="Percent 26 6" xfId="12207"/>
    <cellStyle name="Percent 26 6 2" xfId="12208"/>
    <cellStyle name="Percent 26 6 3" xfId="12209"/>
    <cellStyle name="Percent 26 6 4" xfId="12210"/>
    <cellStyle name="Percent 26 6 5" xfId="12211"/>
    <cellStyle name="Percent 26 7" xfId="12212"/>
    <cellStyle name="Percent 26 7 2" xfId="12213"/>
    <cellStyle name="Percent 26 7 2 2" xfId="12214"/>
    <cellStyle name="Percent 26 7 2 3" xfId="12215"/>
    <cellStyle name="Percent 26 7 2 4" xfId="12216"/>
    <cellStyle name="Percent 26 7 2 5" xfId="12217"/>
    <cellStyle name="Percent 26 7 3" xfId="12218"/>
    <cellStyle name="Percent 26 7 3 2" xfId="12219"/>
    <cellStyle name="Percent 26 7 3 3" xfId="12220"/>
    <cellStyle name="Percent 26 7 3 4" xfId="12221"/>
    <cellStyle name="Percent 26 7 3 5" xfId="12222"/>
    <cellStyle name="Percent 26 7 4" xfId="12223"/>
    <cellStyle name="Percent 26 7 5" xfId="12224"/>
    <cellStyle name="Percent 26 7 6" xfId="12225"/>
    <cellStyle name="Percent 26 7 7" xfId="12226"/>
    <cellStyle name="Percent 26 8" xfId="12227"/>
    <cellStyle name="Percent 26 9" xfId="12228"/>
    <cellStyle name="Percent 27" xfId="12229"/>
    <cellStyle name="Percent 27 2" xfId="12230"/>
    <cellStyle name="Percent 27 3" xfId="12231"/>
    <cellStyle name="Percent 27 4" xfId="12232"/>
    <cellStyle name="Percent 27 5" xfId="12233"/>
    <cellStyle name="Percent 28" xfId="12234"/>
    <cellStyle name="Percent 28 2" xfId="12235"/>
    <cellStyle name="Percent 28 2 2" xfId="12236"/>
    <cellStyle name="Percent 28 2 2 2" xfId="12237"/>
    <cellStyle name="Percent 28 2 2 2 2" xfId="12238"/>
    <cellStyle name="Percent 28 2 2 3" xfId="12239"/>
    <cellStyle name="Percent 28 2 3" xfId="12240"/>
    <cellStyle name="Percent 28 2 3 2" xfId="12241"/>
    <cellStyle name="Percent 28 2 3 2 2" xfId="12242"/>
    <cellStyle name="Percent 28 2 3 3" xfId="12243"/>
    <cellStyle name="Percent 28 2 4" xfId="12244"/>
    <cellStyle name="Percent 28 2 4 2" xfId="12245"/>
    <cellStyle name="Percent 28 2 5" xfId="12246"/>
    <cellStyle name="Percent 28 2 6" xfId="12247"/>
    <cellStyle name="Percent 28 2 7" xfId="12248"/>
    <cellStyle name="Percent 28 2 8" xfId="12249"/>
    <cellStyle name="Percent 28 3" xfId="12250"/>
    <cellStyle name="Percent 28 3 2" xfId="12251"/>
    <cellStyle name="Percent 28 3 2 2" xfId="12252"/>
    <cellStyle name="Percent 28 3 3" xfId="12253"/>
    <cellStyle name="Percent 28 4" xfId="12254"/>
    <cellStyle name="Percent 28 4 2" xfId="12255"/>
    <cellStyle name="Percent 28 4 2 2" xfId="12256"/>
    <cellStyle name="Percent 28 4 3" xfId="12257"/>
    <cellStyle name="Percent 28 5" xfId="12258"/>
    <cellStyle name="Percent 28 5 2" xfId="12259"/>
    <cellStyle name="Percent 28 6" xfId="12260"/>
    <cellStyle name="Percent 28 7" xfId="12261"/>
    <cellStyle name="Percent 28 8" xfId="12262"/>
    <cellStyle name="Percent 28 9" xfId="12263"/>
    <cellStyle name="Percent 3" xfId="19001"/>
    <cellStyle name="Percent 3 10" xfId="12264"/>
    <cellStyle name="Percent 3 10 10" xfId="12265"/>
    <cellStyle name="Percent 3 10 10 2" xfId="12266"/>
    <cellStyle name="Percent 3 10 10 3" xfId="12267"/>
    <cellStyle name="Percent 3 10 10 4" xfId="12268"/>
    <cellStyle name="Percent 3 10 10 5" xfId="12269"/>
    <cellStyle name="Percent 3 10 11" xfId="12270"/>
    <cellStyle name="Percent 3 10 11 2" xfId="12271"/>
    <cellStyle name="Percent 3 10 11 3" xfId="12272"/>
    <cellStyle name="Percent 3 10 11 4" xfId="12273"/>
    <cellStyle name="Percent 3 10 11 5" xfId="12274"/>
    <cellStyle name="Percent 3 10 12" xfId="12275"/>
    <cellStyle name="Percent 3 10 12 2" xfId="12276"/>
    <cellStyle name="Percent 3 10 12 3" xfId="12277"/>
    <cellStyle name="Percent 3 10 12 4" xfId="12278"/>
    <cellStyle name="Percent 3 10 12 5" xfId="12279"/>
    <cellStyle name="Percent 3 10 13" xfId="12280"/>
    <cellStyle name="Percent 3 10 13 2" xfId="12281"/>
    <cellStyle name="Percent 3 10 13 3" xfId="12282"/>
    <cellStyle name="Percent 3 10 13 4" xfId="12283"/>
    <cellStyle name="Percent 3 10 13 5" xfId="12284"/>
    <cellStyle name="Percent 3 10 14" xfId="12285"/>
    <cellStyle name="Percent 3 10 14 2" xfId="12286"/>
    <cellStyle name="Percent 3 10 14 3" xfId="12287"/>
    <cellStyle name="Percent 3 10 14 4" xfId="12288"/>
    <cellStyle name="Percent 3 10 14 5" xfId="12289"/>
    <cellStyle name="Percent 3 10 15" xfId="12290"/>
    <cellStyle name="Percent 3 10 15 2" xfId="12291"/>
    <cellStyle name="Percent 3 10 15 3" xfId="12292"/>
    <cellStyle name="Percent 3 10 15 4" xfId="12293"/>
    <cellStyle name="Percent 3 10 15 5" xfId="12294"/>
    <cellStyle name="Percent 3 10 16" xfId="12295"/>
    <cellStyle name="Percent 3 10 17" xfId="12296"/>
    <cellStyle name="Percent 3 10 18" xfId="12297"/>
    <cellStyle name="Percent 3 10 19" xfId="12298"/>
    <cellStyle name="Percent 3 10 2" xfId="12299"/>
    <cellStyle name="Percent 3 10 2 2" xfId="12300"/>
    <cellStyle name="Percent 3 10 2 3" xfId="12301"/>
    <cellStyle name="Percent 3 10 2 4" xfId="12302"/>
    <cellStyle name="Percent 3 10 2 5" xfId="12303"/>
    <cellStyle name="Percent 3 10 3" xfId="12304"/>
    <cellStyle name="Percent 3 10 3 2" xfId="12305"/>
    <cellStyle name="Percent 3 10 3 3" xfId="12306"/>
    <cellStyle name="Percent 3 10 3 4" xfId="12307"/>
    <cellStyle name="Percent 3 10 3 5" xfId="12308"/>
    <cellStyle name="Percent 3 10 4" xfId="12309"/>
    <cellStyle name="Percent 3 10 4 2" xfId="12310"/>
    <cellStyle name="Percent 3 10 4 3" xfId="12311"/>
    <cellStyle name="Percent 3 10 4 4" xfId="12312"/>
    <cellStyle name="Percent 3 10 4 5" xfId="12313"/>
    <cellStyle name="Percent 3 10 5" xfId="12314"/>
    <cellStyle name="Percent 3 10 5 2" xfId="12315"/>
    <cellStyle name="Percent 3 10 5 3" xfId="12316"/>
    <cellStyle name="Percent 3 10 5 4" xfId="12317"/>
    <cellStyle name="Percent 3 10 5 5" xfId="12318"/>
    <cellStyle name="Percent 3 10 6" xfId="12319"/>
    <cellStyle name="Percent 3 10 6 2" xfId="12320"/>
    <cellStyle name="Percent 3 10 6 3" xfId="12321"/>
    <cellStyle name="Percent 3 10 6 4" xfId="12322"/>
    <cellStyle name="Percent 3 10 6 5" xfId="12323"/>
    <cellStyle name="Percent 3 10 7" xfId="12324"/>
    <cellStyle name="Percent 3 10 7 2" xfId="12325"/>
    <cellStyle name="Percent 3 10 7 3" xfId="12326"/>
    <cellStyle name="Percent 3 10 7 4" xfId="12327"/>
    <cellStyle name="Percent 3 10 7 5" xfId="12328"/>
    <cellStyle name="Percent 3 10 8" xfId="12329"/>
    <cellStyle name="Percent 3 10 8 2" xfId="12330"/>
    <cellStyle name="Percent 3 10 8 3" xfId="12331"/>
    <cellStyle name="Percent 3 10 8 4" xfId="12332"/>
    <cellStyle name="Percent 3 10 8 5" xfId="12333"/>
    <cellStyle name="Percent 3 10 9" xfId="12334"/>
    <cellStyle name="Percent 3 10 9 2" xfId="12335"/>
    <cellStyle name="Percent 3 10 9 3" xfId="12336"/>
    <cellStyle name="Percent 3 10 9 4" xfId="12337"/>
    <cellStyle name="Percent 3 10 9 5" xfId="12338"/>
    <cellStyle name="Percent 3 11" xfId="12339"/>
    <cellStyle name="Percent 3 11 2" xfId="12340"/>
    <cellStyle name="Percent 3 11 3" xfId="12341"/>
    <cellStyle name="Percent 3 11 4" xfId="12342"/>
    <cellStyle name="Percent 3 11 5" xfId="12343"/>
    <cellStyle name="Percent 3 12" xfId="12344"/>
    <cellStyle name="Percent 3 12 2" xfId="12345"/>
    <cellStyle name="Percent 3 12 3" xfId="12346"/>
    <cellStyle name="Percent 3 12 4" xfId="12347"/>
    <cellStyle name="Percent 3 12 5" xfId="12348"/>
    <cellStyle name="Percent 3 13" xfId="12349"/>
    <cellStyle name="Percent 3 13 2" xfId="12350"/>
    <cellStyle name="Percent 3 13 3" xfId="12351"/>
    <cellStyle name="Percent 3 13 4" xfId="12352"/>
    <cellStyle name="Percent 3 13 5" xfId="12353"/>
    <cellStyle name="Percent 3 14" xfId="12354"/>
    <cellStyle name="Percent 3 14 2" xfId="12355"/>
    <cellStyle name="Percent 3 14 3" xfId="12356"/>
    <cellStyle name="Percent 3 14 4" xfId="12357"/>
    <cellStyle name="Percent 3 14 5" xfId="12358"/>
    <cellStyle name="Percent 3 15" xfId="12359"/>
    <cellStyle name="Percent 3 15 2" xfId="12360"/>
    <cellStyle name="Percent 3 15 3" xfId="12361"/>
    <cellStyle name="Percent 3 15 4" xfId="12362"/>
    <cellStyle name="Percent 3 15 5" xfId="12363"/>
    <cellStyle name="Percent 3 16" xfId="12364"/>
    <cellStyle name="Percent 3 16 2" xfId="12365"/>
    <cellStyle name="Percent 3 16 3" xfId="12366"/>
    <cellStyle name="Percent 3 16 4" xfId="12367"/>
    <cellStyle name="Percent 3 16 5" xfId="12368"/>
    <cellStyle name="Percent 3 17" xfId="12369"/>
    <cellStyle name="Percent 3 17 2" xfId="12370"/>
    <cellStyle name="Percent 3 17 3" xfId="12371"/>
    <cellStyle name="Percent 3 17 4" xfId="12372"/>
    <cellStyle name="Percent 3 17 5" xfId="12373"/>
    <cellStyle name="Percent 3 18" xfId="12374"/>
    <cellStyle name="Percent 3 18 2" xfId="12375"/>
    <cellStyle name="Percent 3 18 3" xfId="12376"/>
    <cellStyle name="Percent 3 18 4" xfId="12377"/>
    <cellStyle name="Percent 3 18 5" xfId="12378"/>
    <cellStyle name="Percent 3 19" xfId="12379"/>
    <cellStyle name="Percent 3 19 2" xfId="12380"/>
    <cellStyle name="Percent 3 19 3" xfId="12381"/>
    <cellStyle name="Percent 3 19 4" xfId="12382"/>
    <cellStyle name="Percent 3 19 5" xfId="12383"/>
    <cellStyle name="Percent 3 2" xfId="12384"/>
    <cellStyle name="Percent 3 2 10" xfId="12385"/>
    <cellStyle name="Percent 3 2 10 2" xfId="12386"/>
    <cellStyle name="Percent 3 2 10 3" xfId="12387"/>
    <cellStyle name="Percent 3 2 10 4" xfId="12388"/>
    <cellStyle name="Percent 3 2 10 5" xfId="12389"/>
    <cellStyle name="Percent 3 2 11" xfId="12390"/>
    <cellStyle name="Percent 3 2 11 2" xfId="12391"/>
    <cellStyle name="Percent 3 2 11 3" xfId="12392"/>
    <cellStyle name="Percent 3 2 11 4" xfId="12393"/>
    <cellStyle name="Percent 3 2 11 5" xfId="12394"/>
    <cellStyle name="Percent 3 2 12" xfId="12395"/>
    <cellStyle name="Percent 3 2 12 2" xfId="12396"/>
    <cellStyle name="Percent 3 2 12 3" xfId="12397"/>
    <cellStyle name="Percent 3 2 12 4" xfId="12398"/>
    <cellStyle name="Percent 3 2 12 5" xfId="12399"/>
    <cellStyle name="Percent 3 2 13" xfId="12400"/>
    <cellStyle name="Percent 3 2 13 2" xfId="12401"/>
    <cellStyle name="Percent 3 2 13 3" xfId="12402"/>
    <cellStyle name="Percent 3 2 13 4" xfId="12403"/>
    <cellStyle name="Percent 3 2 13 5" xfId="12404"/>
    <cellStyle name="Percent 3 2 14" xfId="12405"/>
    <cellStyle name="Percent 3 2 14 2" xfId="12406"/>
    <cellStyle name="Percent 3 2 14 3" xfId="12407"/>
    <cellStyle name="Percent 3 2 14 4" xfId="12408"/>
    <cellStyle name="Percent 3 2 14 5" xfId="12409"/>
    <cellStyle name="Percent 3 2 15" xfId="12410"/>
    <cellStyle name="Percent 3 2 15 2" xfId="12411"/>
    <cellStyle name="Percent 3 2 15 3" xfId="12412"/>
    <cellStyle name="Percent 3 2 15 4" xfId="12413"/>
    <cellStyle name="Percent 3 2 15 5" xfId="12414"/>
    <cellStyle name="Percent 3 2 16" xfId="12415"/>
    <cellStyle name="Percent 3 2 16 2" xfId="12416"/>
    <cellStyle name="Percent 3 2 16 3" xfId="12417"/>
    <cellStyle name="Percent 3 2 16 4" xfId="12418"/>
    <cellStyle name="Percent 3 2 16 5" xfId="12419"/>
    <cellStyle name="Percent 3 2 17" xfId="12420"/>
    <cellStyle name="Percent 3 2 17 2" xfId="12421"/>
    <cellStyle name="Percent 3 2 17 3" xfId="12422"/>
    <cellStyle name="Percent 3 2 17 4" xfId="12423"/>
    <cellStyle name="Percent 3 2 17 5" xfId="12424"/>
    <cellStyle name="Percent 3 2 18" xfId="12425"/>
    <cellStyle name="Percent 3 2 19" xfId="12426"/>
    <cellStyle name="Percent 3 2 2" xfId="12427"/>
    <cellStyle name="Percent 3 2 2 2" xfId="12428"/>
    <cellStyle name="Percent 3 2 2 2 2" xfId="12429"/>
    <cellStyle name="Percent 3 2 2 2 2 2" xfId="12430"/>
    <cellStyle name="Percent 3 2 2 2 2 3" xfId="12431"/>
    <cellStyle name="Percent 3 2 2 2 2 4" xfId="12432"/>
    <cellStyle name="Percent 3 2 2 2 2 5" xfId="12433"/>
    <cellStyle name="Percent 3 2 2 2 3" xfId="12434"/>
    <cellStyle name="Percent 3 2 2 2 3 2" xfId="12435"/>
    <cellStyle name="Percent 3 2 2 2 3 3" xfId="12436"/>
    <cellStyle name="Percent 3 2 2 2 4" xfId="12437"/>
    <cellStyle name="Percent 3 2 2 2 5" xfId="12438"/>
    <cellStyle name="Percent 3 2 2 2 6" xfId="12439"/>
    <cellStyle name="Percent 3 2 2 2 7" xfId="12440"/>
    <cellStyle name="Percent 3 2 2 2 8" xfId="12441"/>
    <cellStyle name="Percent 3 2 2 3" xfId="12442"/>
    <cellStyle name="Percent 3 2 2 3 2" xfId="12443"/>
    <cellStyle name="Percent 3 2 2 3 3" xfId="12444"/>
    <cellStyle name="Percent 3 2 2 3 4" xfId="12445"/>
    <cellStyle name="Percent 3 2 2 3 5" xfId="12446"/>
    <cellStyle name="Percent 3 2 2 3 6" xfId="12447"/>
    <cellStyle name="Percent 3 2 2 4" xfId="12448"/>
    <cellStyle name="Percent 3 2 2 4 2" xfId="12449"/>
    <cellStyle name="Percent 3 2 2 4 3" xfId="12450"/>
    <cellStyle name="Percent 3 2 2 5" xfId="12451"/>
    <cellStyle name="Percent 3 2 2 6" xfId="12452"/>
    <cellStyle name="Percent 3 2 2 7" xfId="12453"/>
    <cellStyle name="Percent 3 2 2 8" xfId="19003"/>
    <cellStyle name="Percent 3 2 20" xfId="12454"/>
    <cellStyle name="Percent 3 2 21" xfId="12455"/>
    <cellStyle name="Percent 3 2 22" xfId="19002"/>
    <cellStyle name="Percent 3 2 3" xfId="12456"/>
    <cellStyle name="Percent 3 2 3 2" xfId="12457"/>
    <cellStyle name="Percent 3 2 3 2 2" xfId="12458"/>
    <cellStyle name="Percent 3 2 3 2 3" xfId="12459"/>
    <cellStyle name="Percent 3 2 3 2 4" xfId="12460"/>
    <cellStyle name="Percent 3 2 3 2 5" xfId="12461"/>
    <cellStyle name="Percent 3 2 3 3" xfId="12462"/>
    <cellStyle name="Percent 3 2 3 3 2" xfId="12463"/>
    <cellStyle name="Percent 3 2 3 3 3" xfId="12464"/>
    <cellStyle name="Percent 3 2 3 4" xfId="12465"/>
    <cellStyle name="Percent 3 2 3 5" xfId="12466"/>
    <cellStyle name="Percent 3 2 3 6" xfId="12467"/>
    <cellStyle name="Percent 3 2 3 7" xfId="12468"/>
    <cellStyle name="Percent 3 2 3 8" xfId="12469"/>
    <cellStyle name="Percent 3 2 4" xfId="12470"/>
    <cellStyle name="Percent 3 2 4 2" xfId="12471"/>
    <cellStyle name="Percent 3 2 4 3" xfId="12472"/>
    <cellStyle name="Percent 3 2 4 4" xfId="12473"/>
    <cellStyle name="Percent 3 2 4 5" xfId="12474"/>
    <cellStyle name="Percent 3 2 5" xfId="12475"/>
    <cellStyle name="Percent 3 2 5 2" xfId="12476"/>
    <cellStyle name="Percent 3 2 5 3" xfId="12477"/>
    <cellStyle name="Percent 3 2 5 4" xfId="12478"/>
    <cellStyle name="Percent 3 2 5 5" xfId="12479"/>
    <cellStyle name="Percent 3 2 6" xfId="12480"/>
    <cellStyle name="Percent 3 2 6 2" xfId="12481"/>
    <cellStyle name="Percent 3 2 6 3" xfId="12482"/>
    <cellStyle name="Percent 3 2 6 4" xfId="12483"/>
    <cellStyle name="Percent 3 2 6 5" xfId="12484"/>
    <cellStyle name="Percent 3 2 7" xfId="12485"/>
    <cellStyle name="Percent 3 2 7 2" xfId="12486"/>
    <cellStyle name="Percent 3 2 7 3" xfId="12487"/>
    <cellStyle name="Percent 3 2 7 4" xfId="12488"/>
    <cellStyle name="Percent 3 2 7 5" xfId="12489"/>
    <cellStyle name="Percent 3 2 8" xfId="12490"/>
    <cellStyle name="Percent 3 2 8 2" xfId="12491"/>
    <cellStyle name="Percent 3 2 8 3" xfId="12492"/>
    <cellStyle name="Percent 3 2 8 4" xfId="12493"/>
    <cellStyle name="Percent 3 2 8 5" xfId="12494"/>
    <cellStyle name="Percent 3 2 9" xfId="12495"/>
    <cellStyle name="Percent 3 2 9 2" xfId="12496"/>
    <cellStyle name="Percent 3 2 9 3" xfId="12497"/>
    <cellStyle name="Percent 3 2 9 4" xfId="12498"/>
    <cellStyle name="Percent 3 2 9 5" xfId="12499"/>
    <cellStyle name="Percent 3 20" xfId="12500"/>
    <cellStyle name="Percent 3 20 2" xfId="12501"/>
    <cellStyle name="Percent 3 20 3" xfId="12502"/>
    <cellStyle name="Percent 3 20 4" xfId="12503"/>
    <cellStyle name="Percent 3 20 5" xfId="12504"/>
    <cellStyle name="Percent 3 21" xfId="12505"/>
    <cellStyle name="Percent 3 21 2" xfId="12506"/>
    <cellStyle name="Percent 3 21 3" xfId="12507"/>
    <cellStyle name="Percent 3 21 4" xfId="12508"/>
    <cellStyle name="Percent 3 21 5" xfId="12509"/>
    <cellStyle name="Percent 3 22" xfId="12510"/>
    <cellStyle name="Percent 3 22 2" xfId="12511"/>
    <cellStyle name="Percent 3 22 3" xfId="12512"/>
    <cellStyle name="Percent 3 22 4" xfId="12513"/>
    <cellStyle name="Percent 3 22 5" xfId="12514"/>
    <cellStyle name="Percent 3 23" xfId="12515"/>
    <cellStyle name="Percent 3 23 2" xfId="12516"/>
    <cellStyle name="Percent 3 23 3" xfId="12517"/>
    <cellStyle name="Percent 3 23 4" xfId="12518"/>
    <cellStyle name="Percent 3 23 5" xfId="12519"/>
    <cellStyle name="Percent 3 24" xfId="12520"/>
    <cellStyle name="Percent 3 24 2" xfId="12521"/>
    <cellStyle name="Percent 3 24 3" xfId="12522"/>
    <cellStyle name="Percent 3 24 4" xfId="12523"/>
    <cellStyle name="Percent 3 24 5" xfId="12524"/>
    <cellStyle name="Percent 3 25" xfId="12525"/>
    <cellStyle name="Percent 3 25 2" xfId="12526"/>
    <cellStyle name="Percent 3 25 3" xfId="12527"/>
    <cellStyle name="Percent 3 25 4" xfId="12528"/>
    <cellStyle name="Percent 3 25 5" xfId="12529"/>
    <cellStyle name="Percent 3 26" xfId="12530"/>
    <cellStyle name="Percent 3 26 2" xfId="12531"/>
    <cellStyle name="Percent 3 26 3" xfId="12532"/>
    <cellStyle name="Percent 3 26 4" xfId="12533"/>
    <cellStyle name="Percent 3 26 5" xfId="12534"/>
    <cellStyle name="Percent 3 27" xfId="12535"/>
    <cellStyle name="Percent 3 27 2" xfId="12536"/>
    <cellStyle name="Percent 3 27 3" xfId="12537"/>
    <cellStyle name="Percent 3 27 4" xfId="12538"/>
    <cellStyle name="Percent 3 27 5" xfId="12539"/>
    <cellStyle name="Percent 3 28" xfId="12540"/>
    <cellStyle name="Percent 3 28 2" xfId="12541"/>
    <cellStyle name="Percent 3 28 3" xfId="12542"/>
    <cellStyle name="Percent 3 28 4" xfId="12543"/>
    <cellStyle name="Percent 3 28 5" xfId="12544"/>
    <cellStyle name="Percent 3 29" xfId="12545"/>
    <cellStyle name="Percent 3 29 2" xfId="12546"/>
    <cellStyle name="Percent 3 29 3" xfId="12547"/>
    <cellStyle name="Percent 3 29 4" xfId="12548"/>
    <cellStyle name="Percent 3 29 5" xfId="12549"/>
    <cellStyle name="Percent 3 3" xfId="12550"/>
    <cellStyle name="Percent 3 3 10" xfId="12551"/>
    <cellStyle name="Percent 3 3 10 2" xfId="12552"/>
    <cellStyle name="Percent 3 3 10 3" xfId="12553"/>
    <cellStyle name="Percent 3 3 10 4" xfId="12554"/>
    <cellStyle name="Percent 3 3 10 5" xfId="12555"/>
    <cellStyle name="Percent 3 3 11" xfId="12556"/>
    <cellStyle name="Percent 3 3 11 2" xfId="12557"/>
    <cellStyle name="Percent 3 3 11 3" xfId="12558"/>
    <cellStyle name="Percent 3 3 11 4" xfId="12559"/>
    <cellStyle name="Percent 3 3 11 5" xfId="12560"/>
    <cellStyle name="Percent 3 3 12" xfId="12561"/>
    <cellStyle name="Percent 3 3 12 2" xfId="12562"/>
    <cellStyle name="Percent 3 3 12 3" xfId="12563"/>
    <cellStyle name="Percent 3 3 12 4" xfId="12564"/>
    <cellStyle name="Percent 3 3 12 5" xfId="12565"/>
    <cellStyle name="Percent 3 3 13" xfId="12566"/>
    <cellStyle name="Percent 3 3 13 2" xfId="12567"/>
    <cellStyle name="Percent 3 3 13 3" xfId="12568"/>
    <cellStyle name="Percent 3 3 13 4" xfId="12569"/>
    <cellStyle name="Percent 3 3 13 5" xfId="12570"/>
    <cellStyle name="Percent 3 3 14" xfId="12571"/>
    <cellStyle name="Percent 3 3 14 2" xfId="12572"/>
    <cellStyle name="Percent 3 3 14 3" xfId="12573"/>
    <cellStyle name="Percent 3 3 14 4" xfId="12574"/>
    <cellStyle name="Percent 3 3 14 5" xfId="12575"/>
    <cellStyle name="Percent 3 3 15" xfId="12576"/>
    <cellStyle name="Percent 3 3 15 2" xfId="12577"/>
    <cellStyle name="Percent 3 3 15 3" xfId="12578"/>
    <cellStyle name="Percent 3 3 15 4" xfId="12579"/>
    <cellStyle name="Percent 3 3 15 5" xfId="12580"/>
    <cellStyle name="Percent 3 3 16" xfId="12581"/>
    <cellStyle name="Percent 3 3 17" xfId="12582"/>
    <cellStyle name="Percent 3 3 18" xfId="12583"/>
    <cellStyle name="Percent 3 3 19" xfId="12584"/>
    <cellStyle name="Percent 3 3 2" xfId="12585"/>
    <cellStyle name="Percent 3 3 2 2" xfId="12586"/>
    <cellStyle name="Percent 3 3 2 3" xfId="12587"/>
    <cellStyle name="Percent 3 3 2 4" xfId="12588"/>
    <cellStyle name="Percent 3 3 2 5" xfId="12589"/>
    <cellStyle name="Percent 3 3 20" xfId="19004"/>
    <cellStyle name="Percent 3 3 3" xfId="12590"/>
    <cellStyle name="Percent 3 3 3 2" xfId="12591"/>
    <cellStyle name="Percent 3 3 3 2 2" xfId="12592"/>
    <cellStyle name="Percent 3 3 3 2 3" xfId="12593"/>
    <cellStyle name="Percent 3 3 3 2 4" xfId="12594"/>
    <cellStyle name="Percent 3 3 3 2 5" xfId="12595"/>
    <cellStyle name="Percent 3 3 3 3" xfId="12596"/>
    <cellStyle name="Percent 3 3 3 3 2" xfId="12597"/>
    <cellStyle name="Percent 3 3 3 3 2 2" xfId="12598"/>
    <cellStyle name="Percent 3 3 3 3 2 3" xfId="12599"/>
    <cellStyle name="Percent 3 3 3 3 2 4" xfId="12600"/>
    <cellStyle name="Percent 3 3 3 3 2 5" xfId="12601"/>
    <cellStyle name="Percent 3 3 3 3 3" xfId="12602"/>
    <cellStyle name="Percent 3 3 3 3 3 2" xfId="12603"/>
    <cellStyle name="Percent 3 3 3 3 3 3" xfId="12604"/>
    <cellStyle name="Percent 3 3 3 3 3 4" xfId="12605"/>
    <cellStyle name="Percent 3 3 3 3 3 5" xfId="12606"/>
    <cellStyle name="Percent 3 3 3 3 4" xfId="12607"/>
    <cellStyle name="Percent 3 3 3 3 4 2" xfId="12608"/>
    <cellStyle name="Percent 3 3 3 3 4 2 2" xfId="12609"/>
    <cellStyle name="Percent 3 3 3 3 4 2 3" xfId="12610"/>
    <cellStyle name="Percent 3 3 3 3 4 2 4" xfId="12611"/>
    <cellStyle name="Percent 3 3 3 3 4 2 5" xfId="12612"/>
    <cellStyle name="Percent 3 3 3 3 4 3" xfId="12613"/>
    <cellStyle name="Percent 3 3 3 3 4 4" xfId="12614"/>
    <cellStyle name="Percent 3 3 3 3 4 5" xfId="12615"/>
    <cellStyle name="Percent 3 3 3 3 4 6" xfId="12616"/>
    <cellStyle name="Percent 3 3 3 3 5" xfId="12617"/>
    <cellStyle name="Percent 3 3 3 3 6" xfId="12618"/>
    <cellStyle name="Percent 3 3 3 3 7" xfId="12619"/>
    <cellStyle name="Percent 3 3 3 3 8" xfId="12620"/>
    <cellStyle name="Percent 3 3 3 4" xfId="12621"/>
    <cellStyle name="Percent 3 3 3 5" xfId="12622"/>
    <cellStyle name="Percent 3 3 3 6" xfId="12623"/>
    <cellStyle name="Percent 3 3 3 7" xfId="12624"/>
    <cellStyle name="Percent 3 3 4" xfId="12625"/>
    <cellStyle name="Percent 3 3 4 2" xfId="12626"/>
    <cellStyle name="Percent 3 3 4 2 2" xfId="12627"/>
    <cellStyle name="Percent 3 3 4 2 3" xfId="12628"/>
    <cellStyle name="Percent 3 3 4 2 4" xfId="12629"/>
    <cellStyle name="Percent 3 3 4 2 5" xfId="12630"/>
    <cellStyle name="Percent 3 3 4 3" xfId="12631"/>
    <cellStyle name="Percent 3 3 4 4" xfId="12632"/>
    <cellStyle name="Percent 3 3 4 5" xfId="12633"/>
    <cellStyle name="Percent 3 3 4 6" xfId="12634"/>
    <cellStyle name="Percent 3 3 5" xfId="12635"/>
    <cellStyle name="Percent 3 3 5 2" xfId="12636"/>
    <cellStyle name="Percent 3 3 5 3" xfId="12637"/>
    <cellStyle name="Percent 3 3 5 4" xfId="12638"/>
    <cellStyle name="Percent 3 3 5 5" xfId="12639"/>
    <cellStyle name="Percent 3 3 5 6" xfId="12640"/>
    <cellStyle name="Percent 3 3 5 7" xfId="12641"/>
    <cellStyle name="Percent 3 3 6" xfId="12642"/>
    <cellStyle name="Percent 3 3 6 2" xfId="12643"/>
    <cellStyle name="Percent 3 3 6 2 2" xfId="12644"/>
    <cellStyle name="Percent 3 3 6 2 3" xfId="12645"/>
    <cellStyle name="Percent 3 3 6 2 4" xfId="12646"/>
    <cellStyle name="Percent 3 3 6 2 5" xfId="12647"/>
    <cellStyle name="Percent 3 3 6 3" xfId="12648"/>
    <cellStyle name="Percent 3 3 6 4" xfId="12649"/>
    <cellStyle name="Percent 3 3 6 5" xfId="12650"/>
    <cellStyle name="Percent 3 3 6 6" xfId="12651"/>
    <cellStyle name="Percent 3 3 6 7" xfId="12652"/>
    <cellStyle name="Percent 3 3 7" xfId="12653"/>
    <cellStyle name="Percent 3 3 7 2" xfId="12654"/>
    <cellStyle name="Percent 3 3 7 3" xfId="12655"/>
    <cellStyle name="Percent 3 3 7 4" xfId="12656"/>
    <cellStyle name="Percent 3 3 7 5" xfId="12657"/>
    <cellStyle name="Percent 3 3 7 6" xfId="12658"/>
    <cellStyle name="Percent 3 3 7 7" xfId="12659"/>
    <cellStyle name="Percent 3 3 8" xfId="12660"/>
    <cellStyle name="Percent 3 3 8 2" xfId="12661"/>
    <cellStyle name="Percent 3 3 8 3" xfId="12662"/>
    <cellStyle name="Percent 3 3 8 4" xfId="12663"/>
    <cellStyle name="Percent 3 3 8 5" xfId="12664"/>
    <cellStyle name="Percent 3 3 8 6" xfId="12665"/>
    <cellStyle name="Percent 3 3 8 7" xfId="12666"/>
    <cellStyle name="Percent 3 3 9" xfId="12667"/>
    <cellStyle name="Percent 3 3 9 2" xfId="12668"/>
    <cellStyle name="Percent 3 3 9 3" xfId="12669"/>
    <cellStyle name="Percent 3 3 9 4" xfId="12670"/>
    <cellStyle name="Percent 3 3 9 5" xfId="12671"/>
    <cellStyle name="Percent 3 3 9 6" xfId="12672"/>
    <cellStyle name="Percent 3 3 9 7" xfId="12673"/>
    <cellStyle name="Percent 3 30" xfId="12674"/>
    <cellStyle name="Percent 3 30 2" xfId="12675"/>
    <cellStyle name="Percent 3 30 3" xfId="12676"/>
    <cellStyle name="Percent 3 30 4" xfId="12677"/>
    <cellStyle name="Percent 3 30 5" xfId="12678"/>
    <cellStyle name="Percent 3 31" xfId="12679"/>
    <cellStyle name="Percent 3 4" xfId="12680"/>
    <cellStyle name="Percent 3 4 10" xfId="12681"/>
    <cellStyle name="Percent 3 4 10 2" xfId="12682"/>
    <cellStyle name="Percent 3 4 10 3" xfId="12683"/>
    <cellStyle name="Percent 3 4 10 4" xfId="12684"/>
    <cellStyle name="Percent 3 4 10 5" xfId="12685"/>
    <cellStyle name="Percent 3 4 10 6" xfId="12686"/>
    <cellStyle name="Percent 3 4 10 7" xfId="12687"/>
    <cellStyle name="Percent 3 4 11" xfId="12688"/>
    <cellStyle name="Percent 3 4 11 2" xfId="12689"/>
    <cellStyle name="Percent 3 4 11 3" xfId="12690"/>
    <cellStyle name="Percent 3 4 11 4" xfId="12691"/>
    <cellStyle name="Percent 3 4 11 5" xfId="12692"/>
    <cellStyle name="Percent 3 4 11 6" xfId="12693"/>
    <cellStyle name="Percent 3 4 11 7" xfId="12694"/>
    <cellStyle name="Percent 3 4 12" xfId="12695"/>
    <cellStyle name="Percent 3 4 12 2" xfId="12696"/>
    <cellStyle name="Percent 3 4 12 3" xfId="12697"/>
    <cellStyle name="Percent 3 4 12 4" xfId="12698"/>
    <cellStyle name="Percent 3 4 12 5" xfId="12699"/>
    <cellStyle name="Percent 3 4 12 6" xfId="12700"/>
    <cellStyle name="Percent 3 4 12 7" xfId="12701"/>
    <cellStyle name="Percent 3 4 13" xfId="12702"/>
    <cellStyle name="Percent 3 4 13 2" xfId="12703"/>
    <cellStyle name="Percent 3 4 13 3" xfId="12704"/>
    <cellStyle name="Percent 3 4 13 4" xfId="12705"/>
    <cellStyle name="Percent 3 4 13 5" xfId="12706"/>
    <cellStyle name="Percent 3 4 13 6" xfId="12707"/>
    <cellStyle name="Percent 3 4 13 7" xfId="12708"/>
    <cellStyle name="Percent 3 4 14" xfId="12709"/>
    <cellStyle name="Percent 3 4 14 2" xfId="12710"/>
    <cellStyle name="Percent 3 4 14 3" xfId="12711"/>
    <cellStyle name="Percent 3 4 14 4" xfId="12712"/>
    <cellStyle name="Percent 3 4 14 5" xfId="12713"/>
    <cellStyle name="Percent 3 4 14 6" xfId="12714"/>
    <cellStyle name="Percent 3 4 14 7" xfId="12715"/>
    <cellStyle name="Percent 3 4 15" xfId="12716"/>
    <cellStyle name="Percent 3 4 15 2" xfId="12717"/>
    <cellStyle name="Percent 3 4 15 3" xfId="12718"/>
    <cellStyle name="Percent 3 4 15 4" xfId="12719"/>
    <cellStyle name="Percent 3 4 15 5" xfId="12720"/>
    <cellStyle name="Percent 3 4 15 6" xfId="12721"/>
    <cellStyle name="Percent 3 4 15 7" xfId="12722"/>
    <cellStyle name="Percent 3 4 16" xfId="12723"/>
    <cellStyle name="Percent 3 4 17" xfId="12724"/>
    <cellStyle name="Percent 3 4 18" xfId="12725"/>
    <cellStyle name="Percent 3 4 19" xfId="12726"/>
    <cellStyle name="Percent 3 4 2" xfId="12727"/>
    <cellStyle name="Percent 3 4 2 2" xfId="12728"/>
    <cellStyle name="Percent 3 4 2 3" xfId="12729"/>
    <cellStyle name="Percent 3 4 2 4" xfId="12730"/>
    <cellStyle name="Percent 3 4 2 5" xfId="12731"/>
    <cellStyle name="Percent 3 4 2 6" xfId="12732"/>
    <cellStyle name="Percent 3 4 2 7" xfId="12733"/>
    <cellStyle name="Percent 3 4 2 8" xfId="12734"/>
    <cellStyle name="Percent 3 4 20" xfId="12735"/>
    <cellStyle name="Percent 3 4 21" xfId="12736"/>
    <cellStyle name="Percent 3 4 22" xfId="19005"/>
    <cellStyle name="Percent 3 4 3" xfId="12737"/>
    <cellStyle name="Percent 3 4 3 2" xfId="12738"/>
    <cellStyle name="Percent 3 4 3 3" xfId="12739"/>
    <cellStyle name="Percent 3 4 3 4" xfId="12740"/>
    <cellStyle name="Percent 3 4 3 5" xfId="12741"/>
    <cellStyle name="Percent 3 4 3 6" xfId="12742"/>
    <cellStyle name="Percent 3 4 3 7" xfId="12743"/>
    <cellStyle name="Percent 3 4 3 8" xfId="12744"/>
    <cellStyle name="Percent 3 4 4" xfId="12745"/>
    <cellStyle name="Percent 3 4 4 2" xfId="12746"/>
    <cellStyle name="Percent 3 4 4 2 2" xfId="12747"/>
    <cellStyle name="Percent 3 4 4 2 3" xfId="12748"/>
    <cellStyle name="Percent 3 4 4 2 4" xfId="12749"/>
    <cellStyle name="Percent 3 4 4 2 5" xfId="12750"/>
    <cellStyle name="Percent 3 4 4 3" xfId="12751"/>
    <cellStyle name="Percent 3 4 4 4" xfId="12752"/>
    <cellStyle name="Percent 3 4 4 5" xfId="12753"/>
    <cellStyle name="Percent 3 4 4 6" xfId="12754"/>
    <cellStyle name="Percent 3 4 4 7" xfId="12755"/>
    <cellStyle name="Percent 3 4 4 8" xfId="12756"/>
    <cellStyle name="Percent 3 4 5" xfId="12757"/>
    <cellStyle name="Percent 3 4 5 2" xfId="12758"/>
    <cellStyle name="Percent 3 4 5 3" xfId="12759"/>
    <cellStyle name="Percent 3 4 5 4" xfId="12760"/>
    <cellStyle name="Percent 3 4 5 5" xfId="12761"/>
    <cellStyle name="Percent 3 4 5 6" xfId="12762"/>
    <cellStyle name="Percent 3 4 5 7" xfId="12763"/>
    <cellStyle name="Percent 3 4 5 8" xfId="12764"/>
    <cellStyle name="Percent 3 4 6" xfId="12765"/>
    <cellStyle name="Percent 3 4 6 2" xfId="12766"/>
    <cellStyle name="Percent 3 4 6 3" xfId="12767"/>
    <cellStyle name="Percent 3 4 6 4" xfId="12768"/>
    <cellStyle name="Percent 3 4 6 5" xfId="12769"/>
    <cellStyle name="Percent 3 4 6 6" xfId="12770"/>
    <cellStyle name="Percent 3 4 6 7" xfId="12771"/>
    <cellStyle name="Percent 3 4 6 8" xfId="12772"/>
    <cellStyle name="Percent 3 4 7" xfId="12773"/>
    <cellStyle name="Percent 3 4 7 2" xfId="12774"/>
    <cellStyle name="Percent 3 4 7 3" xfId="12775"/>
    <cellStyle name="Percent 3 4 7 4" xfId="12776"/>
    <cellStyle name="Percent 3 4 7 5" xfId="12777"/>
    <cellStyle name="Percent 3 4 7 6" xfId="12778"/>
    <cellStyle name="Percent 3 4 7 7" xfId="12779"/>
    <cellStyle name="Percent 3 4 7 8" xfId="12780"/>
    <cellStyle name="Percent 3 4 8" xfId="12781"/>
    <cellStyle name="Percent 3 4 8 10" xfId="12782"/>
    <cellStyle name="Percent 3 4 8 2" xfId="12783"/>
    <cellStyle name="Percent 3 4 8 3" xfId="12784"/>
    <cellStyle name="Percent 3 4 8 4" xfId="12785"/>
    <cellStyle name="Percent 3 4 8 5" xfId="12786"/>
    <cellStyle name="Percent 3 4 8 6" xfId="12787"/>
    <cellStyle name="Percent 3 4 8 7" xfId="12788"/>
    <cellStyle name="Percent 3 4 8 8" xfId="12789"/>
    <cellStyle name="Percent 3 4 8 9" xfId="12790"/>
    <cellStyle name="Percent 3 4 9" xfId="12791"/>
    <cellStyle name="Percent 3 4 9 10" xfId="12792"/>
    <cellStyle name="Percent 3 4 9 2" xfId="12793"/>
    <cellStyle name="Percent 3 4 9 3" xfId="12794"/>
    <cellStyle name="Percent 3 4 9 4" xfId="12795"/>
    <cellStyle name="Percent 3 4 9 5" xfId="12796"/>
    <cellStyle name="Percent 3 4 9 6" xfId="12797"/>
    <cellStyle name="Percent 3 4 9 7" xfId="12798"/>
    <cellStyle name="Percent 3 4 9 8" xfId="12799"/>
    <cellStyle name="Percent 3 4 9 9" xfId="12800"/>
    <cellStyle name="Percent 3 5" xfId="12801"/>
    <cellStyle name="Percent 3 5 10" xfId="12802"/>
    <cellStyle name="Percent 3 5 10 10" xfId="12803"/>
    <cellStyle name="Percent 3 5 10 2" xfId="12804"/>
    <cellStyle name="Percent 3 5 10 3" xfId="12805"/>
    <cellStyle name="Percent 3 5 10 4" xfId="12806"/>
    <cellStyle name="Percent 3 5 10 5" xfId="12807"/>
    <cellStyle name="Percent 3 5 10 6" xfId="12808"/>
    <cellStyle name="Percent 3 5 10 7" xfId="12809"/>
    <cellStyle name="Percent 3 5 10 8" xfId="12810"/>
    <cellStyle name="Percent 3 5 10 9" xfId="12811"/>
    <cellStyle name="Percent 3 5 11" xfId="12812"/>
    <cellStyle name="Percent 3 5 11 10" xfId="12813"/>
    <cellStyle name="Percent 3 5 11 2" xfId="12814"/>
    <cellStyle name="Percent 3 5 11 3" xfId="12815"/>
    <cellStyle name="Percent 3 5 11 4" xfId="12816"/>
    <cellStyle name="Percent 3 5 11 5" xfId="12817"/>
    <cellStyle name="Percent 3 5 11 6" xfId="12818"/>
    <cellStyle name="Percent 3 5 11 7" xfId="12819"/>
    <cellStyle name="Percent 3 5 11 8" xfId="12820"/>
    <cellStyle name="Percent 3 5 11 9" xfId="12821"/>
    <cellStyle name="Percent 3 5 12" xfId="12822"/>
    <cellStyle name="Percent 3 5 12 10" xfId="12823"/>
    <cellStyle name="Percent 3 5 12 2" xfId="12824"/>
    <cellStyle name="Percent 3 5 12 3" xfId="12825"/>
    <cellStyle name="Percent 3 5 12 4" xfId="12826"/>
    <cellStyle name="Percent 3 5 12 5" xfId="12827"/>
    <cellStyle name="Percent 3 5 12 6" xfId="12828"/>
    <cellStyle name="Percent 3 5 12 7" xfId="12829"/>
    <cellStyle name="Percent 3 5 12 8" xfId="12830"/>
    <cellStyle name="Percent 3 5 12 9" xfId="12831"/>
    <cellStyle name="Percent 3 5 13" xfId="12832"/>
    <cellStyle name="Percent 3 5 13 10" xfId="12833"/>
    <cellStyle name="Percent 3 5 13 2" xfId="12834"/>
    <cellStyle name="Percent 3 5 13 3" xfId="12835"/>
    <cellStyle name="Percent 3 5 13 4" xfId="12836"/>
    <cellStyle name="Percent 3 5 13 5" xfId="12837"/>
    <cellStyle name="Percent 3 5 13 6" xfId="12838"/>
    <cellStyle name="Percent 3 5 13 7" xfId="12839"/>
    <cellStyle name="Percent 3 5 13 8" xfId="12840"/>
    <cellStyle name="Percent 3 5 13 9" xfId="12841"/>
    <cellStyle name="Percent 3 5 14" xfId="12842"/>
    <cellStyle name="Percent 3 5 14 10" xfId="12843"/>
    <cellStyle name="Percent 3 5 14 2" xfId="12844"/>
    <cellStyle name="Percent 3 5 14 3" xfId="12845"/>
    <cellStyle name="Percent 3 5 14 4" xfId="12846"/>
    <cellStyle name="Percent 3 5 14 5" xfId="12847"/>
    <cellStyle name="Percent 3 5 14 6" xfId="12848"/>
    <cellStyle name="Percent 3 5 14 7" xfId="12849"/>
    <cellStyle name="Percent 3 5 14 8" xfId="12850"/>
    <cellStyle name="Percent 3 5 14 9" xfId="12851"/>
    <cellStyle name="Percent 3 5 15" xfId="12852"/>
    <cellStyle name="Percent 3 5 15 10" xfId="12853"/>
    <cellStyle name="Percent 3 5 15 2" xfId="12854"/>
    <cellStyle name="Percent 3 5 15 3" xfId="12855"/>
    <cellStyle name="Percent 3 5 15 4" xfId="12856"/>
    <cellStyle name="Percent 3 5 15 5" xfId="12857"/>
    <cellStyle name="Percent 3 5 15 6" xfId="12858"/>
    <cellStyle name="Percent 3 5 15 7" xfId="12859"/>
    <cellStyle name="Percent 3 5 15 8" xfId="12860"/>
    <cellStyle name="Percent 3 5 15 9" xfId="12861"/>
    <cellStyle name="Percent 3 5 16" xfId="12862"/>
    <cellStyle name="Percent 3 5 16 2" xfId="12863"/>
    <cellStyle name="Percent 3 5 16 3" xfId="12864"/>
    <cellStyle name="Percent 3 5 16 4" xfId="12865"/>
    <cellStyle name="Percent 3 5 16 5" xfId="12866"/>
    <cellStyle name="Percent 3 5 17" xfId="12867"/>
    <cellStyle name="Percent 3 5 17 2" xfId="12868"/>
    <cellStyle name="Percent 3 5 17 3" xfId="12869"/>
    <cellStyle name="Percent 3 5 17 4" xfId="12870"/>
    <cellStyle name="Percent 3 5 17 5" xfId="12871"/>
    <cellStyle name="Percent 3 5 18" xfId="12872"/>
    <cellStyle name="Percent 3 5 19" xfId="12873"/>
    <cellStyle name="Percent 3 5 2" xfId="12874"/>
    <cellStyle name="Percent 3 5 2 10" xfId="12875"/>
    <cellStyle name="Percent 3 5 2 2" xfId="12876"/>
    <cellStyle name="Percent 3 5 2 3" xfId="12877"/>
    <cellStyle name="Percent 3 5 2 4" xfId="12878"/>
    <cellStyle name="Percent 3 5 2 5" xfId="12879"/>
    <cellStyle name="Percent 3 5 2 6" xfId="12880"/>
    <cellStyle name="Percent 3 5 2 7" xfId="12881"/>
    <cellStyle name="Percent 3 5 2 8" xfId="12882"/>
    <cellStyle name="Percent 3 5 2 9" xfId="12883"/>
    <cellStyle name="Percent 3 5 20" xfId="12884"/>
    <cellStyle name="Percent 3 5 21" xfId="12885"/>
    <cellStyle name="Percent 3 5 22" xfId="12886"/>
    <cellStyle name="Percent 3 5 23" xfId="12887"/>
    <cellStyle name="Percent 3 5 24" xfId="12888"/>
    <cellStyle name="Percent 3 5 25" xfId="12889"/>
    <cellStyle name="Percent 3 5 26" xfId="19006"/>
    <cellStyle name="Percent 3 5 3" xfId="12890"/>
    <cellStyle name="Percent 3 5 3 10" xfId="12891"/>
    <cellStyle name="Percent 3 5 3 2" xfId="12892"/>
    <cellStyle name="Percent 3 5 3 3" xfId="12893"/>
    <cellStyle name="Percent 3 5 3 4" xfId="12894"/>
    <cellStyle name="Percent 3 5 3 5" xfId="12895"/>
    <cellStyle name="Percent 3 5 3 6" xfId="12896"/>
    <cellStyle name="Percent 3 5 3 7" xfId="12897"/>
    <cellStyle name="Percent 3 5 3 8" xfId="12898"/>
    <cellStyle name="Percent 3 5 3 9" xfId="12899"/>
    <cellStyle name="Percent 3 5 4" xfId="12900"/>
    <cellStyle name="Percent 3 5 4 10" xfId="12901"/>
    <cellStyle name="Percent 3 5 4 2" xfId="12902"/>
    <cellStyle name="Percent 3 5 4 3" xfId="12903"/>
    <cellStyle name="Percent 3 5 4 4" xfId="12904"/>
    <cellStyle name="Percent 3 5 4 5" xfId="12905"/>
    <cellStyle name="Percent 3 5 4 6" xfId="12906"/>
    <cellStyle name="Percent 3 5 4 7" xfId="12907"/>
    <cellStyle name="Percent 3 5 4 8" xfId="12908"/>
    <cellStyle name="Percent 3 5 4 9" xfId="12909"/>
    <cellStyle name="Percent 3 5 5" xfId="12910"/>
    <cellStyle name="Percent 3 5 5 10" xfId="12911"/>
    <cellStyle name="Percent 3 5 5 2" xfId="12912"/>
    <cellStyle name="Percent 3 5 5 3" xfId="12913"/>
    <cellStyle name="Percent 3 5 5 4" xfId="12914"/>
    <cellStyle name="Percent 3 5 5 5" xfId="12915"/>
    <cellStyle name="Percent 3 5 5 6" xfId="12916"/>
    <cellStyle name="Percent 3 5 5 7" xfId="12917"/>
    <cellStyle name="Percent 3 5 5 8" xfId="12918"/>
    <cellStyle name="Percent 3 5 5 9" xfId="12919"/>
    <cellStyle name="Percent 3 5 6" xfId="12920"/>
    <cellStyle name="Percent 3 5 6 10" xfId="12921"/>
    <cellStyle name="Percent 3 5 6 2" xfId="12922"/>
    <cellStyle name="Percent 3 5 6 3" xfId="12923"/>
    <cellStyle name="Percent 3 5 6 4" xfId="12924"/>
    <cellStyle name="Percent 3 5 6 5" xfId="12925"/>
    <cellStyle name="Percent 3 5 6 6" xfId="12926"/>
    <cellStyle name="Percent 3 5 6 7" xfId="12927"/>
    <cellStyle name="Percent 3 5 6 8" xfId="12928"/>
    <cellStyle name="Percent 3 5 6 9" xfId="12929"/>
    <cellStyle name="Percent 3 5 7" xfId="12930"/>
    <cellStyle name="Percent 3 5 7 10" xfId="12931"/>
    <cellStyle name="Percent 3 5 7 2" xfId="12932"/>
    <cellStyle name="Percent 3 5 7 3" xfId="12933"/>
    <cellStyle name="Percent 3 5 7 4" xfId="12934"/>
    <cellStyle name="Percent 3 5 7 5" xfId="12935"/>
    <cellStyle name="Percent 3 5 7 6" xfId="12936"/>
    <cellStyle name="Percent 3 5 7 7" xfId="12937"/>
    <cellStyle name="Percent 3 5 7 8" xfId="12938"/>
    <cellStyle name="Percent 3 5 7 9" xfId="12939"/>
    <cellStyle name="Percent 3 5 8" xfId="12940"/>
    <cellStyle name="Percent 3 5 8 10" xfId="12941"/>
    <cellStyle name="Percent 3 5 8 2" xfId="12942"/>
    <cellStyle name="Percent 3 5 8 3" xfId="12943"/>
    <cellStyle name="Percent 3 5 8 4" xfId="12944"/>
    <cellStyle name="Percent 3 5 8 5" xfId="12945"/>
    <cellStyle name="Percent 3 5 8 6" xfId="12946"/>
    <cellStyle name="Percent 3 5 8 7" xfId="12947"/>
    <cellStyle name="Percent 3 5 8 8" xfId="12948"/>
    <cellStyle name="Percent 3 5 8 9" xfId="12949"/>
    <cellStyle name="Percent 3 5 9" xfId="12950"/>
    <cellStyle name="Percent 3 5 9 10" xfId="12951"/>
    <cellStyle name="Percent 3 5 9 2" xfId="12952"/>
    <cellStyle name="Percent 3 5 9 3" xfId="12953"/>
    <cellStyle name="Percent 3 5 9 4" xfId="12954"/>
    <cellStyle name="Percent 3 5 9 5" xfId="12955"/>
    <cellStyle name="Percent 3 5 9 6" xfId="12956"/>
    <cellStyle name="Percent 3 5 9 7" xfId="12957"/>
    <cellStyle name="Percent 3 5 9 8" xfId="12958"/>
    <cellStyle name="Percent 3 5 9 9" xfId="12959"/>
    <cellStyle name="Percent 3 6" xfId="12960"/>
    <cellStyle name="Percent 3 6 10" xfId="12961"/>
    <cellStyle name="Percent 3 6 10 10" xfId="12962"/>
    <cellStyle name="Percent 3 6 10 2" xfId="12963"/>
    <cellStyle name="Percent 3 6 10 3" xfId="12964"/>
    <cellStyle name="Percent 3 6 10 4" xfId="12965"/>
    <cellStyle name="Percent 3 6 10 5" xfId="12966"/>
    <cellStyle name="Percent 3 6 10 6" xfId="12967"/>
    <cellStyle name="Percent 3 6 10 7" xfId="12968"/>
    <cellStyle name="Percent 3 6 10 8" xfId="12969"/>
    <cellStyle name="Percent 3 6 10 9" xfId="12970"/>
    <cellStyle name="Percent 3 6 11" xfId="12971"/>
    <cellStyle name="Percent 3 6 11 10" xfId="12972"/>
    <cellStyle name="Percent 3 6 11 2" xfId="12973"/>
    <cellStyle name="Percent 3 6 11 3" xfId="12974"/>
    <cellStyle name="Percent 3 6 11 4" xfId="12975"/>
    <cellStyle name="Percent 3 6 11 5" xfId="12976"/>
    <cellStyle name="Percent 3 6 11 6" xfId="12977"/>
    <cellStyle name="Percent 3 6 11 7" xfId="12978"/>
    <cellStyle name="Percent 3 6 11 8" xfId="12979"/>
    <cellStyle name="Percent 3 6 11 9" xfId="12980"/>
    <cellStyle name="Percent 3 6 12" xfId="12981"/>
    <cellStyle name="Percent 3 6 12 10" xfId="12982"/>
    <cellStyle name="Percent 3 6 12 2" xfId="12983"/>
    <cellStyle name="Percent 3 6 12 3" xfId="12984"/>
    <cellStyle name="Percent 3 6 12 4" xfId="12985"/>
    <cellStyle name="Percent 3 6 12 5" xfId="12986"/>
    <cellStyle name="Percent 3 6 12 6" xfId="12987"/>
    <cellStyle name="Percent 3 6 12 7" xfId="12988"/>
    <cellStyle name="Percent 3 6 12 8" xfId="12989"/>
    <cellStyle name="Percent 3 6 12 9" xfId="12990"/>
    <cellStyle name="Percent 3 6 13" xfId="12991"/>
    <cellStyle name="Percent 3 6 13 10" xfId="12992"/>
    <cellStyle name="Percent 3 6 13 2" xfId="12993"/>
    <cellStyle name="Percent 3 6 13 3" xfId="12994"/>
    <cellStyle name="Percent 3 6 13 4" xfId="12995"/>
    <cellStyle name="Percent 3 6 13 5" xfId="12996"/>
    <cellStyle name="Percent 3 6 13 6" xfId="12997"/>
    <cellStyle name="Percent 3 6 13 7" xfId="12998"/>
    <cellStyle name="Percent 3 6 13 8" xfId="12999"/>
    <cellStyle name="Percent 3 6 13 9" xfId="13000"/>
    <cellStyle name="Percent 3 6 14" xfId="13001"/>
    <cellStyle name="Percent 3 6 14 10" xfId="13002"/>
    <cellStyle name="Percent 3 6 14 2" xfId="13003"/>
    <cellStyle name="Percent 3 6 14 3" xfId="13004"/>
    <cellStyle name="Percent 3 6 14 4" xfId="13005"/>
    <cellStyle name="Percent 3 6 14 5" xfId="13006"/>
    <cellStyle name="Percent 3 6 14 6" xfId="13007"/>
    <cellStyle name="Percent 3 6 14 7" xfId="13008"/>
    <cellStyle name="Percent 3 6 14 8" xfId="13009"/>
    <cellStyle name="Percent 3 6 14 9" xfId="13010"/>
    <cellStyle name="Percent 3 6 15" xfId="13011"/>
    <cellStyle name="Percent 3 6 15 10" xfId="13012"/>
    <cellStyle name="Percent 3 6 15 2" xfId="13013"/>
    <cellStyle name="Percent 3 6 15 3" xfId="13014"/>
    <cellStyle name="Percent 3 6 15 4" xfId="13015"/>
    <cellStyle name="Percent 3 6 15 5" xfId="13016"/>
    <cellStyle name="Percent 3 6 15 6" xfId="13017"/>
    <cellStyle name="Percent 3 6 15 7" xfId="13018"/>
    <cellStyle name="Percent 3 6 15 8" xfId="13019"/>
    <cellStyle name="Percent 3 6 15 9" xfId="13020"/>
    <cellStyle name="Percent 3 6 16" xfId="13021"/>
    <cellStyle name="Percent 3 6 17" xfId="13022"/>
    <cellStyle name="Percent 3 6 18" xfId="13023"/>
    <cellStyle name="Percent 3 6 19" xfId="13024"/>
    <cellStyle name="Percent 3 6 2" xfId="13025"/>
    <cellStyle name="Percent 3 6 2 10" xfId="13026"/>
    <cellStyle name="Percent 3 6 2 2" xfId="13027"/>
    <cellStyle name="Percent 3 6 2 3" xfId="13028"/>
    <cellStyle name="Percent 3 6 2 4" xfId="13029"/>
    <cellStyle name="Percent 3 6 2 5" xfId="13030"/>
    <cellStyle name="Percent 3 6 2 6" xfId="13031"/>
    <cellStyle name="Percent 3 6 2 7" xfId="13032"/>
    <cellStyle name="Percent 3 6 2 8" xfId="13033"/>
    <cellStyle name="Percent 3 6 2 9" xfId="13034"/>
    <cellStyle name="Percent 3 6 20" xfId="13035"/>
    <cellStyle name="Percent 3 6 21" xfId="13036"/>
    <cellStyle name="Percent 3 6 22" xfId="13037"/>
    <cellStyle name="Percent 3 6 23" xfId="13038"/>
    <cellStyle name="Percent 3 6 24" xfId="13039"/>
    <cellStyle name="Percent 3 6 25" xfId="19007"/>
    <cellStyle name="Percent 3 6 3" xfId="13040"/>
    <cellStyle name="Percent 3 6 3 10" xfId="13041"/>
    <cellStyle name="Percent 3 6 3 2" xfId="13042"/>
    <cellStyle name="Percent 3 6 3 3" xfId="13043"/>
    <cellStyle name="Percent 3 6 3 4" xfId="13044"/>
    <cellStyle name="Percent 3 6 3 5" xfId="13045"/>
    <cellStyle name="Percent 3 6 3 6" xfId="13046"/>
    <cellStyle name="Percent 3 6 3 7" xfId="13047"/>
    <cellStyle name="Percent 3 6 3 8" xfId="13048"/>
    <cellStyle name="Percent 3 6 3 9" xfId="13049"/>
    <cellStyle name="Percent 3 6 4" xfId="13050"/>
    <cellStyle name="Percent 3 6 4 10" xfId="13051"/>
    <cellStyle name="Percent 3 6 4 2" xfId="13052"/>
    <cellStyle name="Percent 3 6 4 3" xfId="13053"/>
    <cellStyle name="Percent 3 6 4 4" xfId="13054"/>
    <cellStyle name="Percent 3 6 4 5" xfId="13055"/>
    <cellStyle name="Percent 3 6 4 6" xfId="13056"/>
    <cellStyle name="Percent 3 6 4 7" xfId="13057"/>
    <cellStyle name="Percent 3 6 4 8" xfId="13058"/>
    <cellStyle name="Percent 3 6 4 9" xfId="13059"/>
    <cellStyle name="Percent 3 6 5" xfId="13060"/>
    <cellStyle name="Percent 3 6 5 10" xfId="13061"/>
    <cellStyle name="Percent 3 6 5 2" xfId="13062"/>
    <cellStyle name="Percent 3 6 5 3" xfId="13063"/>
    <cellStyle name="Percent 3 6 5 4" xfId="13064"/>
    <cellStyle name="Percent 3 6 5 5" xfId="13065"/>
    <cellStyle name="Percent 3 6 5 6" xfId="13066"/>
    <cellStyle name="Percent 3 6 5 7" xfId="13067"/>
    <cellStyle name="Percent 3 6 5 8" xfId="13068"/>
    <cellStyle name="Percent 3 6 5 9" xfId="13069"/>
    <cellStyle name="Percent 3 6 6" xfId="13070"/>
    <cellStyle name="Percent 3 6 6 10" xfId="13071"/>
    <cellStyle name="Percent 3 6 6 2" xfId="13072"/>
    <cellStyle name="Percent 3 6 6 3" xfId="13073"/>
    <cellStyle name="Percent 3 6 6 4" xfId="13074"/>
    <cellStyle name="Percent 3 6 6 5" xfId="13075"/>
    <cellStyle name="Percent 3 6 6 6" xfId="13076"/>
    <cellStyle name="Percent 3 6 6 7" xfId="13077"/>
    <cellStyle name="Percent 3 6 6 8" xfId="13078"/>
    <cellStyle name="Percent 3 6 6 9" xfId="13079"/>
    <cellStyle name="Percent 3 6 7" xfId="13080"/>
    <cellStyle name="Percent 3 6 7 10" xfId="13081"/>
    <cellStyle name="Percent 3 6 7 2" xfId="13082"/>
    <cellStyle name="Percent 3 6 7 3" xfId="13083"/>
    <cellStyle name="Percent 3 6 7 4" xfId="13084"/>
    <cellStyle name="Percent 3 6 7 5" xfId="13085"/>
    <cellStyle name="Percent 3 6 7 6" xfId="13086"/>
    <cellStyle name="Percent 3 6 7 7" xfId="13087"/>
    <cellStyle name="Percent 3 6 7 8" xfId="13088"/>
    <cellStyle name="Percent 3 6 7 9" xfId="13089"/>
    <cellStyle name="Percent 3 6 8" xfId="13090"/>
    <cellStyle name="Percent 3 6 8 10" xfId="13091"/>
    <cellStyle name="Percent 3 6 8 2" xfId="13092"/>
    <cellStyle name="Percent 3 6 8 3" xfId="13093"/>
    <cellStyle name="Percent 3 6 8 4" xfId="13094"/>
    <cellStyle name="Percent 3 6 8 5" xfId="13095"/>
    <cellStyle name="Percent 3 6 8 6" xfId="13096"/>
    <cellStyle name="Percent 3 6 8 7" xfId="13097"/>
    <cellStyle name="Percent 3 6 8 8" xfId="13098"/>
    <cellStyle name="Percent 3 6 8 9" xfId="13099"/>
    <cellStyle name="Percent 3 6 9" xfId="13100"/>
    <cellStyle name="Percent 3 6 9 10" xfId="13101"/>
    <cellStyle name="Percent 3 6 9 2" xfId="13102"/>
    <cellStyle name="Percent 3 6 9 3" xfId="13103"/>
    <cellStyle name="Percent 3 6 9 4" xfId="13104"/>
    <cellStyle name="Percent 3 6 9 5" xfId="13105"/>
    <cellStyle name="Percent 3 6 9 6" xfId="13106"/>
    <cellStyle name="Percent 3 6 9 7" xfId="13107"/>
    <cellStyle name="Percent 3 6 9 8" xfId="13108"/>
    <cellStyle name="Percent 3 6 9 9" xfId="13109"/>
    <cellStyle name="Percent 3 7" xfId="13110"/>
    <cellStyle name="Percent 3 7 10" xfId="13111"/>
    <cellStyle name="Percent 3 7 10 10" xfId="13112"/>
    <cellStyle name="Percent 3 7 10 2" xfId="13113"/>
    <cellStyle name="Percent 3 7 10 3" xfId="13114"/>
    <cellStyle name="Percent 3 7 10 4" xfId="13115"/>
    <cellStyle name="Percent 3 7 10 5" xfId="13116"/>
    <cellStyle name="Percent 3 7 10 6" xfId="13117"/>
    <cellStyle name="Percent 3 7 10 7" xfId="13118"/>
    <cellStyle name="Percent 3 7 10 8" xfId="13119"/>
    <cellStyle name="Percent 3 7 10 9" xfId="13120"/>
    <cellStyle name="Percent 3 7 11" xfId="13121"/>
    <cellStyle name="Percent 3 7 11 10" xfId="13122"/>
    <cellStyle name="Percent 3 7 11 2" xfId="13123"/>
    <cellStyle name="Percent 3 7 11 3" xfId="13124"/>
    <cellStyle name="Percent 3 7 11 4" xfId="13125"/>
    <cellStyle name="Percent 3 7 11 5" xfId="13126"/>
    <cellStyle name="Percent 3 7 11 6" xfId="13127"/>
    <cellStyle name="Percent 3 7 11 7" xfId="13128"/>
    <cellStyle name="Percent 3 7 11 8" xfId="13129"/>
    <cellStyle name="Percent 3 7 11 9" xfId="13130"/>
    <cellStyle name="Percent 3 7 12" xfId="13131"/>
    <cellStyle name="Percent 3 7 12 10" xfId="13132"/>
    <cellStyle name="Percent 3 7 12 2" xfId="13133"/>
    <cellStyle name="Percent 3 7 12 3" xfId="13134"/>
    <cellStyle name="Percent 3 7 12 4" xfId="13135"/>
    <cellStyle name="Percent 3 7 12 5" xfId="13136"/>
    <cellStyle name="Percent 3 7 12 6" xfId="13137"/>
    <cellStyle name="Percent 3 7 12 7" xfId="13138"/>
    <cellStyle name="Percent 3 7 12 8" xfId="13139"/>
    <cellStyle name="Percent 3 7 12 9" xfId="13140"/>
    <cellStyle name="Percent 3 7 13" xfId="13141"/>
    <cellStyle name="Percent 3 7 13 10" xfId="13142"/>
    <cellStyle name="Percent 3 7 13 2" xfId="13143"/>
    <cellStyle name="Percent 3 7 13 3" xfId="13144"/>
    <cellStyle name="Percent 3 7 13 4" xfId="13145"/>
    <cellStyle name="Percent 3 7 13 5" xfId="13146"/>
    <cellStyle name="Percent 3 7 13 6" xfId="13147"/>
    <cellStyle name="Percent 3 7 13 7" xfId="13148"/>
    <cellStyle name="Percent 3 7 13 8" xfId="13149"/>
    <cellStyle name="Percent 3 7 13 9" xfId="13150"/>
    <cellStyle name="Percent 3 7 14" xfId="13151"/>
    <cellStyle name="Percent 3 7 14 10" xfId="13152"/>
    <cellStyle name="Percent 3 7 14 2" xfId="13153"/>
    <cellStyle name="Percent 3 7 14 3" xfId="13154"/>
    <cellStyle name="Percent 3 7 14 4" xfId="13155"/>
    <cellStyle name="Percent 3 7 14 5" xfId="13156"/>
    <cellStyle name="Percent 3 7 14 6" xfId="13157"/>
    <cellStyle name="Percent 3 7 14 7" xfId="13158"/>
    <cellStyle name="Percent 3 7 14 8" xfId="13159"/>
    <cellStyle name="Percent 3 7 14 9" xfId="13160"/>
    <cellStyle name="Percent 3 7 15" xfId="13161"/>
    <cellStyle name="Percent 3 7 15 10" xfId="13162"/>
    <cellStyle name="Percent 3 7 15 2" xfId="13163"/>
    <cellStyle name="Percent 3 7 15 3" xfId="13164"/>
    <cellStyle name="Percent 3 7 15 4" xfId="13165"/>
    <cellStyle name="Percent 3 7 15 5" xfId="13166"/>
    <cellStyle name="Percent 3 7 15 6" xfId="13167"/>
    <cellStyle name="Percent 3 7 15 7" xfId="13168"/>
    <cellStyle name="Percent 3 7 15 8" xfId="13169"/>
    <cellStyle name="Percent 3 7 15 9" xfId="13170"/>
    <cellStyle name="Percent 3 7 16" xfId="13171"/>
    <cellStyle name="Percent 3 7 17" xfId="13172"/>
    <cellStyle name="Percent 3 7 18" xfId="13173"/>
    <cellStyle name="Percent 3 7 19" xfId="13174"/>
    <cellStyle name="Percent 3 7 2" xfId="13175"/>
    <cellStyle name="Percent 3 7 2 10" xfId="13176"/>
    <cellStyle name="Percent 3 7 2 2" xfId="13177"/>
    <cellStyle name="Percent 3 7 2 3" xfId="13178"/>
    <cellStyle name="Percent 3 7 2 4" xfId="13179"/>
    <cellStyle name="Percent 3 7 2 5" xfId="13180"/>
    <cellStyle name="Percent 3 7 2 6" xfId="13181"/>
    <cellStyle name="Percent 3 7 2 7" xfId="13182"/>
    <cellStyle name="Percent 3 7 2 8" xfId="13183"/>
    <cellStyle name="Percent 3 7 2 9" xfId="13184"/>
    <cellStyle name="Percent 3 7 20" xfId="13185"/>
    <cellStyle name="Percent 3 7 21" xfId="13186"/>
    <cellStyle name="Percent 3 7 22" xfId="13187"/>
    <cellStyle name="Percent 3 7 23" xfId="13188"/>
    <cellStyle name="Percent 3 7 24" xfId="13189"/>
    <cellStyle name="Percent 3 7 25" xfId="19008"/>
    <cellStyle name="Percent 3 7 3" xfId="13190"/>
    <cellStyle name="Percent 3 7 3 10" xfId="13191"/>
    <cellStyle name="Percent 3 7 3 2" xfId="13192"/>
    <cellStyle name="Percent 3 7 3 3" xfId="13193"/>
    <cellStyle name="Percent 3 7 3 4" xfId="13194"/>
    <cellStyle name="Percent 3 7 3 5" xfId="13195"/>
    <cellStyle name="Percent 3 7 3 6" xfId="13196"/>
    <cellStyle name="Percent 3 7 3 7" xfId="13197"/>
    <cellStyle name="Percent 3 7 3 8" xfId="13198"/>
    <cellStyle name="Percent 3 7 3 9" xfId="13199"/>
    <cellStyle name="Percent 3 7 4" xfId="13200"/>
    <cellStyle name="Percent 3 7 4 10" xfId="13201"/>
    <cellStyle name="Percent 3 7 4 2" xfId="13202"/>
    <cellStyle name="Percent 3 7 4 3" xfId="13203"/>
    <cellStyle name="Percent 3 7 4 4" xfId="13204"/>
    <cellStyle name="Percent 3 7 4 5" xfId="13205"/>
    <cellStyle name="Percent 3 7 4 6" xfId="13206"/>
    <cellStyle name="Percent 3 7 4 7" xfId="13207"/>
    <cellStyle name="Percent 3 7 4 8" xfId="13208"/>
    <cellStyle name="Percent 3 7 4 9" xfId="13209"/>
    <cellStyle name="Percent 3 7 5" xfId="13210"/>
    <cellStyle name="Percent 3 7 5 10" xfId="13211"/>
    <cellStyle name="Percent 3 7 5 2" xfId="13212"/>
    <cellStyle name="Percent 3 7 5 3" xfId="13213"/>
    <cellStyle name="Percent 3 7 5 4" xfId="13214"/>
    <cellStyle name="Percent 3 7 5 5" xfId="13215"/>
    <cellStyle name="Percent 3 7 5 6" xfId="13216"/>
    <cellStyle name="Percent 3 7 5 7" xfId="13217"/>
    <cellStyle name="Percent 3 7 5 8" xfId="13218"/>
    <cellStyle name="Percent 3 7 5 9" xfId="13219"/>
    <cellStyle name="Percent 3 7 6" xfId="13220"/>
    <cellStyle name="Percent 3 7 6 10" xfId="13221"/>
    <cellStyle name="Percent 3 7 6 2" xfId="13222"/>
    <cellStyle name="Percent 3 7 6 3" xfId="13223"/>
    <cellStyle name="Percent 3 7 6 4" xfId="13224"/>
    <cellStyle name="Percent 3 7 6 5" xfId="13225"/>
    <cellStyle name="Percent 3 7 6 6" xfId="13226"/>
    <cellStyle name="Percent 3 7 6 7" xfId="13227"/>
    <cellStyle name="Percent 3 7 6 8" xfId="13228"/>
    <cellStyle name="Percent 3 7 6 9" xfId="13229"/>
    <cellStyle name="Percent 3 7 7" xfId="13230"/>
    <cellStyle name="Percent 3 7 7 10" xfId="13231"/>
    <cellStyle name="Percent 3 7 7 2" xfId="13232"/>
    <cellStyle name="Percent 3 7 7 3" xfId="13233"/>
    <cellStyle name="Percent 3 7 7 4" xfId="13234"/>
    <cellStyle name="Percent 3 7 7 5" xfId="13235"/>
    <cellStyle name="Percent 3 7 7 6" xfId="13236"/>
    <cellStyle name="Percent 3 7 7 7" xfId="13237"/>
    <cellStyle name="Percent 3 7 7 8" xfId="13238"/>
    <cellStyle name="Percent 3 7 7 9" xfId="13239"/>
    <cellStyle name="Percent 3 7 8" xfId="13240"/>
    <cellStyle name="Percent 3 7 8 10" xfId="13241"/>
    <cellStyle name="Percent 3 7 8 2" xfId="13242"/>
    <cellStyle name="Percent 3 7 8 3" xfId="13243"/>
    <cellStyle name="Percent 3 7 8 4" xfId="13244"/>
    <cellStyle name="Percent 3 7 8 5" xfId="13245"/>
    <cellStyle name="Percent 3 7 8 6" xfId="13246"/>
    <cellStyle name="Percent 3 7 8 7" xfId="13247"/>
    <cellStyle name="Percent 3 7 8 8" xfId="13248"/>
    <cellStyle name="Percent 3 7 8 9" xfId="13249"/>
    <cellStyle name="Percent 3 7 9" xfId="13250"/>
    <cellStyle name="Percent 3 7 9 10" xfId="13251"/>
    <cellStyle name="Percent 3 7 9 2" xfId="13252"/>
    <cellStyle name="Percent 3 7 9 3" xfId="13253"/>
    <cellStyle name="Percent 3 7 9 4" xfId="13254"/>
    <cellStyle name="Percent 3 7 9 5" xfId="13255"/>
    <cellStyle name="Percent 3 7 9 6" xfId="13256"/>
    <cellStyle name="Percent 3 7 9 7" xfId="13257"/>
    <cellStyle name="Percent 3 7 9 8" xfId="13258"/>
    <cellStyle name="Percent 3 7 9 9" xfId="13259"/>
    <cellStyle name="Percent 3 8" xfId="13260"/>
    <cellStyle name="Percent 3 8 10" xfId="13261"/>
    <cellStyle name="Percent 3 8 10 10" xfId="13262"/>
    <cellStyle name="Percent 3 8 10 2" xfId="13263"/>
    <cellStyle name="Percent 3 8 10 3" xfId="13264"/>
    <cellStyle name="Percent 3 8 10 4" xfId="13265"/>
    <cellStyle name="Percent 3 8 10 5" xfId="13266"/>
    <cellStyle name="Percent 3 8 10 6" xfId="13267"/>
    <cellStyle name="Percent 3 8 10 7" xfId="13268"/>
    <cellStyle name="Percent 3 8 10 8" xfId="13269"/>
    <cellStyle name="Percent 3 8 10 9" xfId="13270"/>
    <cellStyle name="Percent 3 8 11" xfId="13271"/>
    <cellStyle name="Percent 3 8 11 10" xfId="13272"/>
    <cellStyle name="Percent 3 8 11 2" xfId="13273"/>
    <cellStyle name="Percent 3 8 11 3" xfId="13274"/>
    <cellStyle name="Percent 3 8 11 4" xfId="13275"/>
    <cellStyle name="Percent 3 8 11 5" xfId="13276"/>
    <cellStyle name="Percent 3 8 11 6" xfId="13277"/>
    <cellStyle name="Percent 3 8 11 7" xfId="13278"/>
    <cellStyle name="Percent 3 8 11 8" xfId="13279"/>
    <cellStyle name="Percent 3 8 11 9" xfId="13280"/>
    <cellStyle name="Percent 3 8 12" xfId="13281"/>
    <cellStyle name="Percent 3 8 12 10" xfId="13282"/>
    <cellStyle name="Percent 3 8 12 2" xfId="13283"/>
    <cellStyle name="Percent 3 8 12 3" xfId="13284"/>
    <cellStyle name="Percent 3 8 12 4" xfId="13285"/>
    <cellStyle name="Percent 3 8 12 5" xfId="13286"/>
    <cellStyle name="Percent 3 8 12 6" xfId="13287"/>
    <cellStyle name="Percent 3 8 12 7" xfId="13288"/>
    <cellStyle name="Percent 3 8 12 8" xfId="13289"/>
    <cellStyle name="Percent 3 8 12 9" xfId="13290"/>
    <cellStyle name="Percent 3 8 13" xfId="13291"/>
    <cellStyle name="Percent 3 8 13 10" xfId="13292"/>
    <cellStyle name="Percent 3 8 13 2" xfId="13293"/>
    <cellStyle name="Percent 3 8 13 3" xfId="13294"/>
    <cellStyle name="Percent 3 8 13 4" xfId="13295"/>
    <cellStyle name="Percent 3 8 13 5" xfId="13296"/>
    <cellStyle name="Percent 3 8 13 6" xfId="13297"/>
    <cellStyle name="Percent 3 8 13 7" xfId="13298"/>
    <cellStyle name="Percent 3 8 13 8" xfId="13299"/>
    <cellStyle name="Percent 3 8 13 9" xfId="13300"/>
    <cellStyle name="Percent 3 8 14" xfId="13301"/>
    <cellStyle name="Percent 3 8 14 10" xfId="13302"/>
    <cellStyle name="Percent 3 8 14 2" xfId="13303"/>
    <cellStyle name="Percent 3 8 14 3" xfId="13304"/>
    <cellStyle name="Percent 3 8 14 4" xfId="13305"/>
    <cellStyle name="Percent 3 8 14 5" xfId="13306"/>
    <cellStyle name="Percent 3 8 14 6" xfId="13307"/>
    <cellStyle name="Percent 3 8 14 7" xfId="13308"/>
    <cellStyle name="Percent 3 8 14 8" xfId="13309"/>
    <cellStyle name="Percent 3 8 14 9" xfId="13310"/>
    <cellStyle name="Percent 3 8 15" xfId="13311"/>
    <cellStyle name="Percent 3 8 15 10" xfId="13312"/>
    <cellStyle name="Percent 3 8 15 2" xfId="13313"/>
    <cellStyle name="Percent 3 8 15 3" xfId="13314"/>
    <cellStyle name="Percent 3 8 15 4" xfId="13315"/>
    <cellStyle name="Percent 3 8 15 5" xfId="13316"/>
    <cellStyle name="Percent 3 8 15 6" xfId="13317"/>
    <cellStyle name="Percent 3 8 15 7" xfId="13318"/>
    <cellStyle name="Percent 3 8 15 8" xfId="13319"/>
    <cellStyle name="Percent 3 8 15 9" xfId="13320"/>
    <cellStyle name="Percent 3 8 16" xfId="13321"/>
    <cellStyle name="Percent 3 8 17" xfId="13322"/>
    <cellStyle name="Percent 3 8 18" xfId="13323"/>
    <cellStyle name="Percent 3 8 19" xfId="13324"/>
    <cellStyle name="Percent 3 8 2" xfId="13325"/>
    <cellStyle name="Percent 3 8 2 10" xfId="13326"/>
    <cellStyle name="Percent 3 8 2 2" xfId="13327"/>
    <cellStyle name="Percent 3 8 2 3" xfId="13328"/>
    <cellStyle name="Percent 3 8 2 4" xfId="13329"/>
    <cellStyle name="Percent 3 8 2 5" xfId="13330"/>
    <cellStyle name="Percent 3 8 2 6" xfId="13331"/>
    <cellStyle name="Percent 3 8 2 7" xfId="13332"/>
    <cellStyle name="Percent 3 8 2 8" xfId="13333"/>
    <cellStyle name="Percent 3 8 2 9" xfId="13334"/>
    <cellStyle name="Percent 3 8 20" xfId="13335"/>
    <cellStyle name="Percent 3 8 21" xfId="13336"/>
    <cellStyle name="Percent 3 8 22" xfId="13337"/>
    <cellStyle name="Percent 3 8 23" xfId="13338"/>
    <cellStyle name="Percent 3 8 24" xfId="13339"/>
    <cellStyle name="Percent 3 8 25" xfId="19009"/>
    <cellStyle name="Percent 3 8 3" xfId="13340"/>
    <cellStyle name="Percent 3 8 3 10" xfId="13341"/>
    <cellStyle name="Percent 3 8 3 2" xfId="13342"/>
    <cellStyle name="Percent 3 8 3 3" xfId="13343"/>
    <cellStyle name="Percent 3 8 3 4" xfId="13344"/>
    <cellStyle name="Percent 3 8 3 5" xfId="13345"/>
    <cellStyle name="Percent 3 8 3 6" xfId="13346"/>
    <cellStyle name="Percent 3 8 3 7" xfId="13347"/>
    <cellStyle name="Percent 3 8 3 8" xfId="13348"/>
    <cellStyle name="Percent 3 8 3 9" xfId="13349"/>
    <cellStyle name="Percent 3 8 4" xfId="13350"/>
    <cellStyle name="Percent 3 8 4 10" xfId="13351"/>
    <cellStyle name="Percent 3 8 4 2" xfId="13352"/>
    <cellStyle name="Percent 3 8 4 3" xfId="13353"/>
    <cellStyle name="Percent 3 8 4 4" xfId="13354"/>
    <cellStyle name="Percent 3 8 4 5" xfId="13355"/>
    <cellStyle name="Percent 3 8 4 6" xfId="13356"/>
    <cellStyle name="Percent 3 8 4 7" xfId="13357"/>
    <cellStyle name="Percent 3 8 4 8" xfId="13358"/>
    <cellStyle name="Percent 3 8 4 9" xfId="13359"/>
    <cellStyle name="Percent 3 8 5" xfId="13360"/>
    <cellStyle name="Percent 3 8 5 10" xfId="13361"/>
    <cellStyle name="Percent 3 8 5 2" xfId="13362"/>
    <cellStyle name="Percent 3 8 5 3" xfId="13363"/>
    <cellStyle name="Percent 3 8 5 4" xfId="13364"/>
    <cellStyle name="Percent 3 8 5 5" xfId="13365"/>
    <cellStyle name="Percent 3 8 5 6" xfId="13366"/>
    <cellStyle name="Percent 3 8 5 7" xfId="13367"/>
    <cellStyle name="Percent 3 8 5 8" xfId="13368"/>
    <cellStyle name="Percent 3 8 5 9" xfId="13369"/>
    <cellStyle name="Percent 3 8 6" xfId="13370"/>
    <cellStyle name="Percent 3 8 6 10" xfId="13371"/>
    <cellStyle name="Percent 3 8 6 2" xfId="13372"/>
    <cellStyle name="Percent 3 8 6 3" xfId="13373"/>
    <cellStyle name="Percent 3 8 6 4" xfId="13374"/>
    <cellStyle name="Percent 3 8 6 5" xfId="13375"/>
    <cellStyle name="Percent 3 8 6 6" xfId="13376"/>
    <cellStyle name="Percent 3 8 6 7" xfId="13377"/>
    <cellStyle name="Percent 3 8 6 8" xfId="13378"/>
    <cellStyle name="Percent 3 8 6 9" xfId="13379"/>
    <cellStyle name="Percent 3 8 7" xfId="13380"/>
    <cellStyle name="Percent 3 8 7 10" xfId="13381"/>
    <cellStyle name="Percent 3 8 7 2" xfId="13382"/>
    <cellStyle name="Percent 3 8 7 3" xfId="13383"/>
    <cellStyle name="Percent 3 8 7 4" xfId="13384"/>
    <cellStyle name="Percent 3 8 7 5" xfId="13385"/>
    <cellStyle name="Percent 3 8 7 6" xfId="13386"/>
    <cellStyle name="Percent 3 8 7 7" xfId="13387"/>
    <cellStyle name="Percent 3 8 7 8" xfId="13388"/>
    <cellStyle name="Percent 3 8 7 9" xfId="13389"/>
    <cellStyle name="Percent 3 8 8" xfId="13390"/>
    <cellStyle name="Percent 3 8 8 10" xfId="13391"/>
    <cellStyle name="Percent 3 8 8 2" xfId="13392"/>
    <cellStyle name="Percent 3 8 8 3" xfId="13393"/>
    <cellStyle name="Percent 3 8 8 4" xfId="13394"/>
    <cellStyle name="Percent 3 8 8 5" xfId="13395"/>
    <cellStyle name="Percent 3 8 8 6" xfId="13396"/>
    <cellStyle name="Percent 3 8 8 7" xfId="13397"/>
    <cellStyle name="Percent 3 8 8 8" xfId="13398"/>
    <cellStyle name="Percent 3 8 8 9" xfId="13399"/>
    <cellStyle name="Percent 3 8 9" xfId="13400"/>
    <cellStyle name="Percent 3 8 9 10" xfId="13401"/>
    <cellStyle name="Percent 3 8 9 2" xfId="13402"/>
    <cellStyle name="Percent 3 8 9 3" xfId="13403"/>
    <cellStyle name="Percent 3 8 9 4" xfId="13404"/>
    <cellStyle name="Percent 3 8 9 5" xfId="13405"/>
    <cellStyle name="Percent 3 8 9 6" xfId="13406"/>
    <cellStyle name="Percent 3 8 9 7" xfId="13407"/>
    <cellStyle name="Percent 3 8 9 8" xfId="13408"/>
    <cellStyle name="Percent 3 8 9 9" xfId="13409"/>
    <cellStyle name="Percent 3 9" xfId="13410"/>
    <cellStyle name="Percent 3 9 10" xfId="13411"/>
    <cellStyle name="Percent 3 9 10 10" xfId="13412"/>
    <cellStyle name="Percent 3 9 10 2" xfId="13413"/>
    <cellStyle name="Percent 3 9 10 3" xfId="13414"/>
    <cellStyle name="Percent 3 9 10 4" xfId="13415"/>
    <cellStyle name="Percent 3 9 10 5" xfId="13416"/>
    <cellStyle name="Percent 3 9 10 6" xfId="13417"/>
    <cellStyle name="Percent 3 9 10 7" xfId="13418"/>
    <cellStyle name="Percent 3 9 10 8" xfId="13419"/>
    <cellStyle name="Percent 3 9 10 9" xfId="13420"/>
    <cellStyle name="Percent 3 9 11" xfId="13421"/>
    <cellStyle name="Percent 3 9 11 10" xfId="13422"/>
    <cellStyle name="Percent 3 9 11 2" xfId="13423"/>
    <cellStyle name="Percent 3 9 11 3" xfId="13424"/>
    <cellStyle name="Percent 3 9 11 4" xfId="13425"/>
    <cellStyle name="Percent 3 9 11 5" xfId="13426"/>
    <cellStyle name="Percent 3 9 11 6" xfId="13427"/>
    <cellStyle name="Percent 3 9 11 7" xfId="13428"/>
    <cellStyle name="Percent 3 9 11 8" xfId="13429"/>
    <cellStyle name="Percent 3 9 11 9" xfId="13430"/>
    <cellStyle name="Percent 3 9 12" xfId="13431"/>
    <cellStyle name="Percent 3 9 12 10" xfId="13432"/>
    <cellStyle name="Percent 3 9 12 2" xfId="13433"/>
    <cellStyle name="Percent 3 9 12 3" xfId="13434"/>
    <cellStyle name="Percent 3 9 12 4" xfId="13435"/>
    <cellStyle name="Percent 3 9 12 5" xfId="13436"/>
    <cellStyle name="Percent 3 9 12 6" xfId="13437"/>
    <cellStyle name="Percent 3 9 12 7" xfId="13438"/>
    <cellStyle name="Percent 3 9 12 8" xfId="13439"/>
    <cellStyle name="Percent 3 9 12 9" xfId="13440"/>
    <cellStyle name="Percent 3 9 13" xfId="13441"/>
    <cellStyle name="Percent 3 9 13 10" xfId="13442"/>
    <cellStyle name="Percent 3 9 13 2" xfId="13443"/>
    <cellStyle name="Percent 3 9 13 3" xfId="13444"/>
    <cellStyle name="Percent 3 9 13 4" xfId="13445"/>
    <cellStyle name="Percent 3 9 13 5" xfId="13446"/>
    <cellStyle name="Percent 3 9 13 6" xfId="13447"/>
    <cellStyle name="Percent 3 9 13 7" xfId="13448"/>
    <cellStyle name="Percent 3 9 13 8" xfId="13449"/>
    <cellStyle name="Percent 3 9 13 9" xfId="13450"/>
    <cellStyle name="Percent 3 9 14" xfId="13451"/>
    <cellStyle name="Percent 3 9 14 10" xfId="13452"/>
    <cellStyle name="Percent 3 9 14 2" xfId="13453"/>
    <cellStyle name="Percent 3 9 14 3" xfId="13454"/>
    <cellStyle name="Percent 3 9 14 4" xfId="13455"/>
    <cellStyle name="Percent 3 9 14 5" xfId="13456"/>
    <cellStyle name="Percent 3 9 14 6" xfId="13457"/>
    <cellStyle name="Percent 3 9 14 7" xfId="13458"/>
    <cellStyle name="Percent 3 9 14 8" xfId="13459"/>
    <cellStyle name="Percent 3 9 14 9" xfId="13460"/>
    <cellStyle name="Percent 3 9 15" xfId="13461"/>
    <cellStyle name="Percent 3 9 15 10" xfId="13462"/>
    <cellStyle name="Percent 3 9 15 2" xfId="13463"/>
    <cellStyle name="Percent 3 9 15 3" xfId="13464"/>
    <cellStyle name="Percent 3 9 15 4" xfId="13465"/>
    <cellStyle name="Percent 3 9 15 5" xfId="13466"/>
    <cellStyle name="Percent 3 9 15 6" xfId="13467"/>
    <cellStyle name="Percent 3 9 15 7" xfId="13468"/>
    <cellStyle name="Percent 3 9 15 8" xfId="13469"/>
    <cellStyle name="Percent 3 9 15 9" xfId="13470"/>
    <cellStyle name="Percent 3 9 16" xfId="13471"/>
    <cellStyle name="Percent 3 9 17" xfId="13472"/>
    <cellStyle name="Percent 3 9 18" xfId="13473"/>
    <cellStyle name="Percent 3 9 19" xfId="13474"/>
    <cellStyle name="Percent 3 9 2" xfId="13475"/>
    <cellStyle name="Percent 3 9 2 10" xfId="13476"/>
    <cellStyle name="Percent 3 9 2 2" xfId="13477"/>
    <cellStyle name="Percent 3 9 2 3" xfId="13478"/>
    <cellStyle name="Percent 3 9 2 4" xfId="13479"/>
    <cellStyle name="Percent 3 9 2 5" xfId="13480"/>
    <cellStyle name="Percent 3 9 2 6" xfId="13481"/>
    <cellStyle name="Percent 3 9 2 7" xfId="13482"/>
    <cellStyle name="Percent 3 9 2 8" xfId="13483"/>
    <cellStyle name="Percent 3 9 2 9" xfId="13484"/>
    <cellStyle name="Percent 3 9 20" xfId="13485"/>
    <cellStyle name="Percent 3 9 21" xfId="13486"/>
    <cellStyle name="Percent 3 9 22" xfId="13487"/>
    <cellStyle name="Percent 3 9 23" xfId="13488"/>
    <cellStyle name="Percent 3 9 24" xfId="13489"/>
    <cellStyle name="Percent 3 9 3" xfId="13490"/>
    <cellStyle name="Percent 3 9 3 10" xfId="13491"/>
    <cellStyle name="Percent 3 9 3 2" xfId="13492"/>
    <cellStyle name="Percent 3 9 3 3" xfId="13493"/>
    <cellStyle name="Percent 3 9 3 4" xfId="13494"/>
    <cellStyle name="Percent 3 9 3 5" xfId="13495"/>
    <cellStyle name="Percent 3 9 3 6" xfId="13496"/>
    <cellStyle name="Percent 3 9 3 7" xfId="13497"/>
    <cellStyle name="Percent 3 9 3 8" xfId="13498"/>
    <cellStyle name="Percent 3 9 3 9" xfId="13499"/>
    <cellStyle name="Percent 3 9 4" xfId="13500"/>
    <cellStyle name="Percent 3 9 4 10" xfId="13501"/>
    <cellStyle name="Percent 3 9 4 2" xfId="13502"/>
    <cellStyle name="Percent 3 9 4 3" xfId="13503"/>
    <cellStyle name="Percent 3 9 4 4" xfId="13504"/>
    <cellStyle name="Percent 3 9 4 5" xfId="13505"/>
    <cellStyle name="Percent 3 9 4 6" xfId="13506"/>
    <cellStyle name="Percent 3 9 4 7" xfId="13507"/>
    <cellStyle name="Percent 3 9 4 8" xfId="13508"/>
    <cellStyle name="Percent 3 9 4 9" xfId="13509"/>
    <cellStyle name="Percent 3 9 5" xfId="13510"/>
    <cellStyle name="Percent 3 9 5 10" xfId="13511"/>
    <cellStyle name="Percent 3 9 5 2" xfId="13512"/>
    <cellStyle name="Percent 3 9 5 3" xfId="13513"/>
    <cellStyle name="Percent 3 9 5 4" xfId="13514"/>
    <cellStyle name="Percent 3 9 5 5" xfId="13515"/>
    <cellStyle name="Percent 3 9 5 6" xfId="13516"/>
    <cellStyle name="Percent 3 9 5 7" xfId="13517"/>
    <cellStyle name="Percent 3 9 5 8" xfId="13518"/>
    <cellStyle name="Percent 3 9 5 9" xfId="13519"/>
    <cellStyle name="Percent 3 9 6" xfId="13520"/>
    <cellStyle name="Percent 3 9 6 10" xfId="13521"/>
    <cellStyle name="Percent 3 9 6 2" xfId="13522"/>
    <cellStyle name="Percent 3 9 6 3" xfId="13523"/>
    <cellStyle name="Percent 3 9 6 4" xfId="13524"/>
    <cellStyle name="Percent 3 9 6 5" xfId="13525"/>
    <cellStyle name="Percent 3 9 6 6" xfId="13526"/>
    <cellStyle name="Percent 3 9 6 7" xfId="13527"/>
    <cellStyle name="Percent 3 9 6 8" xfId="13528"/>
    <cellStyle name="Percent 3 9 6 9" xfId="13529"/>
    <cellStyle name="Percent 3 9 7" xfId="13530"/>
    <cellStyle name="Percent 3 9 7 10" xfId="13531"/>
    <cellStyle name="Percent 3 9 7 2" xfId="13532"/>
    <cellStyle name="Percent 3 9 7 3" xfId="13533"/>
    <cellStyle name="Percent 3 9 7 4" xfId="13534"/>
    <cellStyle name="Percent 3 9 7 5" xfId="13535"/>
    <cellStyle name="Percent 3 9 7 6" xfId="13536"/>
    <cellStyle name="Percent 3 9 7 7" xfId="13537"/>
    <cellStyle name="Percent 3 9 7 8" xfId="13538"/>
    <cellStyle name="Percent 3 9 7 9" xfId="13539"/>
    <cellStyle name="Percent 3 9 8" xfId="13540"/>
    <cellStyle name="Percent 3 9 8 10" xfId="13541"/>
    <cellStyle name="Percent 3 9 8 2" xfId="13542"/>
    <cellStyle name="Percent 3 9 8 3" xfId="13543"/>
    <cellStyle name="Percent 3 9 8 4" xfId="13544"/>
    <cellStyle name="Percent 3 9 8 5" xfId="13545"/>
    <cellStyle name="Percent 3 9 8 6" xfId="13546"/>
    <cellStyle name="Percent 3 9 8 7" xfId="13547"/>
    <cellStyle name="Percent 3 9 8 8" xfId="13548"/>
    <cellStyle name="Percent 3 9 8 9" xfId="13549"/>
    <cellStyle name="Percent 3 9 9" xfId="13550"/>
    <cellStyle name="Percent 3 9 9 10" xfId="13551"/>
    <cellStyle name="Percent 3 9 9 2" xfId="13552"/>
    <cellStyle name="Percent 3 9 9 3" xfId="13553"/>
    <cellStyle name="Percent 3 9 9 4" xfId="13554"/>
    <cellStyle name="Percent 3 9 9 5" xfId="13555"/>
    <cellStyle name="Percent 3 9 9 6" xfId="13556"/>
    <cellStyle name="Percent 3 9 9 7" xfId="13557"/>
    <cellStyle name="Percent 3 9 9 8" xfId="13558"/>
    <cellStyle name="Percent 3 9 9 9" xfId="13559"/>
    <cellStyle name="Percent 31" xfId="13560"/>
    <cellStyle name="Percent 31 10" xfId="13561"/>
    <cellStyle name="Percent 31 2" xfId="13562"/>
    <cellStyle name="Percent 31 3" xfId="13563"/>
    <cellStyle name="Percent 31 4" xfId="13564"/>
    <cellStyle name="Percent 31 5" xfId="13565"/>
    <cellStyle name="Percent 31 6" xfId="13566"/>
    <cellStyle name="Percent 31 7" xfId="13567"/>
    <cellStyle name="Percent 31 8" xfId="13568"/>
    <cellStyle name="Percent 31 9" xfId="13569"/>
    <cellStyle name="Percent 4" xfId="13570"/>
    <cellStyle name="Percent 4 10" xfId="13571"/>
    <cellStyle name="Percent 4 10 10" xfId="13572"/>
    <cellStyle name="Percent 4 10 11" xfId="19011"/>
    <cellStyle name="Percent 4 10 2" xfId="13573"/>
    <cellStyle name="Percent 4 10 3" xfId="13574"/>
    <cellStyle name="Percent 4 10 4" xfId="13575"/>
    <cellStyle name="Percent 4 10 5" xfId="13576"/>
    <cellStyle name="Percent 4 10 6" xfId="13577"/>
    <cellStyle name="Percent 4 10 7" xfId="13578"/>
    <cellStyle name="Percent 4 10 8" xfId="13579"/>
    <cellStyle name="Percent 4 10 9" xfId="13580"/>
    <cellStyle name="Percent 4 11" xfId="13581"/>
    <cellStyle name="Percent 4 11 10" xfId="13582"/>
    <cellStyle name="Percent 4 11 11" xfId="19012"/>
    <cellStyle name="Percent 4 11 2" xfId="13583"/>
    <cellStyle name="Percent 4 11 3" xfId="13584"/>
    <cellStyle name="Percent 4 11 4" xfId="13585"/>
    <cellStyle name="Percent 4 11 5" xfId="13586"/>
    <cellStyle name="Percent 4 11 6" xfId="13587"/>
    <cellStyle name="Percent 4 11 7" xfId="13588"/>
    <cellStyle name="Percent 4 11 8" xfId="13589"/>
    <cellStyle name="Percent 4 11 9" xfId="13590"/>
    <cellStyle name="Percent 4 12" xfId="13591"/>
    <cellStyle name="Percent 4 12 10" xfId="13592"/>
    <cellStyle name="Percent 4 12 11" xfId="19013"/>
    <cellStyle name="Percent 4 12 2" xfId="13593"/>
    <cellStyle name="Percent 4 12 3" xfId="13594"/>
    <cellStyle name="Percent 4 12 4" xfId="13595"/>
    <cellStyle name="Percent 4 12 5" xfId="13596"/>
    <cellStyle name="Percent 4 12 6" xfId="13597"/>
    <cellStyle name="Percent 4 12 7" xfId="13598"/>
    <cellStyle name="Percent 4 12 8" xfId="13599"/>
    <cellStyle name="Percent 4 12 9" xfId="13600"/>
    <cellStyle name="Percent 4 13" xfId="13601"/>
    <cellStyle name="Percent 4 13 10" xfId="13602"/>
    <cellStyle name="Percent 4 13 11" xfId="19014"/>
    <cellStyle name="Percent 4 13 2" xfId="13603"/>
    <cellStyle name="Percent 4 13 3" xfId="13604"/>
    <cellStyle name="Percent 4 13 4" xfId="13605"/>
    <cellStyle name="Percent 4 13 5" xfId="13606"/>
    <cellStyle name="Percent 4 13 6" xfId="13607"/>
    <cellStyle name="Percent 4 13 7" xfId="13608"/>
    <cellStyle name="Percent 4 13 8" xfId="13609"/>
    <cellStyle name="Percent 4 13 9" xfId="13610"/>
    <cellStyle name="Percent 4 14" xfId="13611"/>
    <cellStyle name="Percent 4 14 10" xfId="13612"/>
    <cellStyle name="Percent 4 14 11" xfId="13613"/>
    <cellStyle name="Percent 4 14 12" xfId="19015"/>
    <cellStyle name="Percent 4 14 2" xfId="13614"/>
    <cellStyle name="Percent 4 14 2 2" xfId="13615"/>
    <cellStyle name="Percent 4 14 2 3" xfId="13616"/>
    <cellStyle name="Percent 4 14 2 4" xfId="13617"/>
    <cellStyle name="Percent 4 14 2 5" xfId="13618"/>
    <cellStyle name="Percent 4 14 2 6" xfId="13619"/>
    <cellStyle name="Percent 4 14 2 7" xfId="13620"/>
    <cellStyle name="Percent 4 14 3" xfId="13621"/>
    <cellStyle name="Percent 4 14 4" xfId="13622"/>
    <cellStyle name="Percent 4 14 5" xfId="13623"/>
    <cellStyle name="Percent 4 14 6" xfId="13624"/>
    <cellStyle name="Percent 4 14 7" xfId="13625"/>
    <cellStyle name="Percent 4 14 8" xfId="13626"/>
    <cellStyle name="Percent 4 14 9" xfId="13627"/>
    <cellStyle name="Percent 4 15" xfId="13628"/>
    <cellStyle name="Percent 4 15 10" xfId="13629"/>
    <cellStyle name="Percent 4 15 2" xfId="13630"/>
    <cellStyle name="Percent 4 15 3" xfId="13631"/>
    <cellStyle name="Percent 4 15 4" xfId="13632"/>
    <cellStyle name="Percent 4 15 5" xfId="13633"/>
    <cellStyle name="Percent 4 15 6" xfId="13634"/>
    <cellStyle name="Percent 4 15 7" xfId="13635"/>
    <cellStyle name="Percent 4 15 8" xfId="13636"/>
    <cellStyle name="Percent 4 15 9" xfId="13637"/>
    <cellStyle name="Percent 4 16" xfId="13638"/>
    <cellStyle name="Percent 4 16 10" xfId="13639"/>
    <cellStyle name="Percent 4 16 2" xfId="13640"/>
    <cellStyle name="Percent 4 16 2 2" xfId="13641"/>
    <cellStyle name="Percent 4 16 2 3" xfId="13642"/>
    <cellStyle name="Percent 4 16 2 4" xfId="13643"/>
    <cellStyle name="Percent 4 16 2 5" xfId="13644"/>
    <cellStyle name="Percent 4 16 3" xfId="13645"/>
    <cellStyle name="Percent 4 16 3 2" xfId="13646"/>
    <cellStyle name="Percent 4 16 3 3" xfId="13647"/>
    <cellStyle name="Percent 4 16 4" xfId="13648"/>
    <cellStyle name="Percent 4 16 5" xfId="13649"/>
    <cellStyle name="Percent 4 16 6" xfId="13650"/>
    <cellStyle name="Percent 4 16 7" xfId="13651"/>
    <cellStyle name="Percent 4 16 8" xfId="13652"/>
    <cellStyle name="Percent 4 16 9" xfId="13653"/>
    <cellStyle name="Percent 4 17" xfId="13654"/>
    <cellStyle name="Percent 4 17 10" xfId="13655"/>
    <cellStyle name="Percent 4 17 2" xfId="13656"/>
    <cellStyle name="Percent 4 17 3" xfId="13657"/>
    <cellStyle name="Percent 4 17 4" xfId="13658"/>
    <cellStyle name="Percent 4 17 5" xfId="13659"/>
    <cellStyle name="Percent 4 17 6" xfId="13660"/>
    <cellStyle name="Percent 4 17 7" xfId="13661"/>
    <cellStyle name="Percent 4 17 8" xfId="13662"/>
    <cellStyle name="Percent 4 17 9" xfId="13663"/>
    <cellStyle name="Percent 4 18" xfId="13664"/>
    <cellStyle name="Percent 4 18 10" xfId="13665"/>
    <cellStyle name="Percent 4 18 2" xfId="13666"/>
    <cellStyle name="Percent 4 18 2 2" xfId="13667"/>
    <cellStyle name="Percent 4 18 2 3" xfId="13668"/>
    <cellStyle name="Percent 4 18 3" xfId="13669"/>
    <cellStyle name="Percent 4 18 4" xfId="13670"/>
    <cellStyle name="Percent 4 18 5" xfId="13671"/>
    <cellStyle name="Percent 4 18 6" xfId="13672"/>
    <cellStyle name="Percent 4 18 7" xfId="13673"/>
    <cellStyle name="Percent 4 18 8" xfId="13674"/>
    <cellStyle name="Percent 4 18 9" xfId="13675"/>
    <cellStyle name="Percent 4 19" xfId="13676"/>
    <cellStyle name="Percent 4 19 10" xfId="13677"/>
    <cellStyle name="Percent 4 19 2" xfId="13678"/>
    <cellStyle name="Percent 4 19 3" xfId="13679"/>
    <cellStyle name="Percent 4 19 4" xfId="13680"/>
    <cellStyle name="Percent 4 19 5" xfId="13681"/>
    <cellStyle name="Percent 4 19 6" xfId="13682"/>
    <cellStyle name="Percent 4 19 7" xfId="13683"/>
    <cellStyle name="Percent 4 19 8" xfId="13684"/>
    <cellStyle name="Percent 4 19 9" xfId="13685"/>
    <cellStyle name="Percent 4 2" xfId="13686"/>
    <cellStyle name="Percent 4 2 10" xfId="13687"/>
    <cellStyle name="Percent 4 2 11" xfId="13688"/>
    <cellStyle name="Percent 4 2 12" xfId="13689"/>
    <cellStyle name="Percent 4 2 13" xfId="13690"/>
    <cellStyle name="Percent 4 2 14" xfId="13691"/>
    <cellStyle name="Percent 4 2 15" xfId="13692"/>
    <cellStyle name="Percent 4 2 16" xfId="13693"/>
    <cellStyle name="Percent 4 2 17" xfId="13694"/>
    <cellStyle name="Percent 4 2 18" xfId="19016"/>
    <cellStyle name="Percent 4 2 2" xfId="13695"/>
    <cellStyle name="Percent 4 2 2 10" xfId="19017"/>
    <cellStyle name="Percent 4 2 2 2" xfId="13696"/>
    <cellStyle name="Percent 4 2 2 3" xfId="13697"/>
    <cellStyle name="Percent 4 2 2 4" xfId="13698"/>
    <cellStyle name="Percent 4 2 2 5" xfId="13699"/>
    <cellStyle name="Percent 4 2 2 6" xfId="13700"/>
    <cellStyle name="Percent 4 2 2 7" xfId="13701"/>
    <cellStyle name="Percent 4 2 2 8" xfId="13702"/>
    <cellStyle name="Percent 4 2 2 9" xfId="13703"/>
    <cellStyle name="Percent 4 2 3" xfId="13704"/>
    <cellStyle name="Percent 4 2 3 10" xfId="19018"/>
    <cellStyle name="Percent 4 2 3 2" xfId="13705"/>
    <cellStyle name="Percent 4 2 3 3" xfId="13706"/>
    <cellStyle name="Percent 4 2 3 4" xfId="13707"/>
    <cellStyle name="Percent 4 2 3 5" xfId="13708"/>
    <cellStyle name="Percent 4 2 3 6" xfId="13709"/>
    <cellStyle name="Percent 4 2 3 7" xfId="13710"/>
    <cellStyle name="Percent 4 2 3 8" xfId="13711"/>
    <cellStyle name="Percent 4 2 3 9" xfId="13712"/>
    <cellStyle name="Percent 4 2 4" xfId="13713"/>
    <cellStyle name="Percent 4 2 4 10" xfId="19019"/>
    <cellStyle name="Percent 4 2 4 2" xfId="13714"/>
    <cellStyle name="Percent 4 2 4 2 2" xfId="13715"/>
    <cellStyle name="Percent 4 2 4 2 3" xfId="13716"/>
    <cellStyle name="Percent 4 2 4 2 4" xfId="13717"/>
    <cellStyle name="Percent 4 2 4 2 5" xfId="13718"/>
    <cellStyle name="Percent 4 2 4 3" xfId="13719"/>
    <cellStyle name="Percent 4 2 4 3 2" xfId="13720"/>
    <cellStyle name="Percent 4 2 4 3 3" xfId="13721"/>
    <cellStyle name="Percent 4 2 4 3 4" xfId="13722"/>
    <cellStyle name="Percent 4 2 4 3 5" xfId="13723"/>
    <cellStyle name="Percent 4 2 4 4" xfId="13724"/>
    <cellStyle name="Percent 4 2 4 5" xfId="13725"/>
    <cellStyle name="Percent 4 2 4 6" xfId="13726"/>
    <cellStyle name="Percent 4 2 4 7" xfId="13727"/>
    <cellStyle name="Percent 4 2 4 8" xfId="13728"/>
    <cellStyle name="Percent 4 2 4 9" xfId="13729"/>
    <cellStyle name="Percent 4 2 5" xfId="13730"/>
    <cellStyle name="Percent 4 2 5 10" xfId="19020"/>
    <cellStyle name="Percent 4 2 5 2" xfId="13731"/>
    <cellStyle name="Percent 4 2 5 3" xfId="13732"/>
    <cellStyle name="Percent 4 2 5 4" xfId="13733"/>
    <cellStyle name="Percent 4 2 5 5" xfId="13734"/>
    <cellStyle name="Percent 4 2 5 6" xfId="13735"/>
    <cellStyle name="Percent 4 2 5 7" xfId="13736"/>
    <cellStyle name="Percent 4 2 5 8" xfId="13737"/>
    <cellStyle name="Percent 4 2 5 9" xfId="13738"/>
    <cellStyle name="Percent 4 2 6" xfId="13739"/>
    <cellStyle name="Percent 4 2 6 10" xfId="13740"/>
    <cellStyle name="Percent 4 2 6 11" xfId="19021"/>
    <cellStyle name="Percent 4 2 6 2" xfId="13741"/>
    <cellStyle name="Percent 4 2 6 2 2" xfId="13742"/>
    <cellStyle name="Percent 4 2 6 2 3" xfId="13743"/>
    <cellStyle name="Percent 4 2 6 2 4" xfId="13744"/>
    <cellStyle name="Percent 4 2 6 2 5" xfId="13745"/>
    <cellStyle name="Percent 4 2 6 3" xfId="13746"/>
    <cellStyle name="Percent 4 2 6 3 2" xfId="13747"/>
    <cellStyle name="Percent 4 2 6 3 3" xfId="13748"/>
    <cellStyle name="Percent 4 2 6 3 4" xfId="13749"/>
    <cellStyle name="Percent 4 2 6 3 5" xfId="13750"/>
    <cellStyle name="Percent 4 2 6 4" xfId="13751"/>
    <cellStyle name="Percent 4 2 6 5" xfId="13752"/>
    <cellStyle name="Percent 4 2 6 6" xfId="13753"/>
    <cellStyle name="Percent 4 2 6 7" xfId="13754"/>
    <cellStyle name="Percent 4 2 6 8" xfId="13755"/>
    <cellStyle name="Percent 4 2 6 9" xfId="13756"/>
    <cellStyle name="Percent 4 2 7" xfId="13757"/>
    <cellStyle name="Percent 4 2 7 10" xfId="19022"/>
    <cellStyle name="Percent 4 2 7 2" xfId="13758"/>
    <cellStyle name="Percent 4 2 7 3" xfId="13759"/>
    <cellStyle name="Percent 4 2 7 4" xfId="13760"/>
    <cellStyle name="Percent 4 2 7 5" xfId="13761"/>
    <cellStyle name="Percent 4 2 7 6" xfId="13762"/>
    <cellStyle name="Percent 4 2 7 7" xfId="13763"/>
    <cellStyle name="Percent 4 2 7 8" xfId="13764"/>
    <cellStyle name="Percent 4 2 7 9" xfId="13765"/>
    <cellStyle name="Percent 4 2 8" xfId="13766"/>
    <cellStyle name="Percent 4 2 8 10" xfId="19023"/>
    <cellStyle name="Percent 4 2 8 2" xfId="13767"/>
    <cellStyle name="Percent 4 2 8 3" xfId="13768"/>
    <cellStyle name="Percent 4 2 8 4" xfId="13769"/>
    <cellStyle name="Percent 4 2 8 5" xfId="13770"/>
    <cellStyle name="Percent 4 2 8 6" xfId="13771"/>
    <cellStyle name="Percent 4 2 8 7" xfId="13772"/>
    <cellStyle name="Percent 4 2 8 8" xfId="13773"/>
    <cellStyle name="Percent 4 2 8 9" xfId="13774"/>
    <cellStyle name="Percent 4 2 9" xfId="13775"/>
    <cellStyle name="Percent 4 2 9 2" xfId="13776"/>
    <cellStyle name="Percent 4 2 9 3" xfId="13777"/>
    <cellStyle name="Percent 4 2 9 4" xfId="13778"/>
    <cellStyle name="Percent 4 2 9 5" xfId="13779"/>
    <cellStyle name="Percent 4 20" xfId="13780"/>
    <cellStyle name="Percent 4 20 10" xfId="13781"/>
    <cellStyle name="Percent 4 20 2" xfId="13782"/>
    <cellStyle name="Percent 4 20 3" xfId="13783"/>
    <cellStyle name="Percent 4 20 4" xfId="13784"/>
    <cellStyle name="Percent 4 20 5" xfId="13785"/>
    <cellStyle name="Percent 4 20 6" xfId="13786"/>
    <cellStyle name="Percent 4 20 7" xfId="13787"/>
    <cellStyle name="Percent 4 20 8" xfId="13788"/>
    <cellStyle name="Percent 4 20 9" xfId="13789"/>
    <cellStyle name="Percent 4 21" xfId="13790"/>
    <cellStyle name="Percent 4 21 10" xfId="13791"/>
    <cellStyle name="Percent 4 21 2" xfId="13792"/>
    <cellStyle name="Percent 4 21 3" xfId="13793"/>
    <cellStyle name="Percent 4 21 4" xfId="13794"/>
    <cellStyle name="Percent 4 21 5" xfId="13795"/>
    <cellStyle name="Percent 4 21 6" xfId="13796"/>
    <cellStyle name="Percent 4 21 7" xfId="13797"/>
    <cellStyle name="Percent 4 21 8" xfId="13798"/>
    <cellStyle name="Percent 4 21 9" xfId="13799"/>
    <cellStyle name="Percent 4 22" xfId="13800"/>
    <cellStyle name="Percent 4 22 10" xfId="13801"/>
    <cellStyle name="Percent 4 22 2" xfId="13802"/>
    <cellStyle name="Percent 4 22 3" xfId="13803"/>
    <cellStyle name="Percent 4 22 4" xfId="13804"/>
    <cellStyle name="Percent 4 22 5" xfId="13805"/>
    <cellStyle name="Percent 4 22 6" xfId="13806"/>
    <cellStyle name="Percent 4 22 7" xfId="13807"/>
    <cellStyle name="Percent 4 22 8" xfId="13808"/>
    <cellStyle name="Percent 4 22 9" xfId="13809"/>
    <cellStyle name="Percent 4 23" xfId="13810"/>
    <cellStyle name="Percent 4 23 10" xfId="13811"/>
    <cellStyle name="Percent 4 23 2" xfId="13812"/>
    <cellStyle name="Percent 4 23 3" xfId="13813"/>
    <cellStyle name="Percent 4 23 4" xfId="13814"/>
    <cellStyle name="Percent 4 23 5" xfId="13815"/>
    <cellStyle name="Percent 4 23 6" xfId="13816"/>
    <cellStyle name="Percent 4 23 7" xfId="13817"/>
    <cellStyle name="Percent 4 23 8" xfId="13818"/>
    <cellStyle name="Percent 4 23 9" xfId="13819"/>
    <cellStyle name="Percent 4 24" xfId="13820"/>
    <cellStyle name="Percent 4 24 10" xfId="13821"/>
    <cellStyle name="Percent 4 24 2" xfId="13822"/>
    <cellStyle name="Percent 4 24 3" xfId="13823"/>
    <cellStyle name="Percent 4 24 4" xfId="13824"/>
    <cellStyle name="Percent 4 24 5" xfId="13825"/>
    <cellStyle name="Percent 4 24 6" xfId="13826"/>
    <cellStyle name="Percent 4 24 7" xfId="13827"/>
    <cellStyle name="Percent 4 24 8" xfId="13828"/>
    <cellStyle name="Percent 4 24 9" xfId="13829"/>
    <cellStyle name="Percent 4 25" xfId="13830"/>
    <cellStyle name="Percent 4 25 10" xfId="13831"/>
    <cellStyle name="Percent 4 25 2" xfId="13832"/>
    <cellStyle name="Percent 4 25 3" xfId="13833"/>
    <cellStyle name="Percent 4 25 4" xfId="13834"/>
    <cellStyle name="Percent 4 25 5" xfId="13835"/>
    <cellStyle name="Percent 4 25 6" xfId="13836"/>
    <cellStyle name="Percent 4 25 7" xfId="13837"/>
    <cellStyle name="Percent 4 25 8" xfId="13838"/>
    <cellStyle name="Percent 4 25 9" xfId="13839"/>
    <cellStyle name="Percent 4 26" xfId="13840"/>
    <cellStyle name="Percent 4 26 10" xfId="13841"/>
    <cellStyle name="Percent 4 26 2" xfId="13842"/>
    <cellStyle name="Percent 4 26 3" xfId="13843"/>
    <cellStyle name="Percent 4 26 4" xfId="13844"/>
    <cellStyle name="Percent 4 26 5" xfId="13845"/>
    <cellStyle name="Percent 4 26 6" xfId="13846"/>
    <cellStyle name="Percent 4 26 7" xfId="13847"/>
    <cellStyle name="Percent 4 26 8" xfId="13848"/>
    <cellStyle name="Percent 4 26 9" xfId="13849"/>
    <cellStyle name="Percent 4 27" xfId="13850"/>
    <cellStyle name="Percent 4 27 10" xfId="13851"/>
    <cellStyle name="Percent 4 27 2" xfId="13852"/>
    <cellStyle name="Percent 4 27 3" xfId="13853"/>
    <cellStyle name="Percent 4 27 4" xfId="13854"/>
    <cellStyle name="Percent 4 27 5" xfId="13855"/>
    <cellStyle name="Percent 4 27 6" xfId="13856"/>
    <cellStyle name="Percent 4 27 7" xfId="13857"/>
    <cellStyle name="Percent 4 27 8" xfId="13858"/>
    <cellStyle name="Percent 4 27 9" xfId="13859"/>
    <cellStyle name="Percent 4 28" xfId="13860"/>
    <cellStyle name="Percent 4 28 10" xfId="13861"/>
    <cellStyle name="Percent 4 28 2" xfId="13862"/>
    <cellStyle name="Percent 4 28 3" xfId="13863"/>
    <cellStyle name="Percent 4 28 4" xfId="13864"/>
    <cellStyle name="Percent 4 28 5" xfId="13865"/>
    <cellStyle name="Percent 4 28 6" xfId="13866"/>
    <cellStyle name="Percent 4 28 7" xfId="13867"/>
    <cellStyle name="Percent 4 28 8" xfId="13868"/>
    <cellStyle name="Percent 4 28 9" xfId="13869"/>
    <cellStyle name="Percent 4 29" xfId="13870"/>
    <cellStyle name="Percent 4 29 10" xfId="13871"/>
    <cellStyle name="Percent 4 29 2" xfId="13872"/>
    <cellStyle name="Percent 4 29 2 2" xfId="13873"/>
    <cellStyle name="Percent 4 29 2 3" xfId="13874"/>
    <cellStyle name="Percent 4 29 2 4" xfId="13875"/>
    <cellStyle name="Percent 4 29 2 5" xfId="13876"/>
    <cellStyle name="Percent 4 29 3" xfId="13877"/>
    <cellStyle name="Percent 4 29 3 2" xfId="13878"/>
    <cellStyle name="Percent 4 29 3 2 2" xfId="13879"/>
    <cellStyle name="Percent 4 29 3 2 2 2" xfId="13880"/>
    <cellStyle name="Percent 4 29 3 2 3" xfId="13881"/>
    <cellStyle name="Percent 4 29 3 3" xfId="13882"/>
    <cellStyle name="Percent 4 29 3 3 2" xfId="13883"/>
    <cellStyle name="Percent 4 29 3 3 2 2" xfId="13884"/>
    <cellStyle name="Percent 4 29 3 3 3" xfId="13885"/>
    <cellStyle name="Percent 4 29 3 4" xfId="13886"/>
    <cellStyle name="Percent 4 29 3 4 2" xfId="13887"/>
    <cellStyle name="Percent 4 29 3 5" xfId="13888"/>
    <cellStyle name="Percent 4 29 3 6" xfId="13889"/>
    <cellStyle name="Percent 4 29 3 7" xfId="13890"/>
    <cellStyle name="Percent 4 29 3 8" xfId="13891"/>
    <cellStyle name="Percent 4 29 4" xfId="13892"/>
    <cellStyle name="Percent 4 29 4 2" xfId="13893"/>
    <cellStyle name="Percent 4 29 4 2 2" xfId="13894"/>
    <cellStyle name="Percent 4 29 4 3" xfId="13895"/>
    <cellStyle name="Percent 4 29 4 4" xfId="13896"/>
    <cellStyle name="Percent 4 29 5" xfId="13897"/>
    <cellStyle name="Percent 4 29 5 2" xfId="13898"/>
    <cellStyle name="Percent 4 29 5 2 2" xfId="13899"/>
    <cellStyle name="Percent 4 29 5 3" xfId="13900"/>
    <cellStyle name="Percent 4 29 5 4" xfId="13901"/>
    <cellStyle name="Percent 4 29 6" xfId="13902"/>
    <cellStyle name="Percent 4 29 6 2" xfId="13903"/>
    <cellStyle name="Percent 4 29 6 3" xfId="13904"/>
    <cellStyle name="Percent 4 29 7" xfId="13905"/>
    <cellStyle name="Percent 4 29 8" xfId="13906"/>
    <cellStyle name="Percent 4 29 9" xfId="13907"/>
    <cellStyle name="Percent 4 3" xfId="13908"/>
    <cellStyle name="Percent 4 3 10" xfId="13909"/>
    <cellStyle name="Percent 4 3 11" xfId="13910"/>
    <cellStyle name="Percent 4 3 12" xfId="13911"/>
    <cellStyle name="Percent 4 3 13" xfId="13912"/>
    <cellStyle name="Percent 4 3 14" xfId="13913"/>
    <cellStyle name="Percent 4 3 15" xfId="13914"/>
    <cellStyle name="Percent 4 3 16" xfId="13915"/>
    <cellStyle name="Percent 4 3 17" xfId="13916"/>
    <cellStyle name="Percent 4 3 18" xfId="19024"/>
    <cellStyle name="Percent 4 3 2" xfId="13917"/>
    <cellStyle name="Percent 4 3 2 10" xfId="19025"/>
    <cellStyle name="Percent 4 3 2 2" xfId="13918"/>
    <cellStyle name="Percent 4 3 2 3" xfId="13919"/>
    <cellStyle name="Percent 4 3 2 4" xfId="13920"/>
    <cellStyle name="Percent 4 3 2 5" xfId="13921"/>
    <cellStyle name="Percent 4 3 2 6" xfId="13922"/>
    <cellStyle name="Percent 4 3 2 7" xfId="13923"/>
    <cellStyle name="Percent 4 3 2 8" xfId="13924"/>
    <cellStyle name="Percent 4 3 2 9" xfId="13925"/>
    <cellStyle name="Percent 4 3 3" xfId="13926"/>
    <cellStyle name="Percent 4 3 3 10" xfId="19026"/>
    <cellStyle name="Percent 4 3 3 2" xfId="13927"/>
    <cellStyle name="Percent 4 3 3 3" xfId="13928"/>
    <cellStyle name="Percent 4 3 3 4" xfId="13929"/>
    <cellStyle name="Percent 4 3 3 5" xfId="13930"/>
    <cellStyle name="Percent 4 3 3 6" xfId="13931"/>
    <cellStyle name="Percent 4 3 3 7" xfId="13932"/>
    <cellStyle name="Percent 4 3 3 8" xfId="13933"/>
    <cellStyle name="Percent 4 3 3 9" xfId="13934"/>
    <cellStyle name="Percent 4 3 4" xfId="13935"/>
    <cellStyle name="Percent 4 3 4 10" xfId="19027"/>
    <cellStyle name="Percent 4 3 4 2" xfId="13936"/>
    <cellStyle name="Percent 4 3 4 3" xfId="13937"/>
    <cellStyle name="Percent 4 3 4 4" xfId="13938"/>
    <cellStyle name="Percent 4 3 4 5" xfId="13939"/>
    <cellStyle name="Percent 4 3 4 6" xfId="13940"/>
    <cellStyle name="Percent 4 3 4 7" xfId="13941"/>
    <cellStyle name="Percent 4 3 4 8" xfId="13942"/>
    <cellStyle name="Percent 4 3 4 9" xfId="13943"/>
    <cellStyle name="Percent 4 3 5" xfId="13944"/>
    <cellStyle name="Percent 4 3 5 10" xfId="19028"/>
    <cellStyle name="Percent 4 3 5 2" xfId="13945"/>
    <cellStyle name="Percent 4 3 5 3" xfId="13946"/>
    <cellStyle name="Percent 4 3 5 4" xfId="13947"/>
    <cellStyle name="Percent 4 3 5 5" xfId="13948"/>
    <cellStyle name="Percent 4 3 5 6" xfId="13949"/>
    <cellStyle name="Percent 4 3 5 7" xfId="13950"/>
    <cellStyle name="Percent 4 3 5 8" xfId="13951"/>
    <cellStyle name="Percent 4 3 5 9" xfId="13952"/>
    <cellStyle name="Percent 4 3 6" xfId="13953"/>
    <cellStyle name="Percent 4 3 6 10" xfId="19029"/>
    <cellStyle name="Percent 4 3 6 2" xfId="13954"/>
    <cellStyle name="Percent 4 3 6 3" xfId="13955"/>
    <cellStyle name="Percent 4 3 6 4" xfId="13956"/>
    <cellStyle name="Percent 4 3 6 5" xfId="13957"/>
    <cellStyle name="Percent 4 3 6 6" xfId="13958"/>
    <cellStyle name="Percent 4 3 6 7" xfId="13959"/>
    <cellStyle name="Percent 4 3 6 8" xfId="13960"/>
    <cellStyle name="Percent 4 3 6 9" xfId="13961"/>
    <cellStyle name="Percent 4 3 7" xfId="13962"/>
    <cellStyle name="Percent 4 3 7 10" xfId="19030"/>
    <cellStyle name="Percent 4 3 7 2" xfId="13963"/>
    <cellStyle name="Percent 4 3 7 3" xfId="13964"/>
    <cellStyle name="Percent 4 3 7 4" xfId="13965"/>
    <cellStyle name="Percent 4 3 7 5" xfId="13966"/>
    <cellStyle name="Percent 4 3 7 6" xfId="13967"/>
    <cellStyle name="Percent 4 3 7 7" xfId="13968"/>
    <cellStyle name="Percent 4 3 7 8" xfId="13969"/>
    <cellStyle name="Percent 4 3 7 9" xfId="13970"/>
    <cellStyle name="Percent 4 3 8" xfId="13971"/>
    <cellStyle name="Percent 4 3 8 10" xfId="19031"/>
    <cellStyle name="Percent 4 3 8 2" xfId="13972"/>
    <cellStyle name="Percent 4 3 8 3" xfId="13973"/>
    <cellStyle name="Percent 4 3 8 4" xfId="13974"/>
    <cellStyle name="Percent 4 3 8 5" xfId="13975"/>
    <cellStyle name="Percent 4 3 8 6" xfId="13976"/>
    <cellStyle name="Percent 4 3 8 7" xfId="13977"/>
    <cellStyle name="Percent 4 3 8 8" xfId="13978"/>
    <cellStyle name="Percent 4 3 8 9" xfId="13979"/>
    <cellStyle name="Percent 4 3 9" xfId="13980"/>
    <cellStyle name="Percent 4 30" xfId="13981"/>
    <cellStyle name="Percent 4 30 2" xfId="13982"/>
    <cellStyle name="Percent 4 30 3" xfId="13983"/>
    <cellStyle name="Percent 4 30 4" xfId="13984"/>
    <cellStyle name="Percent 4 30 5" xfId="13985"/>
    <cellStyle name="Percent 4 31" xfId="13986"/>
    <cellStyle name="Percent 4 31 2" xfId="13987"/>
    <cellStyle name="Percent 4 31 3" xfId="13988"/>
    <cellStyle name="Percent 4 31 4" xfId="13989"/>
    <cellStyle name="Percent 4 31 5" xfId="13990"/>
    <cellStyle name="Percent 4 32" xfId="13991"/>
    <cellStyle name="Percent 4 33" xfId="13992"/>
    <cellStyle name="Percent 4 34" xfId="13993"/>
    <cellStyle name="Percent 4 35" xfId="13994"/>
    <cellStyle name="Percent 4 36" xfId="13995"/>
    <cellStyle name="Percent 4 37" xfId="13996"/>
    <cellStyle name="Percent 4 38" xfId="13997"/>
    <cellStyle name="Percent 4 39" xfId="13998"/>
    <cellStyle name="Percent 4 4" xfId="13999"/>
    <cellStyle name="Percent 4 4 10" xfId="14000"/>
    <cellStyle name="Percent 4 4 11" xfId="14001"/>
    <cellStyle name="Percent 4 4 12" xfId="14002"/>
    <cellStyle name="Percent 4 4 13" xfId="14003"/>
    <cellStyle name="Percent 4 4 14" xfId="14004"/>
    <cellStyle name="Percent 4 4 15" xfId="14005"/>
    <cellStyle name="Percent 4 4 16" xfId="14006"/>
    <cellStyle name="Percent 4 4 17" xfId="14007"/>
    <cellStyle name="Percent 4 4 18" xfId="14008"/>
    <cellStyle name="Percent 4 4 19" xfId="19032"/>
    <cellStyle name="Percent 4 4 2" xfId="14009"/>
    <cellStyle name="Percent 4 4 2 10" xfId="19033"/>
    <cellStyle name="Percent 4 4 2 2" xfId="14010"/>
    <cellStyle name="Percent 4 4 2 3" xfId="14011"/>
    <cellStyle name="Percent 4 4 2 4" xfId="14012"/>
    <cellStyle name="Percent 4 4 2 5" xfId="14013"/>
    <cellStyle name="Percent 4 4 2 6" xfId="14014"/>
    <cellStyle name="Percent 4 4 2 7" xfId="14015"/>
    <cellStyle name="Percent 4 4 2 8" xfId="14016"/>
    <cellStyle name="Percent 4 4 2 9" xfId="14017"/>
    <cellStyle name="Percent 4 4 3" xfId="14018"/>
    <cellStyle name="Percent 4 4 3 10" xfId="19034"/>
    <cellStyle name="Percent 4 4 3 2" xfId="14019"/>
    <cellStyle name="Percent 4 4 3 3" xfId="14020"/>
    <cellStyle name="Percent 4 4 3 4" xfId="14021"/>
    <cellStyle name="Percent 4 4 3 5" xfId="14022"/>
    <cellStyle name="Percent 4 4 3 6" xfId="14023"/>
    <cellStyle name="Percent 4 4 3 7" xfId="14024"/>
    <cellStyle name="Percent 4 4 3 8" xfId="14025"/>
    <cellStyle name="Percent 4 4 3 9" xfId="14026"/>
    <cellStyle name="Percent 4 4 4" xfId="14027"/>
    <cellStyle name="Percent 4 4 4 10" xfId="19035"/>
    <cellStyle name="Percent 4 4 4 2" xfId="14028"/>
    <cellStyle name="Percent 4 4 4 3" xfId="14029"/>
    <cellStyle name="Percent 4 4 4 4" xfId="14030"/>
    <cellStyle name="Percent 4 4 4 5" xfId="14031"/>
    <cellStyle name="Percent 4 4 4 6" xfId="14032"/>
    <cellStyle name="Percent 4 4 4 7" xfId="14033"/>
    <cellStyle name="Percent 4 4 4 8" xfId="14034"/>
    <cellStyle name="Percent 4 4 4 9" xfId="14035"/>
    <cellStyle name="Percent 4 4 5" xfId="14036"/>
    <cellStyle name="Percent 4 4 5 10" xfId="19036"/>
    <cellStyle name="Percent 4 4 5 2" xfId="14037"/>
    <cellStyle name="Percent 4 4 5 3" xfId="14038"/>
    <cellStyle name="Percent 4 4 5 4" xfId="14039"/>
    <cellStyle name="Percent 4 4 5 5" xfId="14040"/>
    <cellStyle name="Percent 4 4 5 6" xfId="14041"/>
    <cellStyle name="Percent 4 4 5 7" xfId="14042"/>
    <cellStyle name="Percent 4 4 5 8" xfId="14043"/>
    <cellStyle name="Percent 4 4 5 9" xfId="14044"/>
    <cellStyle name="Percent 4 4 6" xfId="14045"/>
    <cellStyle name="Percent 4 4 6 10" xfId="19037"/>
    <cellStyle name="Percent 4 4 6 2" xfId="14046"/>
    <cellStyle name="Percent 4 4 6 3" xfId="14047"/>
    <cellStyle name="Percent 4 4 6 4" xfId="14048"/>
    <cellStyle name="Percent 4 4 6 5" xfId="14049"/>
    <cellStyle name="Percent 4 4 6 6" xfId="14050"/>
    <cellStyle name="Percent 4 4 6 7" xfId="14051"/>
    <cellStyle name="Percent 4 4 6 8" xfId="14052"/>
    <cellStyle name="Percent 4 4 6 9" xfId="14053"/>
    <cellStyle name="Percent 4 4 7" xfId="14054"/>
    <cellStyle name="Percent 4 4 7 10" xfId="19038"/>
    <cellStyle name="Percent 4 4 7 2" xfId="14055"/>
    <cellStyle name="Percent 4 4 7 3" xfId="14056"/>
    <cellStyle name="Percent 4 4 7 4" xfId="14057"/>
    <cellStyle name="Percent 4 4 7 5" xfId="14058"/>
    <cellStyle name="Percent 4 4 7 6" xfId="14059"/>
    <cellStyle name="Percent 4 4 7 7" xfId="14060"/>
    <cellStyle name="Percent 4 4 7 8" xfId="14061"/>
    <cellStyle name="Percent 4 4 7 9" xfId="14062"/>
    <cellStyle name="Percent 4 4 8" xfId="14063"/>
    <cellStyle name="Percent 4 4 8 10" xfId="19039"/>
    <cellStyle name="Percent 4 4 8 2" xfId="14064"/>
    <cellStyle name="Percent 4 4 8 3" xfId="14065"/>
    <cellStyle name="Percent 4 4 8 4" xfId="14066"/>
    <cellStyle name="Percent 4 4 8 5" xfId="14067"/>
    <cellStyle name="Percent 4 4 8 6" xfId="14068"/>
    <cellStyle name="Percent 4 4 8 7" xfId="14069"/>
    <cellStyle name="Percent 4 4 8 8" xfId="14070"/>
    <cellStyle name="Percent 4 4 8 9" xfId="14071"/>
    <cellStyle name="Percent 4 4 9" xfId="14072"/>
    <cellStyle name="Percent 4 4 9 2" xfId="14073"/>
    <cellStyle name="Percent 4 4 9 3" xfId="14074"/>
    <cellStyle name="Percent 4 4 9 4" xfId="14075"/>
    <cellStyle name="Percent 4 4 9 5" xfId="14076"/>
    <cellStyle name="Percent 4 40" xfId="19010"/>
    <cellStyle name="Percent 4 5" xfId="14077"/>
    <cellStyle name="Percent 4 5 10" xfId="14078"/>
    <cellStyle name="Percent 4 5 11" xfId="14079"/>
    <cellStyle name="Percent 4 5 12" xfId="14080"/>
    <cellStyle name="Percent 4 5 13" xfId="14081"/>
    <cellStyle name="Percent 4 5 14" xfId="14082"/>
    <cellStyle name="Percent 4 5 15" xfId="14083"/>
    <cellStyle name="Percent 4 5 16" xfId="14084"/>
    <cellStyle name="Percent 4 5 17" xfId="14085"/>
    <cellStyle name="Percent 4 5 18" xfId="14086"/>
    <cellStyle name="Percent 4 5 19" xfId="19040"/>
    <cellStyle name="Percent 4 5 2" xfId="14087"/>
    <cellStyle name="Percent 4 5 2 10" xfId="19041"/>
    <cellStyle name="Percent 4 5 2 2" xfId="14088"/>
    <cellStyle name="Percent 4 5 2 3" xfId="14089"/>
    <cellStyle name="Percent 4 5 2 4" xfId="14090"/>
    <cellStyle name="Percent 4 5 2 5" xfId="14091"/>
    <cellStyle name="Percent 4 5 2 6" xfId="14092"/>
    <cellStyle name="Percent 4 5 2 7" xfId="14093"/>
    <cellStyle name="Percent 4 5 2 8" xfId="14094"/>
    <cellStyle name="Percent 4 5 2 9" xfId="14095"/>
    <cellStyle name="Percent 4 5 3" xfId="14096"/>
    <cellStyle name="Percent 4 5 3 10" xfId="19042"/>
    <cellStyle name="Percent 4 5 3 2" xfId="14097"/>
    <cellStyle name="Percent 4 5 3 3" xfId="14098"/>
    <cellStyle name="Percent 4 5 3 4" xfId="14099"/>
    <cellStyle name="Percent 4 5 3 5" xfId="14100"/>
    <cellStyle name="Percent 4 5 3 6" xfId="14101"/>
    <cellStyle name="Percent 4 5 3 7" xfId="14102"/>
    <cellStyle name="Percent 4 5 3 8" xfId="14103"/>
    <cellStyle name="Percent 4 5 3 9" xfId="14104"/>
    <cellStyle name="Percent 4 5 4" xfId="14105"/>
    <cellStyle name="Percent 4 5 4 10" xfId="19043"/>
    <cellStyle name="Percent 4 5 4 2" xfId="14106"/>
    <cellStyle name="Percent 4 5 4 3" xfId="14107"/>
    <cellStyle name="Percent 4 5 4 4" xfId="14108"/>
    <cellStyle name="Percent 4 5 4 5" xfId="14109"/>
    <cellStyle name="Percent 4 5 4 6" xfId="14110"/>
    <cellStyle name="Percent 4 5 4 7" xfId="14111"/>
    <cellStyle name="Percent 4 5 4 8" xfId="14112"/>
    <cellStyle name="Percent 4 5 4 9" xfId="14113"/>
    <cellStyle name="Percent 4 5 5" xfId="14114"/>
    <cellStyle name="Percent 4 5 5 10" xfId="19044"/>
    <cellStyle name="Percent 4 5 5 2" xfId="14115"/>
    <cellStyle name="Percent 4 5 5 3" xfId="14116"/>
    <cellStyle name="Percent 4 5 5 4" xfId="14117"/>
    <cellStyle name="Percent 4 5 5 5" xfId="14118"/>
    <cellStyle name="Percent 4 5 5 6" xfId="14119"/>
    <cellStyle name="Percent 4 5 5 7" xfId="14120"/>
    <cellStyle name="Percent 4 5 5 8" xfId="14121"/>
    <cellStyle name="Percent 4 5 5 9" xfId="14122"/>
    <cellStyle name="Percent 4 5 6" xfId="14123"/>
    <cellStyle name="Percent 4 5 6 10" xfId="19045"/>
    <cellStyle name="Percent 4 5 6 2" xfId="14124"/>
    <cellStyle name="Percent 4 5 6 3" xfId="14125"/>
    <cellStyle name="Percent 4 5 6 4" xfId="14126"/>
    <cellStyle name="Percent 4 5 6 5" xfId="14127"/>
    <cellStyle name="Percent 4 5 6 6" xfId="14128"/>
    <cellStyle name="Percent 4 5 6 7" xfId="14129"/>
    <cellStyle name="Percent 4 5 6 8" xfId="14130"/>
    <cellStyle name="Percent 4 5 6 9" xfId="14131"/>
    <cellStyle name="Percent 4 5 7" xfId="14132"/>
    <cellStyle name="Percent 4 5 7 10" xfId="19046"/>
    <cellStyle name="Percent 4 5 7 2" xfId="14133"/>
    <cellStyle name="Percent 4 5 7 3" xfId="14134"/>
    <cellStyle name="Percent 4 5 7 4" xfId="14135"/>
    <cellStyle name="Percent 4 5 7 5" xfId="14136"/>
    <cellStyle name="Percent 4 5 7 6" xfId="14137"/>
    <cellStyle name="Percent 4 5 7 7" xfId="14138"/>
    <cellStyle name="Percent 4 5 7 8" xfId="14139"/>
    <cellStyle name="Percent 4 5 7 9" xfId="14140"/>
    <cellStyle name="Percent 4 5 8" xfId="14141"/>
    <cellStyle name="Percent 4 5 8 10" xfId="19047"/>
    <cellStyle name="Percent 4 5 8 2" xfId="14142"/>
    <cellStyle name="Percent 4 5 8 3" xfId="14143"/>
    <cellStyle name="Percent 4 5 8 4" xfId="14144"/>
    <cellStyle name="Percent 4 5 8 5" xfId="14145"/>
    <cellStyle name="Percent 4 5 8 6" xfId="14146"/>
    <cellStyle name="Percent 4 5 8 7" xfId="14147"/>
    <cellStyle name="Percent 4 5 8 8" xfId="14148"/>
    <cellStyle name="Percent 4 5 8 9" xfId="14149"/>
    <cellStyle name="Percent 4 5 9" xfId="14150"/>
    <cellStyle name="Percent 4 5 9 2" xfId="14151"/>
    <cellStyle name="Percent 4 5 9 3" xfId="14152"/>
    <cellStyle name="Percent 4 5 9 4" xfId="14153"/>
    <cellStyle name="Percent 4 5 9 5" xfId="14154"/>
    <cellStyle name="Percent 4 6" xfId="14155"/>
    <cellStyle name="Percent 4 6 10" xfId="14156"/>
    <cellStyle name="Percent 4 6 11" xfId="14157"/>
    <cellStyle name="Percent 4 6 12" xfId="14158"/>
    <cellStyle name="Percent 4 6 13" xfId="14159"/>
    <cellStyle name="Percent 4 6 14" xfId="14160"/>
    <cellStyle name="Percent 4 6 15" xfId="14161"/>
    <cellStyle name="Percent 4 6 16" xfId="14162"/>
    <cellStyle name="Percent 4 6 17" xfId="14163"/>
    <cellStyle name="Percent 4 6 18" xfId="19048"/>
    <cellStyle name="Percent 4 6 2" xfId="14164"/>
    <cellStyle name="Percent 4 6 2 10" xfId="19049"/>
    <cellStyle name="Percent 4 6 2 2" xfId="14165"/>
    <cellStyle name="Percent 4 6 2 3" xfId="14166"/>
    <cellStyle name="Percent 4 6 2 4" xfId="14167"/>
    <cellStyle name="Percent 4 6 2 5" xfId="14168"/>
    <cellStyle name="Percent 4 6 2 6" xfId="14169"/>
    <cellStyle name="Percent 4 6 2 7" xfId="14170"/>
    <cellStyle name="Percent 4 6 2 8" xfId="14171"/>
    <cellStyle name="Percent 4 6 2 9" xfId="14172"/>
    <cellStyle name="Percent 4 6 3" xfId="14173"/>
    <cellStyle name="Percent 4 6 3 10" xfId="19050"/>
    <cellStyle name="Percent 4 6 3 2" xfId="14174"/>
    <cellStyle name="Percent 4 6 3 3" xfId="14175"/>
    <cellStyle name="Percent 4 6 3 4" xfId="14176"/>
    <cellStyle name="Percent 4 6 3 5" xfId="14177"/>
    <cellStyle name="Percent 4 6 3 6" xfId="14178"/>
    <cellStyle name="Percent 4 6 3 7" xfId="14179"/>
    <cellStyle name="Percent 4 6 3 8" xfId="14180"/>
    <cellStyle name="Percent 4 6 3 9" xfId="14181"/>
    <cellStyle name="Percent 4 6 4" xfId="14182"/>
    <cellStyle name="Percent 4 6 4 10" xfId="19051"/>
    <cellStyle name="Percent 4 6 4 2" xfId="14183"/>
    <cellStyle name="Percent 4 6 4 3" xfId="14184"/>
    <cellStyle name="Percent 4 6 4 4" xfId="14185"/>
    <cellStyle name="Percent 4 6 4 5" xfId="14186"/>
    <cellStyle name="Percent 4 6 4 6" xfId="14187"/>
    <cellStyle name="Percent 4 6 4 7" xfId="14188"/>
    <cellStyle name="Percent 4 6 4 8" xfId="14189"/>
    <cellStyle name="Percent 4 6 4 9" xfId="14190"/>
    <cellStyle name="Percent 4 6 5" xfId="14191"/>
    <cellStyle name="Percent 4 6 5 10" xfId="19052"/>
    <cellStyle name="Percent 4 6 5 2" xfId="14192"/>
    <cellStyle name="Percent 4 6 5 3" xfId="14193"/>
    <cellStyle name="Percent 4 6 5 4" xfId="14194"/>
    <cellStyle name="Percent 4 6 5 5" xfId="14195"/>
    <cellStyle name="Percent 4 6 5 6" xfId="14196"/>
    <cellStyle name="Percent 4 6 5 7" xfId="14197"/>
    <cellStyle name="Percent 4 6 5 8" xfId="14198"/>
    <cellStyle name="Percent 4 6 5 9" xfId="14199"/>
    <cellStyle name="Percent 4 6 6" xfId="14200"/>
    <cellStyle name="Percent 4 6 6 10" xfId="19053"/>
    <cellStyle name="Percent 4 6 6 2" xfId="14201"/>
    <cellStyle name="Percent 4 6 6 3" xfId="14202"/>
    <cellStyle name="Percent 4 6 6 4" xfId="14203"/>
    <cellStyle name="Percent 4 6 6 5" xfId="14204"/>
    <cellStyle name="Percent 4 6 6 6" xfId="14205"/>
    <cellStyle name="Percent 4 6 6 7" xfId="14206"/>
    <cellStyle name="Percent 4 6 6 8" xfId="14207"/>
    <cellStyle name="Percent 4 6 6 9" xfId="14208"/>
    <cellStyle name="Percent 4 6 7" xfId="14209"/>
    <cellStyle name="Percent 4 6 7 10" xfId="19054"/>
    <cellStyle name="Percent 4 6 7 2" xfId="14210"/>
    <cellStyle name="Percent 4 6 7 3" xfId="14211"/>
    <cellStyle name="Percent 4 6 7 4" xfId="14212"/>
    <cellStyle name="Percent 4 6 7 5" xfId="14213"/>
    <cellStyle name="Percent 4 6 7 6" xfId="14214"/>
    <cellStyle name="Percent 4 6 7 7" xfId="14215"/>
    <cellStyle name="Percent 4 6 7 8" xfId="14216"/>
    <cellStyle name="Percent 4 6 7 9" xfId="14217"/>
    <cellStyle name="Percent 4 6 8" xfId="14218"/>
    <cellStyle name="Percent 4 6 8 10" xfId="19055"/>
    <cellStyle name="Percent 4 6 8 2" xfId="14219"/>
    <cellStyle name="Percent 4 6 8 3" xfId="14220"/>
    <cellStyle name="Percent 4 6 8 4" xfId="14221"/>
    <cellStyle name="Percent 4 6 8 5" xfId="14222"/>
    <cellStyle name="Percent 4 6 8 6" xfId="14223"/>
    <cellStyle name="Percent 4 6 8 7" xfId="14224"/>
    <cellStyle name="Percent 4 6 8 8" xfId="14225"/>
    <cellStyle name="Percent 4 6 8 9" xfId="14226"/>
    <cellStyle name="Percent 4 6 9" xfId="14227"/>
    <cellStyle name="Percent 4 7" xfId="14228"/>
    <cellStyle name="Percent 4 7 10" xfId="14229"/>
    <cellStyle name="Percent 4 7 11" xfId="19056"/>
    <cellStyle name="Percent 4 7 2" xfId="14230"/>
    <cellStyle name="Percent 4 7 3" xfId="14231"/>
    <cellStyle name="Percent 4 7 4" xfId="14232"/>
    <cellStyle name="Percent 4 7 5" xfId="14233"/>
    <cellStyle name="Percent 4 7 6" xfId="14234"/>
    <cellStyle name="Percent 4 7 7" xfId="14235"/>
    <cellStyle name="Percent 4 7 8" xfId="14236"/>
    <cellStyle name="Percent 4 7 9" xfId="14237"/>
    <cellStyle name="Percent 4 8" xfId="14238"/>
    <cellStyle name="Percent 4 8 10" xfId="14239"/>
    <cellStyle name="Percent 4 8 11" xfId="19057"/>
    <cellStyle name="Percent 4 8 2" xfId="14240"/>
    <cellStyle name="Percent 4 8 3" xfId="14241"/>
    <cellStyle name="Percent 4 8 4" xfId="14242"/>
    <cellStyle name="Percent 4 8 5" xfId="14243"/>
    <cellStyle name="Percent 4 8 6" xfId="14244"/>
    <cellStyle name="Percent 4 8 7" xfId="14245"/>
    <cellStyle name="Percent 4 8 8" xfId="14246"/>
    <cellStyle name="Percent 4 8 9" xfId="14247"/>
    <cellStyle name="Percent 4 9" xfId="14248"/>
    <cellStyle name="Percent 4 9 10" xfId="14249"/>
    <cellStyle name="Percent 4 9 11" xfId="19058"/>
    <cellStyle name="Percent 4 9 2" xfId="14250"/>
    <cellStyle name="Percent 4 9 3" xfId="14251"/>
    <cellStyle name="Percent 4 9 4" xfId="14252"/>
    <cellStyle name="Percent 4 9 5" xfId="14253"/>
    <cellStyle name="Percent 4 9 6" xfId="14254"/>
    <cellStyle name="Percent 4 9 7" xfId="14255"/>
    <cellStyle name="Percent 4 9 8" xfId="14256"/>
    <cellStyle name="Percent 4 9 9" xfId="14257"/>
    <cellStyle name="Percent 5" xfId="14258"/>
    <cellStyle name="Percent 5 10" xfId="14259"/>
    <cellStyle name="Percent 5 10 2" xfId="14260"/>
    <cellStyle name="Percent 5 10 3" xfId="14261"/>
    <cellStyle name="Percent 5 10 4" xfId="14262"/>
    <cellStyle name="Percent 5 10 5" xfId="14263"/>
    <cellStyle name="Percent 5 11" xfId="14264"/>
    <cellStyle name="Percent 5 11 2" xfId="14265"/>
    <cellStyle name="Percent 5 11 2 2" xfId="14266"/>
    <cellStyle name="Percent 5 11 2 2 2" xfId="14267"/>
    <cellStyle name="Percent 5 11 2 2 2 2" xfId="14268"/>
    <cellStyle name="Percent 5 11 2 2 3" xfId="14269"/>
    <cellStyle name="Percent 5 11 2 3" xfId="14270"/>
    <cellStyle name="Percent 5 11 2 3 2" xfId="14271"/>
    <cellStyle name="Percent 5 11 2 3 2 2" xfId="14272"/>
    <cellStyle name="Percent 5 11 2 3 3" xfId="14273"/>
    <cellStyle name="Percent 5 11 2 4" xfId="14274"/>
    <cellStyle name="Percent 5 11 2 4 2" xfId="14275"/>
    <cellStyle name="Percent 5 11 2 5" xfId="14276"/>
    <cellStyle name="Percent 5 11 2 6" xfId="14277"/>
    <cellStyle name="Percent 5 11 2 7" xfId="14278"/>
    <cellStyle name="Percent 5 11 2 8" xfId="14279"/>
    <cellStyle name="Percent 5 11 3" xfId="14280"/>
    <cellStyle name="Percent 5 11 3 2" xfId="14281"/>
    <cellStyle name="Percent 5 11 3 2 2" xfId="14282"/>
    <cellStyle name="Percent 5 11 3 3" xfId="14283"/>
    <cellStyle name="Percent 5 11 4" xfId="14284"/>
    <cellStyle name="Percent 5 11 4 2" xfId="14285"/>
    <cellStyle name="Percent 5 11 4 2 2" xfId="14286"/>
    <cellStyle name="Percent 5 11 4 3" xfId="14287"/>
    <cellStyle name="Percent 5 11 5" xfId="14288"/>
    <cellStyle name="Percent 5 11 5 2" xfId="14289"/>
    <cellStyle name="Percent 5 11 6" xfId="14290"/>
    <cellStyle name="Percent 5 11 7" xfId="14291"/>
    <cellStyle name="Percent 5 11 8" xfId="14292"/>
    <cellStyle name="Percent 5 12" xfId="14293"/>
    <cellStyle name="Percent 5 13" xfId="14294"/>
    <cellStyle name="Percent 5 14" xfId="14295"/>
    <cellStyle name="Percent 5 15" xfId="14296"/>
    <cellStyle name="Percent 5 16" xfId="14297"/>
    <cellStyle name="Percent 5 17" xfId="14298"/>
    <cellStyle name="Percent 5 18" xfId="14299"/>
    <cellStyle name="Percent 5 19" xfId="19059"/>
    <cellStyle name="Percent 5 2" xfId="14300"/>
    <cellStyle name="Percent 5 2 10" xfId="19060"/>
    <cellStyle name="Percent 5 2 2" xfId="14301"/>
    <cellStyle name="Percent 5 2 3" xfId="14302"/>
    <cellStyle name="Percent 5 2 4" xfId="14303"/>
    <cellStyle name="Percent 5 2 5" xfId="14304"/>
    <cellStyle name="Percent 5 2 6" xfId="14305"/>
    <cellStyle name="Percent 5 2 7" xfId="14306"/>
    <cellStyle name="Percent 5 2 8" xfId="14307"/>
    <cellStyle name="Percent 5 2 9" xfId="14308"/>
    <cellStyle name="Percent 5 3" xfId="14309"/>
    <cellStyle name="Percent 5 3 10" xfId="14310"/>
    <cellStyle name="Percent 5 3 11" xfId="19061"/>
    <cellStyle name="Percent 5 3 2" xfId="14311"/>
    <cellStyle name="Percent 5 3 2 2" xfId="14312"/>
    <cellStyle name="Percent 5 3 2 3" xfId="14313"/>
    <cellStyle name="Percent 5 3 2 4" xfId="14314"/>
    <cellStyle name="Percent 5 3 2 5" xfId="14315"/>
    <cellStyle name="Percent 5 3 2 6" xfId="14316"/>
    <cellStyle name="Percent 5 3 2 7" xfId="14317"/>
    <cellStyle name="Percent 5 3 2 8" xfId="14318"/>
    <cellStyle name="Percent 5 3 2 9" xfId="14319"/>
    <cellStyle name="Percent 5 3 3" xfId="14320"/>
    <cellStyle name="Percent 5 3 4" xfId="14321"/>
    <cellStyle name="Percent 5 3 5" xfId="14322"/>
    <cellStyle name="Percent 5 3 6" xfId="14323"/>
    <cellStyle name="Percent 5 3 7" xfId="14324"/>
    <cellStyle name="Percent 5 3 8" xfId="14325"/>
    <cellStyle name="Percent 5 3 9" xfId="14326"/>
    <cellStyle name="Percent 5 4" xfId="14327"/>
    <cellStyle name="Percent 5 4 10" xfId="19062"/>
    <cellStyle name="Percent 5 4 2" xfId="14328"/>
    <cellStyle name="Percent 5 4 2 2" xfId="14329"/>
    <cellStyle name="Percent 5 4 2 3" xfId="14330"/>
    <cellStyle name="Percent 5 4 2 4" xfId="14331"/>
    <cellStyle name="Percent 5 4 2 5" xfId="14332"/>
    <cellStyle name="Percent 5 4 3" xfId="14333"/>
    <cellStyle name="Percent 5 4 4" xfId="14334"/>
    <cellStyle name="Percent 5 4 5" xfId="14335"/>
    <cellStyle name="Percent 5 4 6" xfId="14336"/>
    <cellStyle name="Percent 5 4 7" xfId="14337"/>
    <cellStyle name="Percent 5 4 8" xfId="14338"/>
    <cellStyle name="Percent 5 4 9" xfId="14339"/>
    <cellStyle name="Percent 5 5" xfId="14340"/>
    <cellStyle name="Percent 5 5 10" xfId="14341"/>
    <cellStyle name="Percent 5 5 11" xfId="19063"/>
    <cellStyle name="Percent 5 5 2" xfId="14342"/>
    <cellStyle name="Percent 5 5 2 2" xfId="14343"/>
    <cellStyle name="Percent 5 5 2 3" xfId="14344"/>
    <cellStyle name="Percent 5 5 2 4" xfId="14345"/>
    <cellStyle name="Percent 5 5 2 5" xfId="14346"/>
    <cellStyle name="Percent 5 5 3" xfId="14347"/>
    <cellStyle name="Percent 5 5 3 2" xfId="14348"/>
    <cellStyle name="Percent 5 5 3 3" xfId="14349"/>
    <cellStyle name="Percent 5 5 3 4" xfId="14350"/>
    <cellStyle name="Percent 5 5 3 5" xfId="14351"/>
    <cellStyle name="Percent 5 5 4" xfId="14352"/>
    <cellStyle name="Percent 5 5 5" xfId="14353"/>
    <cellStyle name="Percent 5 5 6" xfId="14354"/>
    <cellStyle name="Percent 5 5 7" xfId="14355"/>
    <cellStyle name="Percent 5 5 8" xfId="14356"/>
    <cellStyle name="Percent 5 5 9" xfId="14357"/>
    <cellStyle name="Percent 5 6" xfId="14358"/>
    <cellStyle name="Percent 5 6 10" xfId="19064"/>
    <cellStyle name="Percent 5 6 2" xfId="14359"/>
    <cellStyle name="Percent 5 6 3" xfId="14360"/>
    <cellStyle name="Percent 5 6 4" xfId="14361"/>
    <cellStyle name="Percent 5 6 5" xfId="14362"/>
    <cellStyle name="Percent 5 6 6" xfId="14363"/>
    <cellStyle name="Percent 5 6 7" xfId="14364"/>
    <cellStyle name="Percent 5 6 8" xfId="14365"/>
    <cellStyle name="Percent 5 6 9" xfId="14366"/>
    <cellStyle name="Percent 5 7" xfId="14367"/>
    <cellStyle name="Percent 5 7 10" xfId="19065"/>
    <cellStyle name="Percent 5 7 2" xfId="14368"/>
    <cellStyle name="Percent 5 7 3" xfId="14369"/>
    <cellStyle name="Percent 5 7 4" xfId="14370"/>
    <cellStyle name="Percent 5 7 5" xfId="14371"/>
    <cellStyle name="Percent 5 7 6" xfId="14372"/>
    <cellStyle name="Percent 5 7 7" xfId="14373"/>
    <cellStyle name="Percent 5 7 8" xfId="14374"/>
    <cellStyle name="Percent 5 7 9" xfId="14375"/>
    <cellStyle name="Percent 5 8" xfId="14376"/>
    <cellStyle name="Percent 5 8 10" xfId="19066"/>
    <cellStyle name="Percent 5 8 2" xfId="14377"/>
    <cellStyle name="Percent 5 8 3" xfId="14378"/>
    <cellStyle name="Percent 5 8 4" xfId="14379"/>
    <cellStyle name="Percent 5 8 5" xfId="14380"/>
    <cellStyle name="Percent 5 8 6" xfId="14381"/>
    <cellStyle name="Percent 5 8 7" xfId="14382"/>
    <cellStyle name="Percent 5 8 8" xfId="14383"/>
    <cellStyle name="Percent 5 8 9" xfId="14384"/>
    <cellStyle name="Percent 5 9" xfId="14385"/>
    <cellStyle name="Percent 5 9 10" xfId="19067"/>
    <cellStyle name="Percent 5 9 2" xfId="14386"/>
    <cellStyle name="Percent 5 9 2 2" xfId="14387"/>
    <cellStyle name="Percent 5 9 2 2 2" xfId="14388"/>
    <cellStyle name="Percent 5 9 2 2 3" xfId="14389"/>
    <cellStyle name="Percent 5 9 2 3" xfId="14390"/>
    <cellStyle name="Percent 5 9 2 4" xfId="14391"/>
    <cellStyle name="Percent 5 9 2 5" xfId="14392"/>
    <cellStyle name="Percent 5 9 2 6" xfId="14393"/>
    <cellStyle name="Percent 5 9 2 7" xfId="14394"/>
    <cellStyle name="Percent 5 9 3" xfId="14395"/>
    <cellStyle name="Percent 5 9 3 2" xfId="14396"/>
    <cellStyle name="Percent 5 9 3 3" xfId="14397"/>
    <cellStyle name="Percent 5 9 4" xfId="14398"/>
    <cellStyle name="Percent 5 9 4 2" xfId="14399"/>
    <cellStyle name="Percent 5 9 4 2 2" xfId="14400"/>
    <cellStyle name="Percent 5 9 4 3" xfId="14401"/>
    <cellStyle name="Percent 5 9 4 4" xfId="14402"/>
    <cellStyle name="Percent 5 9 5" xfId="14403"/>
    <cellStyle name="Percent 5 9 6" xfId="14404"/>
    <cellStyle name="Percent 5 9 7" xfId="14405"/>
    <cellStyle name="Percent 5 9 8" xfId="14406"/>
    <cellStyle name="Percent 5 9 9" xfId="14407"/>
    <cellStyle name="Percent 6" xfId="14408"/>
    <cellStyle name="Percent 6 10" xfId="14409"/>
    <cellStyle name="Percent 6 10 2" xfId="14410"/>
    <cellStyle name="Percent 6 10 2 2" xfId="14411"/>
    <cellStyle name="Percent 6 10 2 2 2" xfId="14412"/>
    <cellStyle name="Percent 6 10 2 3" xfId="14413"/>
    <cellStyle name="Percent 6 10 3" xfId="14414"/>
    <cellStyle name="Percent 6 10 3 2" xfId="14415"/>
    <cellStyle name="Percent 6 10 4" xfId="14416"/>
    <cellStyle name="Percent 6 10 5" xfId="14417"/>
    <cellStyle name="Percent 6 10 6" xfId="14418"/>
    <cellStyle name="Percent 6 10 7" xfId="14419"/>
    <cellStyle name="Percent 6 11" xfId="14420"/>
    <cellStyle name="Percent 6 11 2" xfId="14421"/>
    <cellStyle name="Percent 6 11 3" xfId="14422"/>
    <cellStyle name="Percent 6 12" xfId="14423"/>
    <cellStyle name="Percent 6 13" xfId="14424"/>
    <cellStyle name="Percent 6 14" xfId="14425"/>
    <cellStyle name="Percent 6 15" xfId="14426"/>
    <cellStyle name="Percent 6 16" xfId="14427"/>
    <cellStyle name="Percent 6 17" xfId="14428"/>
    <cellStyle name="Percent 6 18" xfId="14429"/>
    <cellStyle name="Percent 6 19" xfId="14430"/>
    <cellStyle name="Percent 6 2" xfId="14431"/>
    <cellStyle name="Percent 6 2 10" xfId="19069"/>
    <cellStyle name="Percent 6 2 2" xfId="14432"/>
    <cellStyle name="Percent 6 2 3" xfId="14433"/>
    <cellStyle name="Percent 6 2 4" xfId="14434"/>
    <cellStyle name="Percent 6 2 5" xfId="14435"/>
    <cellStyle name="Percent 6 2 6" xfId="14436"/>
    <cellStyle name="Percent 6 2 7" xfId="14437"/>
    <cellStyle name="Percent 6 2 8" xfId="14438"/>
    <cellStyle name="Percent 6 2 9" xfId="14439"/>
    <cellStyle name="Percent 6 20" xfId="19068"/>
    <cellStyle name="Percent 6 3" xfId="14440"/>
    <cellStyle name="Percent 6 3 10" xfId="14441"/>
    <cellStyle name="Percent 6 3 11" xfId="19070"/>
    <cellStyle name="Percent 6 3 2" xfId="14442"/>
    <cellStyle name="Percent 6 3 2 2" xfId="14443"/>
    <cellStyle name="Percent 6 3 2 3" xfId="14444"/>
    <cellStyle name="Percent 6 3 2 4" xfId="14445"/>
    <cellStyle name="Percent 6 3 2 5" xfId="14446"/>
    <cellStyle name="Percent 6 3 3" xfId="14447"/>
    <cellStyle name="Percent 6 3 3 2" xfId="14448"/>
    <cellStyle name="Percent 6 3 3 3" xfId="14449"/>
    <cellStyle name="Percent 6 3 3 4" xfId="14450"/>
    <cellStyle name="Percent 6 3 3 5" xfId="14451"/>
    <cellStyle name="Percent 6 3 4" xfId="14452"/>
    <cellStyle name="Percent 6 3 5" xfId="14453"/>
    <cellStyle name="Percent 6 3 6" xfId="14454"/>
    <cellStyle name="Percent 6 3 7" xfId="14455"/>
    <cellStyle name="Percent 6 3 8" xfId="14456"/>
    <cellStyle name="Percent 6 3 9" xfId="14457"/>
    <cellStyle name="Percent 6 4" xfId="14458"/>
    <cellStyle name="Percent 6 4 10" xfId="19071"/>
    <cellStyle name="Percent 6 4 2" xfId="14459"/>
    <cellStyle name="Percent 6 4 3" xfId="14460"/>
    <cellStyle name="Percent 6 4 4" xfId="14461"/>
    <cellStyle name="Percent 6 4 5" xfId="14462"/>
    <cellStyle name="Percent 6 4 6" xfId="14463"/>
    <cellStyle name="Percent 6 4 7" xfId="14464"/>
    <cellStyle name="Percent 6 4 8" xfId="14465"/>
    <cellStyle name="Percent 6 4 9" xfId="14466"/>
    <cellStyle name="Percent 6 5" xfId="14467"/>
    <cellStyle name="Percent 6 5 10" xfId="19072"/>
    <cellStyle name="Percent 6 5 2" xfId="14468"/>
    <cellStyle name="Percent 6 5 3" xfId="14469"/>
    <cellStyle name="Percent 6 5 4" xfId="14470"/>
    <cellStyle name="Percent 6 5 5" xfId="14471"/>
    <cellStyle name="Percent 6 5 6" xfId="14472"/>
    <cellStyle name="Percent 6 5 7" xfId="14473"/>
    <cellStyle name="Percent 6 5 8" xfId="14474"/>
    <cellStyle name="Percent 6 5 9" xfId="14475"/>
    <cellStyle name="Percent 6 6" xfId="14476"/>
    <cellStyle name="Percent 6 6 10" xfId="19073"/>
    <cellStyle name="Percent 6 6 2" xfId="14477"/>
    <cellStyle name="Percent 6 6 3" xfId="14478"/>
    <cellStyle name="Percent 6 6 4" xfId="14479"/>
    <cellStyle name="Percent 6 6 5" xfId="14480"/>
    <cellStyle name="Percent 6 6 6" xfId="14481"/>
    <cellStyle name="Percent 6 6 7" xfId="14482"/>
    <cellStyle name="Percent 6 6 8" xfId="14483"/>
    <cellStyle name="Percent 6 6 9" xfId="14484"/>
    <cellStyle name="Percent 6 7" xfId="14485"/>
    <cellStyle name="Percent 6 7 10" xfId="19074"/>
    <cellStyle name="Percent 6 7 2" xfId="14486"/>
    <cellStyle name="Percent 6 7 3" xfId="14487"/>
    <cellStyle name="Percent 6 7 4" xfId="14488"/>
    <cellStyle name="Percent 6 7 5" xfId="14489"/>
    <cellStyle name="Percent 6 7 6" xfId="14490"/>
    <cellStyle name="Percent 6 7 7" xfId="14491"/>
    <cellStyle name="Percent 6 7 8" xfId="14492"/>
    <cellStyle name="Percent 6 7 9" xfId="14493"/>
    <cellStyle name="Percent 6 8" xfId="14494"/>
    <cellStyle name="Percent 6 8 10" xfId="19075"/>
    <cellStyle name="Percent 6 8 2" xfId="14495"/>
    <cellStyle name="Percent 6 8 3" xfId="14496"/>
    <cellStyle name="Percent 6 8 4" xfId="14497"/>
    <cellStyle name="Percent 6 8 5" xfId="14498"/>
    <cellStyle name="Percent 6 8 6" xfId="14499"/>
    <cellStyle name="Percent 6 8 7" xfId="14500"/>
    <cellStyle name="Percent 6 8 8" xfId="14501"/>
    <cellStyle name="Percent 6 8 9" xfId="14502"/>
    <cellStyle name="Percent 6 9" xfId="14503"/>
    <cellStyle name="Percent 6 9 2" xfId="14504"/>
    <cellStyle name="Percent 6 9 2 2" xfId="14505"/>
    <cellStyle name="Percent 6 9 2 2 2" xfId="14506"/>
    <cellStyle name="Percent 6 9 2 3" xfId="14507"/>
    <cellStyle name="Percent 6 9 2 4" xfId="14508"/>
    <cellStyle name="Percent 6 9 3" xfId="14509"/>
    <cellStyle name="Percent 6 9 3 2" xfId="14510"/>
    <cellStyle name="Percent 6 9 3 2 2" xfId="14511"/>
    <cellStyle name="Percent 6 9 3 3" xfId="14512"/>
    <cellStyle name="Percent 6 9 3 4" xfId="14513"/>
    <cellStyle name="Percent 6 9 4" xfId="14514"/>
    <cellStyle name="Percent 6 9 4 2" xfId="14515"/>
    <cellStyle name="Percent 6 9 4 3" xfId="14516"/>
    <cellStyle name="Percent 6 9 5" xfId="14517"/>
    <cellStyle name="Percent 6 9 6" xfId="14518"/>
    <cellStyle name="Percent 6 9 7" xfId="14519"/>
    <cellStyle name="Percent 6 9 8" xfId="14520"/>
    <cellStyle name="Percent 6 9 9" xfId="14521"/>
    <cellStyle name="Percent 7" xfId="14522"/>
    <cellStyle name="Percent 7 10" xfId="14523"/>
    <cellStyle name="Percent 7 10 2" xfId="14524"/>
    <cellStyle name="Percent 7 10 2 2" xfId="14525"/>
    <cellStyle name="Percent 7 10 2 2 2" xfId="14526"/>
    <cellStyle name="Percent 7 10 2 3" xfId="14527"/>
    <cellStyle name="Percent 7 10 3" xfId="14528"/>
    <cellStyle name="Percent 7 10 3 2" xfId="14529"/>
    <cellStyle name="Percent 7 10 4" xfId="14530"/>
    <cellStyle name="Percent 7 10 5" xfId="14531"/>
    <cellStyle name="Percent 7 10 6" xfId="14532"/>
    <cellStyle name="Percent 7 10 7" xfId="14533"/>
    <cellStyle name="Percent 7 11" xfId="14534"/>
    <cellStyle name="Percent 7 11 2" xfId="14535"/>
    <cellStyle name="Percent 7 11 3" xfId="14536"/>
    <cellStyle name="Percent 7 12" xfId="14537"/>
    <cellStyle name="Percent 7 13" xfId="14538"/>
    <cellStyle name="Percent 7 14" xfId="14539"/>
    <cellStyle name="Percent 7 15" xfId="14540"/>
    <cellStyle name="Percent 7 16" xfId="14541"/>
    <cellStyle name="Percent 7 17" xfId="14542"/>
    <cellStyle name="Percent 7 18" xfId="14543"/>
    <cellStyle name="Percent 7 19" xfId="14544"/>
    <cellStyle name="Percent 7 2" xfId="14545"/>
    <cellStyle name="Percent 7 2 10" xfId="19077"/>
    <cellStyle name="Percent 7 2 2" xfId="14546"/>
    <cellStyle name="Percent 7 2 3" xfId="14547"/>
    <cellStyle name="Percent 7 2 4" xfId="14548"/>
    <cellStyle name="Percent 7 2 5" xfId="14549"/>
    <cellStyle name="Percent 7 2 6" xfId="14550"/>
    <cellStyle name="Percent 7 2 7" xfId="14551"/>
    <cellStyle name="Percent 7 2 8" xfId="14552"/>
    <cellStyle name="Percent 7 2 9" xfId="14553"/>
    <cellStyle name="Percent 7 20" xfId="19076"/>
    <cellStyle name="Percent 7 3" xfId="14554"/>
    <cellStyle name="Percent 7 3 10" xfId="19078"/>
    <cellStyle name="Percent 7 3 2" xfId="14555"/>
    <cellStyle name="Percent 7 3 3" xfId="14556"/>
    <cellStyle name="Percent 7 3 4" xfId="14557"/>
    <cellStyle name="Percent 7 3 5" xfId="14558"/>
    <cellStyle name="Percent 7 3 6" xfId="14559"/>
    <cellStyle name="Percent 7 3 7" xfId="14560"/>
    <cellStyle name="Percent 7 3 8" xfId="14561"/>
    <cellStyle name="Percent 7 3 9" xfId="14562"/>
    <cellStyle name="Percent 7 4" xfId="14563"/>
    <cellStyle name="Percent 7 4 10" xfId="19079"/>
    <cellStyle name="Percent 7 4 2" xfId="14564"/>
    <cellStyle name="Percent 7 4 3" xfId="14565"/>
    <cellStyle name="Percent 7 4 4" xfId="14566"/>
    <cellStyle name="Percent 7 4 5" xfId="14567"/>
    <cellStyle name="Percent 7 4 6" xfId="14568"/>
    <cellStyle name="Percent 7 4 7" xfId="14569"/>
    <cellStyle name="Percent 7 4 8" xfId="14570"/>
    <cellStyle name="Percent 7 4 9" xfId="14571"/>
    <cellStyle name="Percent 7 5" xfId="14572"/>
    <cellStyle name="Percent 7 5 10" xfId="19080"/>
    <cellStyle name="Percent 7 5 2" xfId="14573"/>
    <cellStyle name="Percent 7 5 3" xfId="14574"/>
    <cellStyle name="Percent 7 5 4" xfId="14575"/>
    <cellStyle name="Percent 7 5 5" xfId="14576"/>
    <cellStyle name="Percent 7 5 6" xfId="14577"/>
    <cellStyle name="Percent 7 5 7" xfId="14578"/>
    <cellStyle name="Percent 7 5 8" xfId="14579"/>
    <cellStyle name="Percent 7 5 9" xfId="14580"/>
    <cellStyle name="Percent 7 6" xfId="14581"/>
    <cellStyle name="Percent 7 6 10" xfId="19081"/>
    <cellStyle name="Percent 7 6 2" xfId="14582"/>
    <cellStyle name="Percent 7 6 3" xfId="14583"/>
    <cellStyle name="Percent 7 6 4" xfId="14584"/>
    <cellStyle name="Percent 7 6 5" xfId="14585"/>
    <cellStyle name="Percent 7 6 6" xfId="14586"/>
    <cellStyle name="Percent 7 6 7" xfId="14587"/>
    <cellStyle name="Percent 7 6 8" xfId="14588"/>
    <cellStyle name="Percent 7 6 9" xfId="14589"/>
    <cellStyle name="Percent 7 7" xfId="14590"/>
    <cellStyle name="Percent 7 7 10" xfId="19082"/>
    <cellStyle name="Percent 7 7 2" xfId="14591"/>
    <cellStyle name="Percent 7 7 3" xfId="14592"/>
    <cellStyle name="Percent 7 7 4" xfId="14593"/>
    <cellStyle name="Percent 7 7 5" xfId="14594"/>
    <cellStyle name="Percent 7 7 6" xfId="14595"/>
    <cellStyle name="Percent 7 7 7" xfId="14596"/>
    <cellStyle name="Percent 7 7 8" xfId="14597"/>
    <cellStyle name="Percent 7 7 9" xfId="14598"/>
    <cellStyle name="Percent 7 8" xfId="14599"/>
    <cellStyle name="Percent 7 8 10" xfId="19083"/>
    <cellStyle name="Percent 7 8 2" xfId="14600"/>
    <cellStyle name="Percent 7 8 3" xfId="14601"/>
    <cellStyle name="Percent 7 8 4" xfId="14602"/>
    <cellStyle name="Percent 7 8 5" xfId="14603"/>
    <cellStyle name="Percent 7 8 6" xfId="14604"/>
    <cellStyle name="Percent 7 8 7" xfId="14605"/>
    <cellStyle name="Percent 7 8 8" xfId="14606"/>
    <cellStyle name="Percent 7 8 9" xfId="14607"/>
    <cellStyle name="Percent 7 9" xfId="14608"/>
    <cellStyle name="Percent 7 9 2" xfId="14609"/>
    <cellStyle name="Percent 7 9 2 2" xfId="14610"/>
    <cellStyle name="Percent 7 9 2 2 2" xfId="14611"/>
    <cellStyle name="Percent 7 9 2 3" xfId="14612"/>
    <cellStyle name="Percent 7 9 2 4" xfId="14613"/>
    <cellStyle name="Percent 7 9 3" xfId="14614"/>
    <cellStyle name="Percent 7 9 3 2" xfId="14615"/>
    <cellStyle name="Percent 7 9 3 2 2" xfId="14616"/>
    <cellStyle name="Percent 7 9 3 3" xfId="14617"/>
    <cellStyle name="Percent 7 9 3 4" xfId="14618"/>
    <cellStyle name="Percent 7 9 4" xfId="14619"/>
    <cellStyle name="Percent 7 9 4 2" xfId="14620"/>
    <cellStyle name="Percent 7 9 4 3" xfId="14621"/>
    <cellStyle name="Percent 7 9 5" xfId="14622"/>
    <cellStyle name="Percent 7 9 6" xfId="14623"/>
    <cellStyle name="Percent 7 9 7" xfId="14624"/>
    <cellStyle name="Percent 7 9 8" xfId="14625"/>
    <cellStyle name="Percent 7 9 9" xfId="14626"/>
    <cellStyle name="Percent 8" xfId="14627"/>
    <cellStyle name="Percent 8 10" xfId="14628"/>
    <cellStyle name="Percent 8 11" xfId="14629"/>
    <cellStyle name="Percent 8 12" xfId="14630"/>
    <cellStyle name="Percent 8 13" xfId="14631"/>
    <cellStyle name="Percent 8 14" xfId="14632"/>
    <cellStyle name="Percent 8 15" xfId="14633"/>
    <cellStyle name="Percent 8 16" xfId="14634"/>
    <cellStyle name="Percent 8 17" xfId="19084"/>
    <cellStyle name="Percent 8 2" xfId="14635"/>
    <cellStyle name="Percent 8 2 10" xfId="19085"/>
    <cellStyle name="Percent 8 2 2" xfId="14636"/>
    <cellStyle name="Percent 8 2 3" xfId="14637"/>
    <cellStyle name="Percent 8 2 4" xfId="14638"/>
    <cellStyle name="Percent 8 2 5" xfId="14639"/>
    <cellStyle name="Percent 8 2 6" xfId="14640"/>
    <cellStyle name="Percent 8 2 7" xfId="14641"/>
    <cellStyle name="Percent 8 2 8" xfId="14642"/>
    <cellStyle name="Percent 8 2 9" xfId="14643"/>
    <cellStyle name="Percent 8 3" xfId="14644"/>
    <cellStyle name="Percent 8 3 10" xfId="19086"/>
    <cellStyle name="Percent 8 3 2" xfId="14645"/>
    <cellStyle name="Percent 8 3 3" xfId="14646"/>
    <cellStyle name="Percent 8 3 4" xfId="14647"/>
    <cellStyle name="Percent 8 3 5" xfId="14648"/>
    <cellStyle name="Percent 8 3 6" xfId="14649"/>
    <cellStyle name="Percent 8 3 7" xfId="14650"/>
    <cellStyle name="Percent 8 3 8" xfId="14651"/>
    <cellStyle name="Percent 8 3 9" xfId="14652"/>
    <cellStyle name="Percent 8 4" xfId="14653"/>
    <cellStyle name="Percent 8 4 10" xfId="19087"/>
    <cellStyle name="Percent 8 4 2" xfId="14654"/>
    <cellStyle name="Percent 8 4 3" xfId="14655"/>
    <cellStyle name="Percent 8 4 4" xfId="14656"/>
    <cellStyle name="Percent 8 4 5" xfId="14657"/>
    <cellStyle name="Percent 8 4 6" xfId="14658"/>
    <cellStyle name="Percent 8 4 7" xfId="14659"/>
    <cellStyle name="Percent 8 4 8" xfId="14660"/>
    <cellStyle name="Percent 8 4 9" xfId="14661"/>
    <cellStyle name="Percent 8 5" xfId="14662"/>
    <cellStyle name="Percent 8 5 10" xfId="19088"/>
    <cellStyle name="Percent 8 5 2" xfId="14663"/>
    <cellStyle name="Percent 8 5 3" xfId="14664"/>
    <cellStyle name="Percent 8 5 4" xfId="14665"/>
    <cellStyle name="Percent 8 5 5" xfId="14666"/>
    <cellStyle name="Percent 8 5 6" xfId="14667"/>
    <cellStyle name="Percent 8 5 7" xfId="14668"/>
    <cellStyle name="Percent 8 5 8" xfId="14669"/>
    <cellStyle name="Percent 8 5 9" xfId="14670"/>
    <cellStyle name="Percent 8 6" xfId="14671"/>
    <cellStyle name="Percent 8 6 10" xfId="19089"/>
    <cellStyle name="Percent 8 6 2" xfId="14672"/>
    <cellStyle name="Percent 8 6 3" xfId="14673"/>
    <cellStyle name="Percent 8 6 4" xfId="14674"/>
    <cellStyle name="Percent 8 6 5" xfId="14675"/>
    <cellStyle name="Percent 8 6 6" xfId="14676"/>
    <cellStyle name="Percent 8 6 7" xfId="14677"/>
    <cellStyle name="Percent 8 6 8" xfId="14678"/>
    <cellStyle name="Percent 8 6 9" xfId="14679"/>
    <cellStyle name="Percent 8 7" xfId="14680"/>
    <cellStyle name="Percent 8 7 10" xfId="19090"/>
    <cellStyle name="Percent 8 7 2" xfId="14681"/>
    <cellStyle name="Percent 8 7 3" xfId="14682"/>
    <cellStyle name="Percent 8 7 4" xfId="14683"/>
    <cellStyle name="Percent 8 7 5" xfId="14684"/>
    <cellStyle name="Percent 8 7 6" xfId="14685"/>
    <cellStyle name="Percent 8 7 7" xfId="14686"/>
    <cellStyle name="Percent 8 7 8" xfId="14687"/>
    <cellStyle name="Percent 8 7 9" xfId="14688"/>
    <cellStyle name="Percent 8 8" xfId="14689"/>
    <cellStyle name="Percent 8 8 10" xfId="19091"/>
    <cellStyle name="Percent 8 8 2" xfId="14690"/>
    <cellStyle name="Percent 8 8 3" xfId="14691"/>
    <cellStyle name="Percent 8 8 4" xfId="14692"/>
    <cellStyle name="Percent 8 8 5" xfId="14693"/>
    <cellStyle name="Percent 8 8 6" xfId="14694"/>
    <cellStyle name="Percent 8 8 7" xfId="14695"/>
    <cellStyle name="Percent 8 8 8" xfId="14696"/>
    <cellStyle name="Percent 8 8 9" xfId="14697"/>
    <cellStyle name="Percent 8 9" xfId="14698"/>
    <cellStyle name="Percent 9" xfId="14699"/>
    <cellStyle name="Percent 9 10" xfId="14700"/>
    <cellStyle name="Percent 9 10 10" xfId="14701"/>
    <cellStyle name="Percent 9 10 2" xfId="14702"/>
    <cellStyle name="Percent 9 10 3" xfId="14703"/>
    <cellStyle name="Percent 9 10 4" xfId="14704"/>
    <cellStyle name="Percent 9 10 5" xfId="14705"/>
    <cellStyle name="Percent 9 10 6" xfId="14706"/>
    <cellStyle name="Percent 9 10 7" xfId="14707"/>
    <cellStyle name="Percent 9 10 8" xfId="14708"/>
    <cellStyle name="Percent 9 10 9" xfId="14709"/>
    <cellStyle name="Percent 9 11" xfId="14710"/>
    <cellStyle name="Percent 9 11 10" xfId="14711"/>
    <cellStyle name="Percent 9 11 2" xfId="14712"/>
    <cellStyle name="Percent 9 11 3" xfId="14713"/>
    <cellStyle name="Percent 9 11 4" xfId="14714"/>
    <cellStyle name="Percent 9 11 5" xfId="14715"/>
    <cellStyle name="Percent 9 11 6" xfId="14716"/>
    <cellStyle name="Percent 9 11 7" xfId="14717"/>
    <cellStyle name="Percent 9 11 8" xfId="14718"/>
    <cellStyle name="Percent 9 11 9" xfId="14719"/>
    <cellStyle name="Percent 9 12" xfId="14720"/>
    <cellStyle name="Percent 9 12 10" xfId="14721"/>
    <cellStyle name="Percent 9 12 2" xfId="14722"/>
    <cellStyle name="Percent 9 12 3" xfId="14723"/>
    <cellStyle name="Percent 9 12 4" xfId="14724"/>
    <cellStyle name="Percent 9 12 5" xfId="14725"/>
    <cellStyle name="Percent 9 12 6" xfId="14726"/>
    <cellStyle name="Percent 9 12 7" xfId="14727"/>
    <cellStyle name="Percent 9 12 8" xfId="14728"/>
    <cellStyle name="Percent 9 12 9" xfId="14729"/>
    <cellStyle name="Percent 9 13" xfId="14730"/>
    <cellStyle name="Percent 9 13 10" xfId="14731"/>
    <cellStyle name="Percent 9 13 2" xfId="14732"/>
    <cellStyle name="Percent 9 13 3" xfId="14733"/>
    <cellStyle name="Percent 9 13 4" xfId="14734"/>
    <cellStyle name="Percent 9 13 5" xfId="14735"/>
    <cellStyle name="Percent 9 13 6" xfId="14736"/>
    <cellStyle name="Percent 9 13 7" xfId="14737"/>
    <cellStyle name="Percent 9 13 8" xfId="14738"/>
    <cellStyle name="Percent 9 13 9" xfId="14739"/>
    <cellStyle name="Percent 9 14" xfId="14740"/>
    <cellStyle name="Percent 9 14 10" xfId="14741"/>
    <cellStyle name="Percent 9 14 2" xfId="14742"/>
    <cellStyle name="Percent 9 14 3" xfId="14743"/>
    <cellStyle name="Percent 9 14 4" xfId="14744"/>
    <cellStyle name="Percent 9 14 5" xfId="14745"/>
    <cellStyle name="Percent 9 14 6" xfId="14746"/>
    <cellStyle name="Percent 9 14 7" xfId="14747"/>
    <cellStyle name="Percent 9 14 8" xfId="14748"/>
    <cellStyle name="Percent 9 14 9" xfId="14749"/>
    <cellStyle name="Percent 9 15" xfId="14750"/>
    <cellStyle name="Percent 9 15 10" xfId="14751"/>
    <cellStyle name="Percent 9 15 2" xfId="14752"/>
    <cellStyle name="Percent 9 15 3" xfId="14753"/>
    <cellStyle name="Percent 9 15 4" xfId="14754"/>
    <cellStyle name="Percent 9 15 5" xfId="14755"/>
    <cellStyle name="Percent 9 15 6" xfId="14756"/>
    <cellStyle name="Percent 9 15 7" xfId="14757"/>
    <cellStyle name="Percent 9 15 8" xfId="14758"/>
    <cellStyle name="Percent 9 15 9" xfId="14759"/>
    <cellStyle name="Percent 9 16" xfId="14760"/>
    <cellStyle name="Percent 9 16 10" xfId="14761"/>
    <cellStyle name="Percent 9 16 2" xfId="14762"/>
    <cellStyle name="Percent 9 16 3" xfId="14763"/>
    <cellStyle name="Percent 9 16 4" xfId="14764"/>
    <cellStyle name="Percent 9 16 5" xfId="14765"/>
    <cellStyle name="Percent 9 16 6" xfId="14766"/>
    <cellStyle name="Percent 9 16 7" xfId="14767"/>
    <cellStyle name="Percent 9 16 8" xfId="14768"/>
    <cellStyle name="Percent 9 16 9" xfId="14769"/>
    <cellStyle name="Percent 9 17" xfId="14770"/>
    <cellStyle name="Percent 9 17 10" xfId="14771"/>
    <cellStyle name="Percent 9 17 2" xfId="14772"/>
    <cellStyle name="Percent 9 17 3" xfId="14773"/>
    <cellStyle name="Percent 9 17 4" xfId="14774"/>
    <cellStyle name="Percent 9 17 5" xfId="14775"/>
    <cellStyle name="Percent 9 17 6" xfId="14776"/>
    <cellStyle name="Percent 9 17 7" xfId="14777"/>
    <cellStyle name="Percent 9 17 8" xfId="14778"/>
    <cellStyle name="Percent 9 17 9" xfId="14779"/>
    <cellStyle name="Percent 9 18" xfId="14780"/>
    <cellStyle name="Percent 9 18 10" xfId="14781"/>
    <cellStyle name="Percent 9 18 2" xfId="14782"/>
    <cellStyle name="Percent 9 18 3" xfId="14783"/>
    <cellStyle name="Percent 9 18 4" xfId="14784"/>
    <cellStyle name="Percent 9 18 5" xfId="14785"/>
    <cellStyle name="Percent 9 18 6" xfId="14786"/>
    <cellStyle name="Percent 9 18 7" xfId="14787"/>
    <cellStyle name="Percent 9 18 8" xfId="14788"/>
    <cellStyle name="Percent 9 18 9" xfId="14789"/>
    <cellStyle name="Percent 9 19" xfId="14790"/>
    <cellStyle name="Percent 9 19 10" xfId="14791"/>
    <cellStyle name="Percent 9 19 2" xfId="14792"/>
    <cellStyle name="Percent 9 19 3" xfId="14793"/>
    <cellStyle name="Percent 9 19 4" xfId="14794"/>
    <cellStyle name="Percent 9 19 5" xfId="14795"/>
    <cellStyle name="Percent 9 19 6" xfId="14796"/>
    <cellStyle name="Percent 9 19 7" xfId="14797"/>
    <cellStyle name="Percent 9 19 8" xfId="14798"/>
    <cellStyle name="Percent 9 19 9" xfId="14799"/>
    <cellStyle name="Percent 9 2" xfId="14800"/>
    <cellStyle name="Percent 9 2 10" xfId="14801"/>
    <cellStyle name="Percent 9 2 11" xfId="14802"/>
    <cellStyle name="Percent 9 2 12" xfId="14803"/>
    <cellStyle name="Percent 9 2 13" xfId="19093"/>
    <cellStyle name="Percent 9 2 2" xfId="14804"/>
    <cellStyle name="Percent 9 2 2 2" xfId="14805"/>
    <cellStyle name="Percent 9 2 2 3" xfId="14806"/>
    <cellStyle name="Percent 9 2 2 4" xfId="14807"/>
    <cellStyle name="Percent 9 2 2 5" xfId="14808"/>
    <cellStyle name="Percent 9 2 2 6" xfId="14809"/>
    <cellStyle name="Percent 9 2 2 7" xfId="14810"/>
    <cellStyle name="Percent 9 2 2 8" xfId="14811"/>
    <cellStyle name="Percent 9 2 2 9" xfId="14812"/>
    <cellStyle name="Percent 9 2 3" xfId="14813"/>
    <cellStyle name="Percent 9 2 3 2" xfId="14814"/>
    <cellStyle name="Percent 9 2 3 3" xfId="14815"/>
    <cellStyle name="Percent 9 2 3 4" xfId="14816"/>
    <cellStyle name="Percent 9 2 3 5" xfId="14817"/>
    <cellStyle name="Percent 9 2 4" xfId="14818"/>
    <cellStyle name="Percent 9 2 5" xfId="14819"/>
    <cellStyle name="Percent 9 2 6" xfId="14820"/>
    <cellStyle name="Percent 9 2 7" xfId="14821"/>
    <cellStyle name="Percent 9 2 8" xfId="14822"/>
    <cellStyle name="Percent 9 2 9" xfId="14823"/>
    <cellStyle name="Percent 9 20" xfId="14824"/>
    <cellStyle name="Percent 9 20 10" xfId="14825"/>
    <cellStyle name="Percent 9 20 2" xfId="14826"/>
    <cellStyle name="Percent 9 20 3" xfId="14827"/>
    <cellStyle name="Percent 9 20 4" xfId="14828"/>
    <cellStyle name="Percent 9 20 5" xfId="14829"/>
    <cellStyle name="Percent 9 20 6" xfId="14830"/>
    <cellStyle name="Percent 9 20 7" xfId="14831"/>
    <cellStyle name="Percent 9 20 8" xfId="14832"/>
    <cellStyle name="Percent 9 20 9" xfId="14833"/>
    <cellStyle name="Percent 9 21" xfId="14834"/>
    <cellStyle name="Percent 9 21 2" xfId="14835"/>
    <cellStyle name="Percent 9 21 3" xfId="14836"/>
    <cellStyle name="Percent 9 21 4" xfId="14837"/>
    <cellStyle name="Percent 9 21 5" xfId="14838"/>
    <cellStyle name="Percent 9 22" xfId="14839"/>
    <cellStyle name="Percent 9 22 2" xfId="14840"/>
    <cellStyle name="Percent 9 22 3" xfId="14841"/>
    <cellStyle name="Percent 9 22 4" xfId="14842"/>
    <cellStyle name="Percent 9 22 5" xfId="14843"/>
    <cellStyle name="Percent 9 23" xfId="14844"/>
    <cellStyle name="Percent 9 24" xfId="14845"/>
    <cellStyle name="Percent 9 25" xfId="14846"/>
    <cellStyle name="Percent 9 26" xfId="14847"/>
    <cellStyle name="Percent 9 27" xfId="14848"/>
    <cellStyle name="Percent 9 28" xfId="14849"/>
    <cellStyle name="Percent 9 29" xfId="14850"/>
    <cellStyle name="Percent 9 3" xfId="14851"/>
    <cellStyle name="Percent 9 3 10" xfId="14852"/>
    <cellStyle name="Percent 9 3 11" xfId="14853"/>
    <cellStyle name="Percent 9 3 12" xfId="14854"/>
    <cellStyle name="Percent 9 3 13" xfId="19094"/>
    <cellStyle name="Percent 9 3 2" xfId="14855"/>
    <cellStyle name="Percent 9 3 2 2" xfId="14856"/>
    <cellStyle name="Percent 9 3 2 3" xfId="14857"/>
    <cellStyle name="Percent 9 3 2 4" xfId="14858"/>
    <cellStyle name="Percent 9 3 2 5" xfId="14859"/>
    <cellStyle name="Percent 9 3 2 6" xfId="14860"/>
    <cellStyle name="Percent 9 3 2 7" xfId="14861"/>
    <cellStyle name="Percent 9 3 2 8" xfId="14862"/>
    <cellStyle name="Percent 9 3 2 9" xfId="14863"/>
    <cellStyle name="Percent 9 3 3" xfId="14864"/>
    <cellStyle name="Percent 9 3 3 2" xfId="14865"/>
    <cellStyle name="Percent 9 3 3 3" xfId="14866"/>
    <cellStyle name="Percent 9 3 3 4" xfId="14867"/>
    <cellStyle name="Percent 9 3 3 5" xfId="14868"/>
    <cellStyle name="Percent 9 3 4" xfId="14869"/>
    <cellStyle name="Percent 9 3 5" xfId="14870"/>
    <cellStyle name="Percent 9 3 6" xfId="14871"/>
    <cellStyle name="Percent 9 3 7" xfId="14872"/>
    <cellStyle name="Percent 9 3 8" xfId="14873"/>
    <cellStyle name="Percent 9 3 9" xfId="14874"/>
    <cellStyle name="Percent 9 30" xfId="19092"/>
    <cellStyle name="Percent 9 4" xfId="14875"/>
    <cellStyle name="Percent 9 4 10" xfId="14876"/>
    <cellStyle name="Percent 9 4 11" xfId="14877"/>
    <cellStyle name="Percent 9 4 12" xfId="14878"/>
    <cellStyle name="Percent 9 4 13" xfId="19095"/>
    <cellStyle name="Percent 9 4 2" xfId="14879"/>
    <cellStyle name="Percent 9 4 2 2" xfId="14880"/>
    <cellStyle name="Percent 9 4 2 3" xfId="14881"/>
    <cellStyle name="Percent 9 4 2 4" xfId="14882"/>
    <cellStyle name="Percent 9 4 2 5" xfId="14883"/>
    <cellStyle name="Percent 9 4 2 6" xfId="14884"/>
    <cellStyle name="Percent 9 4 2 7" xfId="14885"/>
    <cellStyle name="Percent 9 4 2 8" xfId="14886"/>
    <cellStyle name="Percent 9 4 2 9" xfId="14887"/>
    <cellStyle name="Percent 9 4 3" xfId="14888"/>
    <cellStyle name="Percent 9 4 3 2" xfId="14889"/>
    <cellStyle name="Percent 9 4 3 3" xfId="14890"/>
    <cellStyle name="Percent 9 4 3 4" xfId="14891"/>
    <cellStyle name="Percent 9 4 3 5" xfId="14892"/>
    <cellStyle name="Percent 9 4 4" xfId="14893"/>
    <cellStyle name="Percent 9 4 5" xfId="14894"/>
    <cellStyle name="Percent 9 4 6" xfId="14895"/>
    <cellStyle name="Percent 9 4 7" xfId="14896"/>
    <cellStyle name="Percent 9 4 8" xfId="14897"/>
    <cellStyle name="Percent 9 4 9" xfId="14898"/>
    <cellStyle name="Percent 9 5" xfId="14899"/>
    <cellStyle name="Percent 9 5 10" xfId="14900"/>
    <cellStyle name="Percent 9 5 11" xfId="14901"/>
    <cellStyle name="Percent 9 5 12" xfId="14902"/>
    <cellStyle name="Percent 9 5 13" xfId="19096"/>
    <cellStyle name="Percent 9 5 2" xfId="14903"/>
    <cellStyle name="Percent 9 5 2 2" xfId="14904"/>
    <cellStyle name="Percent 9 5 2 3" xfId="14905"/>
    <cellStyle name="Percent 9 5 2 4" xfId="14906"/>
    <cellStyle name="Percent 9 5 2 5" xfId="14907"/>
    <cellStyle name="Percent 9 5 2 6" xfId="14908"/>
    <cellStyle name="Percent 9 5 2 7" xfId="14909"/>
    <cellStyle name="Percent 9 5 2 8" xfId="14910"/>
    <cellStyle name="Percent 9 5 2 9" xfId="14911"/>
    <cellStyle name="Percent 9 5 3" xfId="14912"/>
    <cellStyle name="Percent 9 5 3 2" xfId="14913"/>
    <cellStyle name="Percent 9 5 3 3" xfId="14914"/>
    <cellStyle name="Percent 9 5 3 4" xfId="14915"/>
    <cellStyle name="Percent 9 5 3 5" xfId="14916"/>
    <cellStyle name="Percent 9 5 4" xfId="14917"/>
    <cellStyle name="Percent 9 5 5" xfId="14918"/>
    <cellStyle name="Percent 9 5 6" xfId="14919"/>
    <cellStyle name="Percent 9 5 7" xfId="14920"/>
    <cellStyle name="Percent 9 5 8" xfId="14921"/>
    <cellStyle name="Percent 9 5 9" xfId="14922"/>
    <cellStyle name="Percent 9 6" xfId="14923"/>
    <cellStyle name="Percent 9 6 10" xfId="14924"/>
    <cellStyle name="Percent 9 6 11" xfId="14925"/>
    <cellStyle name="Percent 9 6 12" xfId="14926"/>
    <cellStyle name="Percent 9 6 13" xfId="19097"/>
    <cellStyle name="Percent 9 6 2" xfId="14927"/>
    <cellStyle name="Percent 9 6 2 2" xfId="14928"/>
    <cellStyle name="Percent 9 6 2 3" xfId="14929"/>
    <cellStyle name="Percent 9 6 2 4" xfId="14930"/>
    <cellStyle name="Percent 9 6 2 5" xfId="14931"/>
    <cellStyle name="Percent 9 6 2 6" xfId="14932"/>
    <cellStyle name="Percent 9 6 2 7" xfId="14933"/>
    <cellStyle name="Percent 9 6 2 8" xfId="14934"/>
    <cellStyle name="Percent 9 6 2 9" xfId="14935"/>
    <cellStyle name="Percent 9 6 3" xfId="14936"/>
    <cellStyle name="Percent 9 6 3 2" xfId="14937"/>
    <cellStyle name="Percent 9 6 3 3" xfId="14938"/>
    <cellStyle name="Percent 9 6 3 4" xfId="14939"/>
    <cellStyle name="Percent 9 6 3 5" xfId="14940"/>
    <cellStyle name="Percent 9 6 4" xfId="14941"/>
    <cellStyle name="Percent 9 6 5" xfId="14942"/>
    <cellStyle name="Percent 9 6 6" xfId="14943"/>
    <cellStyle name="Percent 9 6 7" xfId="14944"/>
    <cellStyle name="Percent 9 6 8" xfId="14945"/>
    <cellStyle name="Percent 9 6 9" xfId="14946"/>
    <cellStyle name="Percent 9 7" xfId="14947"/>
    <cellStyle name="Percent 9 7 10" xfId="14948"/>
    <cellStyle name="Percent 9 7 11" xfId="14949"/>
    <cellStyle name="Percent 9 7 12" xfId="14950"/>
    <cellStyle name="Percent 9 7 13" xfId="14951"/>
    <cellStyle name="Percent 9 7 14" xfId="14952"/>
    <cellStyle name="Percent 9 7 15" xfId="19098"/>
    <cellStyle name="Percent 9 7 2" xfId="14953"/>
    <cellStyle name="Percent 9 7 2 10" xfId="14954"/>
    <cellStyle name="Percent 9 7 2 2" xfId="14955"/>
    <cellStyle name="Percent 9 7 2 3" xfId="14956"/>
    <cellStyle name="Percent 9 7 2 4" xfId="14957"/>
    <cellStyle name="Percent 9 7 2 5" xfId="14958"/>
    <cellStyle name="Percent 9 7 2 6" xfId="14959"/>
    <cellStyle name="Percent 9 7 2 7" xfId="14960"/>
    <cellStyle name="Percent 9 7 2 8" xfId="14961"/>
    <cellStyle name="Percent 9 7 2 9" xfId="14962"/>
    <cellStyle name="Percent 9 7 3" xfId="14963"/>
    <cellStyle name="Percent 9 7 3 10" xfId="14964"/>
    <cellStyle name="Percent 9 7 3 2" xfId="14965"/>
    <cellStyle name="Percent 9 7 3 3" xfId="14966"/>
    <cellStyle name="Percent 9 7 3 4" xfId="14967"/>
    <cellStyle name="Percent 9 7 3 5" xfId="14968"/>
    <cellStyle name="Percent 9 7 3 6" xfId="14969"/>
    <cellStyle name="Percent 9 7 3 7" xfId="14970"/>
    <cellStyle name="Percent 9 7 3 8" xfId="14971"/>
    <cellStyle name="Percent 9 7 3 9" xfId="14972"/>
    <cellStyle name="Percent 9 7 4" xfId="14973"/>
    <cellStyle name="Percent 9 7 4 2" xfId="14974"/>
    <cellStyle name="Percent 9 7 4 3" xfId="14975"/>
    <cellStyle name="Percent 9 7 4 4" xfId="14976"/>
    <cellStyle name="Percent 9 7 4 5" xfId="14977"/>
    <cellStyle name="Percent 9 7 4 6" xfId="14978"/>
    <cellStyle name="Percent 9 7 4 7" xfId="14979"/>
    <cellStyle name="Percent 9 7 4 8" xfId="14980"/>
    <cellStyle name="Percent 9 7 4 9" xfId="14981"/>
    <cellStyle name="Percent 9 7 5" xfId="14982"/>
    <cellStyle name="Percent 9 7 5 2" xfId="14983"/>
    <cellStyle name="Percent 9 7 5 3" xfId="14984"/>
    <cellStyle name="Percent 9 7 5 4" xfId="14985"/>
    <cellStyle name="Percent 9 7 5 5" xfId="14986"/>
    <cellStyle name="Percent 9 7 6" xfId="14987"/>
    <cellStyle name="Percent 9 7 7" xfId="14988"/>
    <cellStyle name="Percent 9 7 8" xfId="14989"/>
    <cellStyle name="Percent 9 7 9" xfId="14990"/>
    <cellStyle name="Percent 9 8" xfId="14991"/>
    <cellStyle name="Percent 9 8 10" xfId="14992"/>
    <cellStyle name="Percent 9 8 11" xfId="14993"/>
    <cellStyle name="Percent 9 8 12" xfId="14994"/>
    <cellStyle name="Percent 9 8 13" xfId="19099"/>
    <cellStyle name="Percent 9 8 2" xfId="14995"/>
    <cellStyle name="Percent 9 8 2 2" xfId="14996"/>
    <cellStyle name="Percent 9 8 2 3" xfId="14997"/>
    <cellStyle name="Percent 9 8 2 4" xfId="14998"/>
    <cellStyle name="Percent 9 8 2 5" xfId="14999"/>
    <cellStyle name="Percent 9 8 2 6" xfId="15000"/>
    <cellStyle name="Percent 9 8 2 7" xfId="15001"/>
    <cellStyle name="Percent 9 8 2 8" xfId="15002"/>
    <cellStyle name="Percent 9 8 2 9" xfId="15003"/>
    <cellStyle name="Percent 9 8 3" xfId="15004"/>
    <cellStyle name="Percent 9 8 3 2" xfId="15005"/>
    <cellStyle name="Percent 9 8 3 3" xfId="15006"/>
    <cellStyle name="Percent 9 8 3 4" xfId="15007"/>
    <cellStyle name="Percent 9 8 3 5" xfId="15008"/>
    <cellStyle name="Percent 9 8 4" xfId="15009"/>
    <cellStyle name="Percent 9 8 5" xfId="15010"/>
    <cellStyle name="Percent 9 8 6" xfId="15011"/>
    <cellStyle name="Percent 9 8 7" xfId="15012"/>
    <cellStyle name="Percent 9 8 8" xfId="15013"/>
    <cellStyle name="Percent 9 8 9" xfId="15014"/>
    <cellStyle name="Percent 9 9" xfId="15015"/>
    <cellStyle name="Percent 9 9 10" xfId="15016"/>
    <cellStyle name="Percent 9 9 2" xfId="15017"/>
    <cellStyle name="Percent 9 9 3" xfId="15018"/>
    <cellStyle name="Percent 9 9 4" xfId="15019"/>
    <cellStyle name="Percent 9 9 5" xfId="15020"/>
    <cellStyle name="Percent 9 9 6" xfId="15021"/>
    <cellStyle name="Percent 9 9 7" xfId="15022"/>
    <cellStyle name="Percent 9 9 8" xfId="15023"/>
    <cellStyle name="Percent 9 9 9" xfId="15024"/>
    <cellStyle name="Percentagem 2 2" xfId="15025"/>
    <cellStyle name="Percentagem 2 2 10" xfId="15026"/>
    <cellStyle name="Percentagem 2 2 2" xfId="15027"/>
    <cellStyle name="Percentagem 2 2 3" xfId="15028"/>
    <cellStyle name="Percentagem 2 2 4" xfId="15029"/>
    <cellStyle name="Percentagem 2 2 5" xfId="15030"/>
    <cellStyle name="Percentagem 2 2 6" xfId="15031"/>
    <cellStyle name="Percentagem 2 2 7" xfId="15032"/>
    <cellStyle name="Percentagem 2 2 8" xfId="15033"/>
    <cellStyle name="Percentagem 2 2 9" xfId="15034"/>
    <cellStyle name="Percentagem 2 3" xfId="15035"/>
    <cellStyle name="Percentagem 2 3 10" xfId="15036"/>
    <cellStyle name="Percentagem 2 3 2" xfId="15037"/>
    <cellStyle name="Percentagem 2 3 3" xfId="15038"/>
    <cellStyle name="Percentagem 2 3 4" xfId="15039"/>
    <cellStyle name="Percentagem 2 3 5" xfId="15040"/>
    <cellStyle name="Percentagem 2 3 6" xfId="15041"/>
    <cellStyle name="Percentagem 2 3 7" xfId="15042"/>
    <cellStyle name="Percentagem 2 3 8" xfId="15043"/>
    <cellStyle name="Percentagem 2 3 9" xfId="15044"/>
    <cellStyle name="Pilkku_Layo9704" xfId="15045"/>
    <cellStyle name="Pyör. luku_Layo9704" xfId="15046"/>
    <cellStyle name="Pyör. valuutta_Layo9704" xfId="15047"/>
    <cellStyle name="Schlecht" xfId="15048"/>
    <cellStyle name="Schlecht 10" xfId="15049"/>
    <cellStyle name="Schlecht 2" xfId="15050"/>
    <cellStyle name="Schlecht 3" xfId="15051"/>
    <cellStyle name="Schlecht 4" xfId="15052"/>
    <cellStyle name="Schlecht 5" xfId="15053"/>
    <cellStyle name="Schlecht 6" xfId="15054"/>
    <cellStyle name="Schlecht 7" xfId="15055"/>
    <cellStyle name="Schlecht 8" xfId="15056"/>
    <cellStyle name="Schlecht 9" xfId="15057"/>
    <cellStyle name="Shade" xfId="15058"/>
    <cellStyle name="Shade 10" xfId="15059"/>
    <cellStyle name="Shade 2" xfId="15060"/>
    <cellStyle name="Shade 3" xfId="15061"/>
    <cellStyle name="Shade 4" xfId="15062"/>
    <cellStyle name="Shade 5" xfId="15063"/>
    <cellStyle name="Shade 6" xfId="15064"/>
    <cellStyle name="Shade 7" xfId="15065"/>
    <cellStyle name="Shade 8" xfId="15066"/>
    <cellStyle name="Shade 9" xfId="15067"/>
    <cellStyle name="source" xfId="15068"/>
    <cellStyle name="source 10" xfId="15069"/>
    <cellStyle name="source 2" xfId="15070"/>
    <cellStyle name="source 2 2" xfId="15071"/>
    <cellStyle name="source 2 3" xfId="15072"/>
    <cellStyle name="source 2 4" xfId="15073"/>
    <cellStyle name="source 2 5" xfId="15074"/>
    <cellStyle name="source 3" xfId="15075"/>
    <cellStyle name="source 4" xfId="15076"/>
    <cellStyle name="source 5" xfId="15077"/>
    <cellStyle name="source 6" xfId="15078"/>
    <cellStyle name="source 7" xfId="15079"/>
    <cellStyle name="source 8" xfId="15080"/>
    <cellStyle name="source 9" xfId="15081"/>
    <cellStyle name="Standaard_Blad1" xfId="15082"/>
    <cellStyle name="Standard 2" xfId="15083"/>
    <cellStyle name="Standard 2 2" xfId="15084"/>
    <cellStyle name="Standard 2 3" xfId="15085"/>
    <cellStyle name="Standard 2 4" xfId="15086"/>
    <cellStyle name="Standard 2 5" xfId="15087"/>
    <cellStyle name="Standard 2 6" xfId="15088"/>
    <cellStyle name="Standard 2 7" xfId="15089"/>
    <cellStyle name="Standard 3" xfId="15090"/>
    <cellStyle name="Standard 3 2" xfId="15091"/>
    <cellStyle name="Standard 3 3" xfId="15092"/>
    <cellStyle name="Standard 3 4" xfId="15093"/>
    <cellStyle name="Standard 3 5" xfId="15094"/>
    <cellStyle name="Standard 3 6" xfId="15095"/>
    <cellStyle name="Standard 3 7" xfId="15096"/>
    <cellStyle name="Standard_Sce_D_Extraction" xfId="15097"/>
    <cellStyle name="Style 1" xfId="15098"/>
    <cellStyle name="Style 1 10" xfId="15099"/>
    <cellStyle name="Style 1 2" xfId="15100"/>
    <cellStyle name="Style 1 3" xfId="15101"/>
    <cellStyle name="Style 1 4" xfId="15102"/>
    <cellStyle name="Style 1 5" xfId="15103"/>
    <cellStyle name="Style 1 6" xfId="15104"/>
    <cellStyle name="Style 1 7" xfId="15105"/>
    <cellStyle name="Style 1 8" xfId="15106"/>
    <cellStyle name="Style 1 9" xfId="15107"/>
    <cellStyle name="Style 103" xfId="15108"/>
    <cellStyle name="Style 103 2" xfId="15109"/>
    <cellStyle name="Style 103 2 2" xfId="15110"/>
    <cellStyle name="Style 103 2 3" xfId="15111"/>
    <cellStyle name="Style 103 2 4" xfId="15112"/>
    <cellStyle name="Style 103 2 5" xfId="15113"/>
    <cellStyle name="Style 103 3" xfId="15114"/>
    <cellStyle name="Style 103 3 2" xfId="15115"/>
    <cellStyle name="Style 103 3 3" xfId="15116"/>
    <cellStyle name="Style 103 3 4" xfId="15117"/>
    <cellStyle name="Style 103 3 5" xfId="15118"/>
    <cellStyle name="Style 103 4" xfId="15119"/>
    <cellStyle name="Style 103 5" xfId="15120"/>
    <cellStyle name="Style 103 6" xfId="15121"/>
    <cellStyle name="Style 103 7" xfId="15122"/>
    <cellStyle name="Style 104" xfId="15123"/>
    <cellStyle name="Style 104 2" xfId="15124"/>
    <cellStyle name="Style 104 2 2" xfId="15125"/>
    <cellStyle name="Style 104 2 3" xfId="15126"/>
    <cellStyle name="Style 104 2 4" xfId="15127"/>
    <cellStyle name="Style 104 2 5" xfId="15128"/>
    <cellStyle name="Style 104 3" xfId="15129"/>
    <cellStyle name="Style 104 3 2" xfId="15130"/>
    <cellStyle name="Style 104 3 3" xfId="15131"/>
    <cellStyle name="Style 104 3 4" xfId="15132"/>
    <cellStyle name="Style 104 3 5" xfId="15133"/>
    <cellStyle name="Style 104 4" xfId="15134"/>
    <cellStyle name="Style 104 5" xfId="15135"/>
    <cellStyle name="Style 104 6" xfId="15136"/>
    <cellStyle name="Style 104 7" xfId="15137"/>
    <cellStyle name="Style 105" xfId="15138"/>
    <cellStyle name="Style 105 2" xfId="15139"/>
    <cellStyle name="Style 105 2 2" xfId="15140"/>
    <cellStyle name="Style 105 2 3" xfId="15141"/>
    <cellStyle name="Style 105 2 4" xfId="15142"/>
    <cellStyle name="Style 105 2 5" xfId="15143"/>
    <cellStyle name="Style 105 3" xfId="15144"/>
    <cellStyle name="Style 105 4" xfId="15145"/>
    <cellStyle name="Style 105 5" xfId="15146"/>
    <cellStyle name="Style 105 6" xfId="15147"/>
    <cellStyle name="Style 106" xfId="15148"/>
    <cellStyle name="Style 106 2" xfId="15149"/>
    <cellStyle name="Style 106 2 2" xfId="15150"/>
    <cellStyle name="Style 106 2 3" xfId="15151"/>
    <cellStyle name="Style 106 2 4" xfId="15152"/>
    <cellStyle name="Style 106 2 5" xfId="15153"/>
    <cellStyle name="Style 106 3" xfId="15154"/>
    <cellStyle name="Style 106 4" xfId="15155"/>
    <cellStyle name="Style 106 5" xfId="15156"/>
    <cellStyle name="Style 106 6" xfId="15157"/>
    <cellStyle name="Style 107" xfId="15158"/>
    <cellStyle name="Style 107 2" xfId="15159"/>
    <cellStyle name="Style 107 2 2" xfId="15160"/>
    <cellStyle name="Style 107 2 3" xfId="15161"/>
    <cellStyle name="Style 107 2 4" xfId="15162"/>
    <cellStyle name="Style 107 2 5" xfId="15163"/>
    <cellStyle name="Style 107 3" xfId="15164"/>
    <cellStyle name="Style 107 4" xfId="15165"/>
    <cellStyle name="Style 107 5" xfId="15166"/>
    <cellStyle name="Style 107 6" xfId="15167"/>
    <cellStyle name="Style 108" xfId="15168"/>
    <cellStyle name="Style 108 2" xfId="15169"/>
    <cellStyle name="Style 108 2 2" xfId="15170"/>
    <cellStyle name="Style 108 2 3" xfId="15171"/>
    <cellStyle name="Style 108 2 4" xfId="15172"/>
    <cellStyle name="Style 108 2 5" xfId="15173"/>
    <cellStyle name="Style 108 3" xfId="15174"/>
    <cellStyle name="Style 108 3 2" xfId="15175"/>
    <cellStyle name="Style 108 3 3" xfId="15176"/>
    <cellStyle name="Style 108 3 4" xfId="15177"/>
    <cellStyle name="Style 108 3 5" xfId="15178"/>
    <cellStyle name="Style 108 4" xfId="15179"/>
    <cellStyle name="Style 108 5" xfId="15180"/>
    <cellStyle name="Style 108 6" xfId="15181"/>
    <cellStyle name="Style 108 7" xfId="15182"/>
    <cellStyle name="Style 109" xfId="15183"/>
    <cellStyle name="Style 109 2" xfId="15184"/>
    <cellStyle name="Style 109 2 2" xfId="15185"/>
    <cellStyle name="Style 109 2 3" xfId="15186"/>
    <cellStyle name="Style 109 2 4" xfId="15187"/>
    <cellStyle name="Style 109 2 5" xfId="15188"/>
    <cellStyle name="Style 109 3" xfId="15189"/>
    <cellStyle name="Style 109 4" xfId="15190"/>
    <cellStyle name="Style 109 5" xfId="15191"/>
    <cellStyle name="Style 109 6" xfId="15192"/>
    <cellStyle name="Style 110" xfId="15193"/>
    <cellStyle name="Style 110 2" xfId="15194"/>
    <cellStyle name="Style 110 2 2" xfId="15195"/>
    <cellStyle name="Style 110 2 3" xfId="15196"/>
    <cellStyle name="Style 110 2 4" xfId="15197"/>
    <cellStyle name="Style 110 2 5" xfId="15198"/>
    <cellStyle name="Style 110 3" xfId="15199"/>
    <cellStyle name="Style 110 4" xfId="15200"/>
    <cellStyle name="Style 110 5" xfId="15201"/>
    <cellStyle name="Style 110 6" xfId="15202"/>
    <cellStyle name="Style 114" xfId="15203"/>
    <cellStyle name="Style 114 2" xfId="15204"/>
    <cellStyle name="Style 114 2 2" xfId="15205"/>
    <cellStyle name="Style 114 2 3" xfId="15206"/>
    <cellStyle name="Style 114 2 4" xfId="15207"/>
    <cellStyle name="Style 114 2 5" xfId="15208"/>
    <cellStyle name="Style 114 3" xfId="15209"/>
    <cellStyle name="Style 114 3 2" xfId="15210"/>
    <cellStyle name="Style 114 3 3" xfId="15211"/>
    <cellStyle name="Style 114 3 4" xfId="15212"/>
    <cellStyle name="Style 114 3 5" xfId="15213"/>
    <cellStyle name="Style 114 4" xfId="15214"/>
    <cellStyle name="Style 114 5" xfId="15215"/>
    <cellStyle name="Style 114 6" xfId="15216"/>
    <cellStyle name="Style 114 7" xfId="15217"/>
    <cellStyle name="Style 115" xfId="15218"/>
    <cellStyle name="Style 115 2" xfId="15219"/>
    <cellStyle name="Style 115 2 2" xfId="15220"/>
    <cellStyle name="Style 115 2 3" xfId="15221"/>
    <cellStyle name="Style 115 2 4" xfId="15222"/>
    <cellStyle name="Style 115 2 5" xfId="15223"/>
    <cellStyle name="Style 115 3" xfId="15224"/>
    <cellStyle name="Style 115 3 2" xfId="15225"/>
    <cellStyle name="Style 115 3 3" xfId="15226"/>
    <cellStyle name="Style 115 3 4" xfId="15227"/>
    <cellStyle name="Style 115 3 5" xfId="15228"/>
    <cellStyle name="Style 115 4" xfId="15229"/>
    <cellStyle name="Style 115 5" xfId="15230"/>
    <cellStyle name="Style 115 6" xfId="15231"/>
    <cellStyle name="Style 115 7" xfId="15232"/>
    <cellStyle name="Style 116" xfId="15233"/>
    <cellStyle name="Style 116 2" xfId="15234"/>
    <cellStyle name="Style 116 2 2" xfId="15235"/>
    <cellStyle name="Style 116 2 3" xfId="15236"/>
    <cellStyle name="Style 116 2 4" xfId="15237"/>
    <cellStyle name="Style 116 2 5" xfId="15238"/>
    <cellStyle name="Style 116 3" xfId="15239"/>
    <cellStyle name="Style 116 4" xfId="15240"/>
    <cellStyle name="Style 116 5" xfId="15241"/>
    <cellStyle name="Style 116 6" xfId="15242"/>
    <cellStyle name="Style 117" xfId="15243"/>
    <cellStyle name="Style 117 2" xfId="15244"/>
    <cellStyle name="Style 117 2 2" xfId="15245"/>
    <cellStyle name="Style 117 2 3" xfId="15246"/>
    <cellStyle name="Style 117 2 4" xfId="15247"/>
    <cellStyle name="Style 117 2 5" xfId="15248"/>
    <cellStyle name="Style 117 3" xfId="15249"/>
    <cellStyle name="Style 117 4" xfId="15250"/>
    <cellStyle name="Style 117 5" xfId="15251"/>
    <cellStyle name="Style 117 6" xfId="15252"/>
    <cellStyle name="Style 118" xfId="15253"/>
    <cellStyle name="Style 118 2" xfId="15254"/>
    <cellStyle name="Style 118 2 2" xfId="15255"/>
    <cellStyle name="Style 118 2 3" xfId="15256"/>
    <cellStyle name="Style 118 2 4" xfId="15257"/>
    <cellStyle name="Style 118 2 5" xfId="15258"/>
    <cellStyle name="Style 118 3" xfId="15259"/>
    <cellStyle name="Style 118 4" xfId="15260"/>
    <cellStyle name="Style 118 5" xfId="15261"/>
    <cellStyle name="Style 118 6" xfId="15262"/>
    <cellStyle name="Style 119" xfId="15263"/>
    <cellStyle name="Style 119 2" xfId="15264"/>
    <cellStyle name="Style 119 2 2" xfId="15265"/>
    <cellStyle name="Style 119 2 3" xfId="15266"/>
    <cellStyle name="Style 119 2 4" xfId="15267"/>
    <cellStyle name="Style 119 2 5" xfId="15268"/>
    <cellStyle name="Style 119 3" xfId="15269"/>
    <cellStyle name="Style 119 3 2" xfId="15270"/>
    <cellStyle name="Style 119 3 3" xfId="15271"/>
    <cellStyle name="Style 119 3 4" xfId="15272"/>
    <cellStyle name="Style 119 3 5" xfId="15273"/>
    <cellStyle name="Style 119 4" xfId="15274"/>
    <cellStyle name="Style 119 5" xfId="15275"/>
    <cellStyle name="Style 119 6" xfId="15276"/>
    <cellStyle name="Style 119 7" xfId="15277"/>
    <cellStyle name="Style 120" xfId="15278"/>
    <cellStyle name="Style 120 2" xfId="15279"/>
    <cellStyle name="Style 120 2 2" xfId="15280"/>
    <cellStyle name="Style 120 2 3" xfId="15281"/>
    <cellStyle name="Style 120 2 4" xfId="15282"/>
    <cellStyle name="Style 120 2 5" xfId="15283"/>
    <cellStyle name="Style 120 3" xfId="15284"/>
    <cellStyle name="Style 120 4" xfId="15285"/>
    <cellStyle name="Style 120 5" xfId="15286"/>
    <cellStyle name="Style 120 6" xfId="15287"/>
    <cellStyle name="Style 121" xfId="15288"/>
    <cellStyle name="Style 121 2" xfId="15289"/>
    <cellStyle name="Style 121 2 2" xfId="15290"/>
    <cellStyle name="Style 121 2 3" xfId="15291"/>
    <cellStyle name="Style 121 2 4" xfId="15292"/>
    <cellStyle name="Style 121 2 5" xfId="15293"/>
    <cellStyle name="Style 121 3" xfId="15294"/>
    <cellStyle name="Style 121 4" xfId="15295"/>
    <cellStyle name="Style 121 5" xfId="15296"/>
    <cellStyle name="Style 121 6" xfId="15297"/>
    <cellStyle name="Style 126" xfId="15298"/>
    <cellStyle name="Style 126 2" xfId="15299"/>
    <cellStyle name="Style 126 2 2" xfId="15300"/>
    <cellStyle name="Style 126 2 3" xfId="15301"/>
    <cellStyle name="Style 126 2 4" xfId="15302"/>
    <cellStyle name="Style 126 2 5" xfId="15303"/>
    <cellStyle name="Style 126 3" xfId="15304"/>
    <cellStyle name="Style 126 3 2" xfId="15305"/>
    <cellStyle name="Style 126 3 3" xfId="15306"/>
    <cellStyle name="Style 126 3 4" xfId="15307"/>
    <cellStyle name="Style 126 3 5" xfId="15308"/>
    <cellStyle name="Style 126 4" xfId="15309"/>
    <cellStyle name="Style 126 5" xfId="15310"/>
    <cellStyle name="Style 126 6" xfId="15311"/>
    <cellStyle name="Style 126 7" xfId="15312"/>
    <cellStyle name="Style 127" xfId="15313"/>
    <cellStyle name="Style 127 2" xfId="15314"/>
    <cellStyle name="Style 127 2 2" xfId="15315"/>
    <cellStyle name="Style 127 2 3" xfId="15316"/>
    <cellStyle name="Style 127 2 4" xfId="15317"/>
    <cellStyle name="Style 127 2 5" xfId="15318"/>
    <cellStyle name="Style 127 3" xfId="15319"/>
    <cellStyle name="Style 127 4" xfId="15320"/>
    <cellStyle name="Style 127 5" xfId="15321"/>
    <cellStyle name="Style 127 6" xfId="15322"/>
    <cellStyle name="Style 128" xfId="15323"/>
    <cellStyle name="Style 128 2" xfId="15324"/>
    <cellStyle name="Style 128 2 2" xfId="15325"/>
    <cellStyle name="Style 128 2 3" xfId="15326"/>
    <cellStyle name="Style 128 2 4" xfId="15327"/>
    <cellStyle name="Style 128 2 5" xfId="15328"/>
    <cellStyle name="Style 128 3" xfId="15329"/>
    <cellStyle name="Style 128 4" xfId="15330"/>
    <cellStyle name="Style 128 5" xfId="15331"/>
    <cellStyle name="Style 128 6" xfId="15332"/>
    <cellStyle name="Style 129" xfId="15333"/>
    <cellStyle name="Style 129 2" xfId="15334"/>
    <cellStyle name="Style 129 2 2" xfId="15335"/>
    <cellStyle name="Style 129 2 3" xfId="15336"/>
    <cellStyle name="Style 129 2 4" xfId="15337"/>
    <cellStyle name="Style 129 2 5" xfId="15338"/>
    <cellStyle name="Style 129 3" xfId="15339"/>
    <cellStyle name="Style 129 4" xfId="15340"/>
    <cellStyle name="Style 129 5" xfId="15341"/>
    <cellStyle name="Style 129 6" xfId="15342"/>
    <cellStyle name="Style 130" xfId="15343"/>
    <cellStyle name="Style 130 2" xfId="15344"/>
    <cellStyle name="Style 130 2 2" xfId="15345"/>
    <cellStyle name="Style 130 2 3" xfId="15346"/>
    <cellStyle name="Style 130 2 4" xfId="15347"/>
    <cellStyle name="Style 130 2 5" xfId="15348"/>
    <cellStyle name="Style 130 3" xfId="15349"/>
    <cellStyle name="Style 130 3 2" xfId="15350"/>
    <cellStyle name="Style 130 3 3" xfId="15351"/>
    <cellStyle name="Style 130 3 4" xfId="15352"/>
    <cellStyle name="Style 130 3 5" xfId="15353"/>
    <cellStyle name="Style 130 4" xfId="15354"/>
    <cellStyle name="Style 130 5" xfId="15355"/>
    <cellStyle name="Style 130 6" xfId="15356"/>
    <cellStyle name="Style 130 7" xfId="15357"/>
    <cellStyle name="Style 131" xfId="15358"/>
    <cellStyle name="Style 131 2" xfId="15359"/>
    <cellStyle name="Style 131 2 2" xfId="15360"/>
    <cellStyle name="Style 131 2 3" xfId="15361"/>
    <cellStyle name="Style 131 2 4" xfId="15362"/>
    <cellStyle name="Style 131 2 5" xfId="15363"/>
    <cellStyle name="Style 131 3" xfId="15364"/>
    <cellStyle name="Style 131 4" xfId="15365"/>
    <cellStyle name="Style 131 5" xfId="15366"/>
    <cellStyle name="Style 131 6" xfId="15367"/>
    <cellStyle name="Style 132" xfId="15368"/>
    <cellStyle name="Style 132 2" xfId="15369"/>
    <cellStyle name="Style 132 2 2" xfId="15370"/>
    <cellStyle name="Style 132 2 3" xfId="15371"/>
    <cellStyle name="Style 132 2 4" xfId="15372"/>
    <cellStyle name="Style 132 2 5" xfId="15373"/>
    <cellStyle name="Style 132 3" xfId="15374"/>
    <cellStyle name="Style 132 4" xfId="15375"/>
    <cellStyle name="Style 132 5" xfId="15376"/>
    <cellStyle name="Style 132 6" xfId="15377"/>
    <cellStyle name="Style 137" xfId="15378"/>
    <cellStyle name="Style 137 2" xfId="15379"/>
    <cellStyle name="Style 137 2 2" xfId="15380"/>
    <cellStyle name="Style 137 2 3" xfId="15381"/>
    <cellStyle name="Style 137 2 4" xfId="15382"/>
    <cellStyle name="Style 137 2 5" xfId="15383"/>
    <cellStyle name="Style 137 3" xfId="15384"/>
    <cellStyle name="Style 137 3 2" xfId="15385"/>
    <cellStyle name="Style 137 3 3" xfId="15386"/>
    <cellStyle name="Style 137 3 4" xfId="15387"/>
    <cellStyle name="Style 137 3 5" xfId="15388"/>
    <cellStyle name="Style 137 4" xfId="15389"/>
    <cellStyle name="Style 137 5" xfId="15390"/>
    <cellStyle name="Style 137 6" xfId="15391"/>
    <cellStyle name="Style 137 7" xfId="15392"/>
    <cellStyle name="Style 138" xfId="15393"/>
    <cellStyle name="Style 138 2" xfId="15394"/>
    <cellStyle name="Style 138 2 2" xfId="15395"/>
    <cellStyle name="Style 138 2 3" xfId="15396"/>
    <cellStyle name="Style 138 2 4" xfId="15397"/>
    <cellStyle name="Style 138 2 5" xfId="15398"/>
    <cellStyle name="Style 138 3" xfId="15399"/>
    <cellStyle name="Style 138 4" xfId="15400"/>
    <cellStyle name="Style 138 5" xfId="15401"/>
    <cellStyle name="Style 138 6" xfId="15402"/>
    <cellStyle name="Style 139" xfId="15403"/>
    <cellStyle name="Style 139 2" xfId="15404"/>
    <cellStyle name="Style 139 2 2" xfId="15405"/>
    <cellStyle name="Style 139 2 3" xfId="15406"/>
    <cellStyle name="Style 139 2 4" xfId="15407"/>
    <cellStyle name="Style 139 2 5" xfId="15408"/>
    <cellStyle name="Style 139 3" xfId="15409"/>
    <cellStyle name="Style 139 4" xfId="15410"/>
    <cellStyle name="Style 139 5" xfId="15411"/>
    <cellStyle name="Style 139 6" xfId="15412"/>
    <cellStyle name="Style 140" xfId="15413"/>
    <cellStyle name="Style 140 2" xfId="15414"/>
    <cellStyle name="Style 140 2 2" xfId="15415"/>
    <cellStyle name="Style 140 2 3" xfId="15416"/>
    <cellStyle name="Style 140 2 4" xfId="15417"/>
    <cellStyle name="Style 140 2 5" xfId="15418"/>
    <cellStyle name="Style 140 3" xfId="15419"/>
    <cellStyle name="Style 140 4" xfId="15420"/>
    <cellStyle name="Style 140 5" xfId="15421"/>
    <cellStyle name="Style 140 6" xfId="15422"/>
    <cellStyle name="Style 141" xfId="15423"/>
    <cellStyle name="Style 141 2" xfId="15424"/>
    <cellStyle name="Style 141 2 2" xfId="15425"/>
    <cellStyle name="Style 141 2 3" xfId="15426"/>
    <cellStyle name="Style 141 2 4" xfId="15427"/>
    <cellStyle name="Style 141 2 5" xfId="15428"/>
    <cellStyle name="Style 141 3" xfId="15429"/>
    <cellStyle name="Style 141 3 2" xfId="15430"/>
    <cellStyle name="Style 141 3 3" xfId="15431"/>
    <cellStyle name="Style 141 3 4" xfId="15432"/>
    <cellStyle name="Style 141 3 5" xfId="15433"/>
    <cellStyle name="Style 141 4" xfId="15434"/>
    <cellStyle name="Style 141 5" xfId="15435"/>
    <cellStyle name="Style 141 6" xfId="15436"/>
    <cellStyle name="Style 141 7" xfId="15437"/>
    <cellStyle name="Style 142" xfId="15438"/>
    <cellStyle name="Style 142 2" xfId="15439"/>
    <cellStyle name="Style 142 2 2" xfId="15440"/>
    <cellStyle name="Style 142 2 3" xfId="15441"/>
    <cellStyle name="Style 142 2 4" xfId="15442"/>
    <cellStyle name="Style 142 2 5" xfId="15443"/>
    <cellStyle name="Style 142 3" xfId="15444"/>
    <cellStyle name="Style 142 4" xfId="15445"/>
    <cellStyle name="Style 142 5" xfId="15446"/>
    <cellStyle name="Style 142 6" xfId="15447"/>
    <cellStyle name="Style 143" xfId="15448"/>
    <cellStyle name="Style 143 2" xfId="15449"/>
    <cellStyle name="Style 143 2 2" xfId="15450"/>
    <cellStyle name="Style 143 2 3" xfId="15451"/>
    <cellStyle name="Style 143 2 4" xfId="15452"/>
    <cellStyle name="Style 143 2 5" xfId="15453"/>
    <cellStyle name="Style 143 3" xfId="15454"/>
    <cellStyle name="Style 143 4" xfId="15455"/>
    <cellStyle name="Style 143 5" xfId="15456"/>
    <cellStyle name="Style 143 6" xfId="15457"/>
    <cellStyle name="Style 148" xfId="15458"/>
    <cellStyle name="Style 148 2" xfId="15459"/>
    <cellStyle name="Style 148 2 2" xfId="15460"/>
    <cellStyle name="Style 148 2 3" xfId="15461"/>
    <cellStyle name="Style 148 2 4" xfId="15462"/>
    <cellStyle name="Style 148 2 5" xfId="15463"/>
    <cellStyle name="Style 148 3" xfId="15464"/>
    <cellStyle name="Style 148 3 2" xfId="15465"/>
    <cellStyle name="Style 148 3 3" xfId="15466"/>
    <cellStyle name="Style 148 3 4" xfId="15467"/>
    <cellStyle name="Style 148 3 5" xfId="15468"/>
    <cellStyle name="Style 148 4" xfId="15469"/>
    <cellStyle name="Style 148 5" xfId="15470"/>
    <cellStyle name="Style 148 6" xfId="15471"/>
    <cellStyle name="Style 148 7" xfId="15472"/>
    <cellStyle name="Style 149" xfId="15473"/>
    <cellStyle name="Style 149 2" xfId="15474"/>
    <cellStyle name="Style 149 2 2" xfId="15475"/>
    <cellStyle name="Style 149 2 3" xfId="15476"/>
    <cellStyle name="Style 149 2 4" xfId="15477"/>
    <cellStyle name="Style 149 2 5" xfId="15478"/>
    <cellStyle name="Style 149 3" xfId="15479"/>
    <cellStyle name="Style 149 4" xfId="15480"/>
    <cellStyle name="Style 149 5" xfId="15481"/>
    <cellStyle name="Style 149 6" xfId="15482"/>
    <cellStyle name="Style 150" xfId="15483"/>
    <cellStyle name="Style 150 2" xfId="15484"/>
    <cellStyle name="Style 150 2 2" xfId="15485"/>
    <cellStyle name="Style 150 2 3" xfId="15486"/>
    <cellStyle name="Style 150 2 4" xfId="15487"/>
    <cellStyle name="Style 150 2 5" xfId="15488"/>
    <cellStyle name="Style 150 3" xfId="15489"/>
    <cellStyle name="Style 150 4" xfId="15490"/>
    <cellStyle name="Style 150 5" xfId="15491"/>
    <cellStyle name="Style 150 6" xfId="15492"/>
    <cellStyle name="Style 151" xfId="15493"/>
    <cellStyle name="Style 151 2" xfId="15494"/>
    <cellStyle name="Style 151 2 2" xfId="15495"/>
    <cellStyle name="Style 151 2 3" xfId="15496"/>
    <cellStyle name="Style 151 2 4" xfId="15497"/>
    <cellStyle name="Style 151 2 5" xfId="15498"/>
    <cellStyle name="Style 151 3" xfId="15499"/>
    <cellStyle name="Style 151 4" xfId="15500"/>
    <cellStyle name="Style 151 5" xfId="15501"/>
    <cellStyle name="Style 151 6" xfId="15502"/>
    <cellStyle name="Style 152" xfId="15503"/>
    <cellStyle name="Style 152 2" xfId="15504"/>
    <cellStyle name="Style 152 2 2" xfId="15505"/>
    <cellStyle name="Style 152 2 3" xfId="15506"/>
    <cellStyle name="Style 152 2 4" xfId="15507"/>
    <cellStyle name="Style 152 2 5" xfId="15508"/>
    <cellStyle name="Style 152 3" xfId="15509"/>
    <cellStyle name="Style 152 3 2" xfId="15510"/>
    <cellStyle name="Style 152 3 3" xfId="15511"/>
    <cellStyle name="Style 152 3 4" xfId="15512"/>
    <cellStyle name="Style 152 3 5" xfId="15513"/>
    <cellStyle name="Style 152 4" xfId="15514"/>
    <cellStyle name="Style 152 5" xfId="15515"/>
    <cellStyle name="Style 152 6" xfId="15516"/>
    <cellStyle name="Style 152 7" xfId="15517"/>
    <cellStyle name="Style 153" xfId="15518"/>
    <cellStyle name="Style 153 2" xfId="15519"/>
    <cellStyle name="Style 153 2 2" xfId="15520"/>
    <cellStyle name="Style 153 2 3" xfId="15521"/>
    <cellStyle name="Style 153 2 4" xfId="15522"/>
    <cellStyle name="Style 153 2 5" xfId="15523"/>
    <cellStyle name="Style 153 3" xfId="15524"/>
    <cellStyle name="Style 153 4" xfId="15525"/>
    <cellStyle name="Style 153 5" xfId="15526"/>
    <cellStyle name="Style 153 6" xfId="15527"/>
    <cellStyle name="Style 154" xfId="15528"/>
    <cellStyle name="Style 154 2" xfId="15529"/>
    <cellStyle name="Style 154 2 2" xfId="15530"/>
    <cellStyle name="Style 154 2 3" xfId="15531"/>
    <cellStyle name="Style 154 2 4" xfId="15532"/>
    <cellStyle name="Style 154 2 5" xfId="15533"/>
    <cellStyle name="Style 154 3" xfId="15534"/>
    <cellStyle name="Style 154 4" xfId="15535"/>
    <cellStyle name="Style 154 5" xfId="15536"/>
    <cellStyle name="Style 154 6" xfId="15537"/>
    <cellStyle name="Style 159" xfId="15538"/>
    <cellStyle name="Style 159 2" xfId="15539"/>
    <cellStyle name="Style 159 2 2" xfId="15540"/>
    <cellStyle name="Style 159 2 3" xfId="15541"/>
    <cellStyle name="Style 159 2 4" xfId="15542"/>
    <cellStyle name="Style 159 2 5" xfId="15543"/>
    <cellStyle name="Style 159 3" xfId="15544"/>
    <cellStyle name="Style 159 3 2" xfId="15545"/>
    <cellStyle name="Style 159 3 3" xfId="15546"/>
    <cellStyle name="Style 159 3 4" xfId="15547"/>
    <cellStyle name="Style 159 3 5" xfId="15548"/>
    <cellStyle name="Style 159 4" xfId="15549"/>
    <cellStyle name="Style 159 5" xfId="15550"/>
    <cellStyle name="Style 159 6" xfId="15551"/>
    <cellStyle name="Style 159 7" xfId="15552"/>
    <cellStyle name="Style 160" xfId="15553"/>
    <cellStyle name="Style 160 2" xfId="15554"/>
    <cellStyle name="Style 160 2 2" xfId="15555"/>
    <cellStyle name="Style 160 2 3" xfId="15556"/>
    <cellStyle name="Style 160 2 4" xfId="15557"/>
    <cellStyle name="Style 160 2 5" xfId="15558"/>
    <cellStyle name="Style 160 3" xfId="15559"/>
    <cellStyle name="Style 160 4" xfId="15560"/>
    <cellStyle name="Style 160 5" xfId="15561"/>
    <cellStyle name="Style 160 6" xfId="15562"/>
    <cellStyle name="Style 161" xfId="15563"/>
    <cellStyle name="Style 161 2" xfId="15564"/>
    <cellStyle name="Style 161 2 2" xfId="15565"/>
    <cellStyle name="Style 161 2 3" xfId="15566"/>
    <cellStyle name="Style 161 2 4" xfId="15567"/>
    <cellStyle name="Style 161 2 5" xfId="15568"/>
    <cellStyle name="Style 161 3" xfId="15569"/>
    <cellStyle name="Style 161 4" xfId="15570"/>
    <cellStyle name="Style 161 5" xfId="15571"/>
    <cellStyle name="Style 161 6" xfId="15572"/>
    <cellStyle name="Style 162" xfId="15573"/>
    <cellStyle name="Style 162 2" xfId="15574"/>
    <cellStyle name="Style 162 2 2" xfId="15575"/>
    <cellStyle name="Style 162 2 3" xfId="15576"/>
    <cellStyle name="Style 162 2 4" xfId="15577"/>
    <cellStyle name="Style 162 2 5" xfId="15578"/>
    <cellStyle name="Style 162 3" xfId="15579"/>
    <cellStyle name="Style 162 4" xfId="15580"/>
    <cellStyle name="Style 162 5" xfId="15581"/>
    <cellStyle name="Style 162 6" xfId="15582"/>
    <cellStyle name="Style 163" xfId="15583"/>
    <cellStyle name="Style 163 2" xfId="15584"/>
    <cellStyle name="Style 163 2 2" xfId="15585"/>
    <cellStyle name="Style 163 2 3" xfId="15586"/>
    <cellStyle name="Style 163 2 4" xfId="15587"/>
    <cellStyle name="Style 163 2 5" xfId="15588"/>
    <cellStyle name="Style 163 3" xfId="15589"/>
    <cellStyle name="Style 163 3 2" xfId="15590"/>
    <cellStyle name="Style 163 3 3" xfId="15591"/>
    <cellStyle name="Style 163 3 4" xfId="15592"/>
    <cellStyle name="Style 163 3 5" xfId="15593"/>
    <cellStyle name="Style 163 4" xfId="15594"/>
    <cellStyle name="Style 163 5" xfId="15595"/>
    <cellStyle name="Style 163 6" xfId="15596"/>
    <cellStyle name="Style 163 7" xfId="15597"/>
    <cellStyle name="Style 164" xfId="15598"/>
    <cellStyle name="Style 164 2" xfId="15599"/>
    <cellStyle name="Style 164 2 2" xfId="15600"/>
    <cellStyle name="Style 164 2 3" xfId="15601"/>
    <cellStyle name="Style 164 2 4" xfId="15602"/>
    <cellStyle name="Style 164 2 5" xfId="15603"/>
    <cellStyle name="Style 164 3" xfId="15604"/>
    <cellStyle name="Style 164 4" xfId="15605"/>
    <cellStyle name="Style 164 5" xfId="15606"/>
    <cellStyle name="Style 164 6" xfId="15607"/>
    <cellStyle name="Style 165" xfId="15608"/>
    <cellStyle name="Style 165 2" xfId="15609"/>
    <cellStyle name="Style 165 2 2" xfId="15610"/>
    <cellStyle name="Style 165 2 3" xfId="15611"/>
    <cellStyle name="Style 165 2 4" xfId="15612"/>
    <cellStyle name="Style 165 2 5" xfId="15613"/>
    <cellStyle name="Style 165 3" xfId="15614"/>
    <cellStyle name="Style 165 4" xfId="15615"/>
    <cellStyle name="Style 165 5" xfId="15616"/>
    <cellStyle name="Style 165 6" xfId="15617"/>
    <cellStyle name="Style 21" xfId="15618"/>
    <cellStyle name="Style 21 10" xfId="15619"/>
    <cellStyle name="Style 21 11" xfId="15620"/>
    <cellStyle name="Style 21 12" xfId="19100"/>
    <cellStyle name="Style 21 2" xfId="15621"/>
    <cellStyle name="Style 21 2 10" xfId="15622"/>
    <cellStyle name="Style 21 2 11" xfId="19101"/>
    <cellStyle name="Style 21 2 2" xfId="15623"/>
    <cellStyle name="Style 21 2 2 2" xfId="15624"/>
    <cellStyle name="Style 21 2 2 3" xfId="15625"/>
    <cellStyle name="Style 21 2 2 4" xfId="15626"/>
    <cellStyle name="Style 21 2 2 5" xfId="15627"/>
    <cellStyle name="Style 21 2 3" xfId="15628"/>
    <cellStyle name="Style 21 2 3 2" xfId="15629"/>
    <cellStyle name="Style 21 2 3 3" xfId="15630"/>
    <cellStyle name="Style 21 2 3 4" xfId="15631"/>
    <cellStyle name="Style 21 2 3 5" xfId="15632"/>
    <cellStyle name="Style 21 2 4" xfId="15633"/>
    <cellStyle name="Style 21 2 5" xfId="15634"/>
    <cellStyle name="Style 21 2 6" xfId="15635"/>
    <cellStyle name="Style 21 2 7" xfId="15636"/>
    <cellStyle name="Style 21 2 8" xfId="15637"/>
    <cellStyle name="Style 21 2 9" xfId="15638"/>
    <cellStyle name="Style 21 3" xfId="15639"/>
    <cellStyle name="Style 21 3 2" xfId="15640"/>
    <cellStyle name="Style 21 3 2 2" xfId="15641"/>
    <cellStyle name="Style 21 3 2 3" xfId="15642"/>
    <cellStyle name="Style 21 3 2 4" xfId="15643"/>
    <cellStyle name="Style 21 3 2 5" xfId="15644"/>
    <cellStyle name="Style 21 3 3" xfId="15645"/>
    <cellStyle name="Style 21 3 3 2" xfId="15646"/>
    <cellStyle name="Style 21 3 3 3" xfId="15647"/>
    <cellStyle name="Style 21 3 4" xfId="15648"/>
    <cellStyle name="Style 21 3 5" xfId="15649"/>
    <cellStyle name="Style 21 3 6" xfId="15650"/>
    <cellStyle name="Style 21 3 7" xfId="15651"/>
    <cellStyle name="Style 21 3 8" xfId="15652"/>
    <cellStyle name="Style 21 4" xfId="15653"/>
    <cellStyle name="Style 21 4 2" xfId="15654"/>
    <cellStyle name="Style 21 4 3" xfId="15655"/>
    <cellStyle name="Style 21 4 4" xfId="15656"/>
    <cellStyle name="Style 21 4 5" xfId="15657"/>
    <cellStyle name="Style 21 5" xfId="15658"/>
    <cellStyle name="Style 21 5 2" xfId="15659"/>
    <cellStyle name="Style 21 5 3" xfId="15660"/>
    <cellStyle name="Style 21 5 4" xfId="15661"/>
    <cellStyle name="Style 21 5 5" xfId="15662"/>
    <cellStyle name="Style 21 6" xfId="15663"/>
    <cellStyle name="Style 21 7" xfId="15664"/>
    <cellStyle name="Style 21 8" xfId="15665"/>
    <cellStyle name="Style 21 9" xfId="15666"/>
    <cellStyle name="Style 22" xfId="15667"/>
    <cellStyle name="Style 22 10" xfId="15668"/>
    <cellStyle name="Style 22 11" xfId="19102"/>
    <cellStyle name="Style 22 2" xfId="15669"/>
    <cellStyle name="Style 22 2 2" xfId="15670"/>
    <cellStyle name="Style 22 2 3" xfId="15671"/>
    <cellStyle name="Style 22 2 4" xfId="15672"/>
    <cellStyle name="Style 22 2 5" xfId="15673"/>
    <cellStyle name="Style 22 3" xfId="15674"/>
    <cellStyle name="Style 22 3 2" xfId="15675"/>
    <cellStyle name="Style 22 3 3" xfId="15676"/>
    <cellStyle name="Style 22 3 4" xfId="15677"/>
    <cellStyle name="Style 22 3 5" xfId="15678"/>
    <cellStyle name="Style 22 4" xfId="15679"/>
    <cellStyle name="Style 22 5" xfId="15680"/>
    <cellStyle name="Style 22 6" xfId="15681"/>
    <cellStyle name="Style 22 7" xfId="15682"/>
    <cellStyle name="Style 22 8" xfId="15683"/>
    <cellStyle name="Style 22 9" xfId="15684"/>
    <cellStyle name="Style 23" xfId="15685"/>
    <cellStyle name="Style 23 10" xfId="15686"/>
    <cellStyle name="Style 23 11" xfId="19103"/>
    <cellStyle name="Style 23 2" xfId="15687"/>
    <cellStyle name="Style 23 2 2" xfId="15688"/>
    <cellStyle name="Style 23 2 3" xfId="15689"/>
    <cellStyle name="Style 23 2 4" xfId="15690"/>
    <cellStyle name="Style 23 2 5" xfId="15691"/>
    <cellStyle name="Style 23 3" xfId="15692"/>
    <cellStyle name="Style 23 3 2" xfId="15693"/>
    <cellStyle name="Style 23 3 3" xfId="15694"/>
    <cellStyle name="Style 23 3 4" xfId="15695"/>
    <cellStyle name="Style 23 3 5" xfId="15696"/>
    <cellStyle name="Style 23 4" xfId="15697"/>
    <cellStyle name="Style 23 5" xfId="15698"/>
    <cellStyle name="Style 23 6" xfId="15699"/>
    <cellStyle name="Style 23 7" xfId="15700"/>
    <cellStyle name="Style 23 8" xfId="15701"/>
    <cellStyle name="Style 23 9" xfId="15702"/>
    <cellStyle name="Style 24" xfId="15703"/>
    <cellStyle name="Style 24 10" xfId="15704"/>
    <cellStyle name="Style 24 11" xfId="19104"/>
    <cellStyle name="Style 24 2" xfId="15705"/>
    <cellStyle name="Style 24 2 2" xfId="15706"/>
    <cellStyle name="Style 24 2 3" xfId="15707"/>
    <cellStyle name="Style 24 2 4" xfId="15708"/>
    <cellStyle name="Style 24 2 5" xfId="15709"/>
    <cellStyle name="Style 24 3" xfId="15710"/>
    <cellStyle name="Style 24 3 2" xfId="15711"/>
    <cellStyle name="Style 24 3 3" xfId="15712"/>
    <cellStyle name="Style 24 3 4" xfId="15713"/>
    <cellStyle name="Style 24 3 5" xfId="15714"/>
    <cellStyle name="Style 24 4" xfId="15715"/>
    <cellStyle name="Style 24 5" xfId="15716"/>
    <cellStyle name="Style 24 6" xfId="15717"/>
    <cellStyle name="Style 24 7" xfId="15718"/>
    <cellStyle name="Style 24 8" xfId="15719"/>
    <cellStyle name="Style 24 9" xfId="15720"/>
    <cellStyle name="Style 25" xfId="15721"/>
    <cellStyle name="Style 25 10" xfId="15722"/>
    <cellStyle name="Style 25 11" xfId="15723"/>
    <cellStyle name="Style 25 12" xfId="19105"/>
    <cellStyle name="Style 25 2" xfId="15724"/>
    <cellStyle name="Style 25 2 10" xfId="15725"/>
    <cellStyle name="Style 25 2 11" xfId="19106"/>
    <cellStyle name="Style 25 2 2" xfId="15726"/>
    <cellStyle name="Style 25 2 2 2" xfId="15727"/>
    <cellStyle name="Style 25 2 2 3" xfId="15728"/>
    <cellStyle name="Style 25 2 2 4" xfId="15729"/>
    <cellStyle name="Style 25 2 2 5" xfId="15730"/>
    <cellStyle name="Style 25 2 3" xfId="15731"/>
    <cellStyle name="Style 25 2 4" xfId="15732"/>
    <cellStyle name="Style 25 2 5" xfId="15733"/>
    <cellStyle name="Style 25 2 6" xfId="15734"/>
    <cellStyle name="Style 25 2 7" xfId="15735"/>
    <cellStyle name="Style 25 2 8" xfId="15736"/>
    <cellStyle name="Style 25 2 9" xfId="15737"/>
    <cellStyle name="Style 25 3" xfId="15738"/>
    <cellStyle name="Style 25 3 2" xfId="15739"/>
    <cellStyle name="Style 25 3 2 2" xfId="15740"/>
    <cellStyle name="Style 25 3 2 3" xfId="15741"/>
    <cellStyle name="Style 25 3 2 4" xfId="15742"/>
    <cellStyle name="Style 25 3 2 5" xfId="15743"/>
    <cellStyle name="Style 25 3 3" xfId="15744"/>
    <cellStyle name="Style 25 3 3 2" xfId="15745"/>
    <cellStyle name="Style 25 3 3 3" xfId="15746"/>
    <cellStyle name="Style 25 3 4" xfId="15747"/>
    <cellStyle name="Style 25 3 5" xfId="15748"/>
    <cellStyle name="Style 25 3 6" xfId="15749"/>
    <cellStyle name="Style 25 3 7" xfId="15750"/>
    <cellStyle name="Style 25 3 8" xfId="15751"/>
    <cellStyle name="Style 25 4" xfId="15752"/>
    <cellStyle name="Style 25 4 2" xfId="15753"/>
    <cellStyle name="Style 25 4 3" xfId="15754"/>
    <cellStyle name="Style 25 4 4" xfId="15755"/>
    <cellStyle name="Style 25 4 5" xfId="15756"/>
    <cellStyle name="Style 25 5" xfId="15757"/>
    <cellStyle name="Style 25 6" xfId="15758"/>
    <cellStyle name="Style 25 7" xfId="15759"/>
    <cellStyle name="Style 25 8" xfId="15760"/>
    <cellStyle name="Style 25 9" xfId="15761"/>
    <cellStyle name="Style 26" xfId="15762"/>
    <cellStyle name="Style 26 10" xfId="15763"/>
    <cellStyle name="Style 26 11" xfId="19107"/>
    <cellStyle name="Style 26 2" xfId="15764"/>
    <cellStyle name="Style 26 2 2" xfId="15765"/>
    <cellStyle name="Style 26 2 3" xfId="15766"/>
    <cellStyle name="Style 26 2 4" xfId="15767"/>
    <cellStyle name="Style 26 2 5" xfId="15768"/>
    <cellStyle name="Style 26 3" xfId="15769"/>
    <cellStyle name="Style 26 3 2" xfId="15770"/>
    <cellStyle name="Style 26 3 3" xfId="15771"/>
    <cellStyle name="Style 26 3 4" xfId="15772"/>
    <cellStyle name="Style 26 3 5" xfId="15773"/>
    <cellStyle name="Style 26 4" xfId="15774"/>
    <cellStyle name="Style 26 5" xfId="15775"/>
    <cellStyle name="Style 26 6" xfId="15776"/>
    <cellStyle name="Style 26 7" xfId="15777"/>
    <cellStyle name="Style 26 8" xfId="15778"/>
    <cellStyle name="Style 26 9" xfId="15779"/>
    <cellStyle name="Style 27" xfId="15780"/>
    <cellStyle name="Style 27 2" xfId="15781"/>
    <cellStyle name="Style 27 2 2" xfId="15782"/>
    <cellStyle name="Style 27 2 3" xfId="15783"/>
    <cellStyle name="Style 27 2 4" xfId="15784"/>
    <cellStyle name="Style 27 2 5" xfId="15785"/>
    <cellStyle name="Style 27 3" xfId="15786"/>
    <cellStyle name="Style 27 4" xfId="15787"/>
    <cellStyle name="Style 27 5" xfId="15788"/>
    <cellStyle name="Style 27 6" xfId="15789"/>
    <cellStyle name="Style 35" xfId="15790"/>
    <cellStyle name="Style 35 2" xfId="15791"/>
    <cellStyle name="Style 35 2 2" xfId="15792"/>
    <cellStyle name="Style 35 2 3" xfId="15793"/>
    <cellStyle name="Style 35 2 4" xfId="15794"/>
    <cellStyle name="Style 35 2 5" xfId="15795"/>
    <cellStyle name="Style 35 3" xfId="15796"/>
    <cellStyle name="Style 35 3 2" xfId="15797"/>
    <cellStyle name="Style 35 3 3" xfId="15798"/>
    <cellStyle name="Style 35 3 4" xfId="15799"/>
    <cellStyle name="Style 35 3 5" xfId="15800"/>
    <cellStyle name="Style 35 4" xfId="15801"/>
    <cellStyle name="Style 35 5" xfId="15802"/>
    <cellStyle name="Style 35 6" xfId="15803"/>
    <cellStyle name="Style 35 7" xfId="15804"/>
    <cellStyle name="Style 36" xfId="15805"/>
    <cellStyle name="Style 36 2" xfId="15806"/>
    <cellStyle name="Style 36 2 2" xfId="15807"/>
    <cellStyle name="Style 36 2 3" xfId="15808"/>
    <cellStyle name="Style 36 2 4" xfId="15809"/>
    <cellStyle name="Style 36 2 5" xfId="15810"/>
    <cellStyle name="Style 36 3" xfId="15811"/>
    <cellStyle name="Style 36 4" xfId="15812"/>
    <cellStyle name="Style 36 5" xfId="15813"/>
    <cellStyle name="Style 36 6" xfId="15814"/>
    <cellStyle name="Style 37" xfId="15815"/>
    <cellStyle name="Style 37 2" xfId="15816"/>
    <cellStyle name="Style 37 2 2" xfId="15817"/>
    <cellStyle name="Style 37 2 3" xfId="15818"/>
    <cellStyle name="Style 37 2 4" xfId="15819"/>
    <cellStyle name="Style 37 2 5" xfId="15820"/>
    <cellStyle name="Style 37 3" xfId="15821"/>
    <cellStyle name="Style 37 4" xfId="15822"/>
    <cellStyle name="Style 37 5" xfId="15823"/>
    <cellStyle name="Style 37 6" xfId="15824"/>
    <cellStyle name="Style 38" xfId="15825"/>
    <cellStyle name="Style 38 2" xfId="15826"/>
    <cellStyle name="Style 38 2 2" xfId="15827"/>
    <cellStyle name="Style 38 2 3" xfId="15828"/>
    <cellStyle name="Style 38 2 4" xfId="15829"/>
    <cellStyle name="Style 38 2 5" xfId="15830"/>
    <cellStyle name="Style 38 3" xfId="15831"/>
    <cellStyle name="Style 38 4" xfId="15832"/>
    <cellStyle name="Style 38 5" xfId="15833"/>
    <cellStyle name="Style 38 6" xfId="15834"/>
    <cellStyle name="Style 39" xfId="15835"/>
    <cellStyle name="Style 39 2" xfId="15836"/>
    <cellStyle name="Style 39 2 2" xfId="15837"/>
    <cellStyle name="Style 39 2 3" xfId="15838"/>
    <cellStyle name="Style 39 2 4" xfId="15839"/>
    <cellStyle name="Style 39 2 5" xfId="15840"/>
    <cellStyle name="Style 39 3" xfId="15841"/>
    <cellStyle name="Style 39 3 2" xfId="15842"/>
    <cellStyle name="Style 39 3 3" xfId="15843"/>
    <cellStyle name="Style 39 3 4" xfId="15844"/>
    <cellStyle name="Style 39 3 5" xfId="15845"/>
    <cellStyle name="Style 39 4" xfId="15846"/>
    <cellStyle name="Style 39 5" xfId="15847"/>
    <cellStyle name="Style 39 6" xfId="15848"/>
    <cellStyle name="Style 39 7" xfId="15849"/>
    <cellStyle name="Style 40" xfId="15850"/>
    <cellStyle name="Style 40 2" xfId="15851"/>
    <cellStyle name="Style 40 2 2" xfId="15852"/>
    <cellStyle name="Style 40 2 3" xfId="15853"/>
    <cellStyle name="Style 40 2 4" xfId="15854"/>
    <cellStyle name="Style 40 2 5" xfId="15855"/>
    <cellStyle name="Style 40 3" xfId="15856"/>
    <cellStyle name="Style 40 4" xfId="15857"/>
    <cellStyle name="Style 40 5" xfId="15858"/>
    <cellStyle name="Style 40 6" xfId="15859"/>
    <cellStyle name="Style 41" xfId="15860"/>
    <cellStyle name="Style 41 2" xfId="15861"/>
    <cellStyle name="Style 41 2 2" xfId="15862"/>
    <cellStyle name="Style 41 2 3" xfId="15863"/>
    <cellStyle name="Style 41 2 4" xfId="15864"/>
    <cellStyle name="Style 41 2 5" xfId="15865"/>
    <cellStyle name="Style 41 3" xfId="15866"/>
    <cellStyle name="Style 41 4" xfId="15867"/>
    <cellStyle name="Style 41 5" xfId="15868"/>
    <cellStyle name="Style 41 6" xfId="15869"/>
    <cellStyle name="Style 46" xfId="15870"/>
    <cellStyle name="Style 46 2" xfId="15871"/>
    <cellStyle name="Style 46 2 2" xfId="15872"/>
    <cellStyle name="Style 46 2 3" xfId="15873"/>
    <cellStyle name="Style 46 2 4" xfId="15874"/>
    <cellStyle name="Style 46 2 5" xfId="15875"/>
    <cellStyle name="Style 46 3" xfId="15876"/>
    <cellStyle name="Style 46 3 2" xfId="15877"/>
    <cellStyle name="Style 46 3 3" xfId="15878"/>
    <cellStyle name="Style 46 3 4" xfId="15879"/>
    <cellStyle name="Style 46 3 5" xfId="15880"/>
    <cellStyle name="Style 46 4" xfId="15881"/>
    <cellStyle name="Style 46 5" xfId="15882"/>
    <cellStyle name="Style 46 6" xfId="15883"/>
    <cellStyle name="Style 46 7" xfId="15884"/>
    <cellStyle name="Style 47" xfId="15885"/>
    <cellStyle name="Style 47 2" xfId="15886"/>
    <cellStyle name="Style 47 2 2" xfId="15887"/>
    <cellStyle name="Style 47 2 3" xfId="15888"/>
    <cellStyle name="Style 47 2 4" xfId="15889"/>
    <cellStyle name="Style 47 2 5" xfId="15890"/>
    <cellStyle name="Style 47 3" xfId="15891"/>
    <cellStyle name="Style 47 4" xfId="15892"/>
    <cellStyle name="Style 47 5" xfId="15893"/>
    <cellStyle name="Style 47 6" xfId="15894"/>
    <cellStyle name="Style 48" xfId="15895"/>
    <cellStyle name="Style 48 2" xfId="15896"/>
    <cellStyle name="Style 48 2 2" xfId="15897"/>
    <cellStyle name="Style 48 2 3" xfId="15898"/>
    <cellStyle name="Style 48 2 4" xfId="15899"/>
    <cellStyle name="Style 48 2 5" xfId="15900"/>
    <cellStyle name="Style 48 3" xfId="15901"/>
    <cellStyle name="Style 48 4" xfId="15902"/>
    <cellStyle name="Style 48 5" xfId="15903"/>
    <cellStyle name="Style 48 6" xfId="15904"/>
    <cellStyle name="Style 49" xfId="15905"/>
    <cellStyle name="Style 49 2" xfId="15906"/>
    <cellStyle name="Style 49 2 2" xfId="15907"/>
    <cellStyle name="Style 49 2 3" xfId="15908"/>
    <cellStyle name="Style 49 2 4" xfId="15909"/>
    <cellStyle name="Style 49 2 5" xfId="15910"/>
    <cellStyle name="Style 49 3" xfId="15911"/>
    <cellStyle name="Style 49 4" xfId="15912"/>
    <cellStyle name="Style 49 5" xfId="15913"/>
    <cellStyle name="Style 49 6" xfId="15914"/>
    <cellStyle name="Style 50" xfId="15915"/>
    <cellStyle name="Style 50 2" xfId="15916"/>
    <cellStyle name="Style 50 2 2" xfId="15917"/>
    <cellStyle name="Style 50 2 3" xfId="15918"/>
    <cellStyle name="Style 50 2 4" xfId="15919"/>
    <cellStyle name="Style 50 2 5" xfId="15920"/>
    <cellStyle name="Style 50 3" xfId="15921"/>
    <cellStyle name="Style 50 3 2" xfId="15922"/>
    <cellStyle name="Style 50 3 3" xfId="15923"/>
    <cellStyle name="Style 50 3 4" xfId="15924"/>
    <cellStyle name="Style 50 3 5" xfId="15925"/>
    <cellStyle name="Style 50 4" xfId="15926"/>
    <cellStyle name="Style 50 5" xfId="15927"/>
    <cellStyle name="Style 50 6" xfId="15928"/>
    <cellStyle name="Style 50 7" xfId="15929"/>
    <cellStyle name="Style 51" xfId="15930"/>
    <cellStyle name="Style 51 2" xfId="15931"/>
    <cellStyle name="Style 51 2 2" xfId="15932"/>
    <cellStyle name="Style 51 2 3" xfId="15933"/>
    <cellStyle name="Style 51 2 4" xfId="15934"/>
    <cellStyle name="Style 51 2 5" xfId="15935"/>
    <cellStyle name="Style 51 3" xfId="15936"/>
    <cellStyle name="Style 51 4" xfId="15937"/>
    <cellStyle name="Style 51 5" xfId="15938"/>
    <cellStyle name="Style 51 6" xfId="15939"/>
    <cellStyle name="Style 52" xfId="15940"/>
    <cellStyle name="Style 52 2" xfId="15941"/>
    <cellStyle name="Style 52 2 2" xfId="15942"/>
    <cellStyle name="Style 52 2 3" xfId="15943"/>
    <cellStyle name="Style 52 2 4" xfId="15944"/>
    <cellStyle name="Style 52 2 5" xfId="15945"/>
    <cellStyle name="Style 52 3" xfId="15946"/>
    <cellStyle name="Style 52 4" xfId="15947"/>
    <cellStyle name="Style 52 5" xfId="15948"/>
    <cellStyle name="Style 52 6" xfId="15949"/>
    <cellStyle name="Style 58" xfId="15950"/>
    <cellStyle name="Style 58 2" xfId="15951"/>
    <cellStyle name="Style 58 2 2" xfId="15952"/>
    <cellStyle name="Style 58 2 3" xfId="15953"/>
    <cellStyle name="Style 58 2 4" xfId="15954"/>
    <cellStyle name="Style 58 2 5" xfId="15955"/>
    <cellStyle name="Style 58 3" xfId="15956"/>
    <cellStyle name="Style 58 3 2" xfId="15957"/>
    <cellStyle name="Style 58 3 3" xfId="15958"/>
    <cellStyle name="Style 58 3 4" xfId="15959"/>
    <cellStyle name="Style 58 3 5" xfId="15960"/>
    <cellStyle name="Style 58 4" xfId="15961"/>
    <cellStyle name="Style 58 5" xfId="15962"/>
    <cellStyle name="Style 58 6" xfId="15963"/>
    <cellStyle name="Style 58 7" xfId="15964"/>
    <cellStyle name="Style 59" xfId="15965"/>
    <cellStyle name="Style 59 2" xfId="15966"/>
    <cellStyle name="Style 59 2 2" xfId="15967"/>
    <cellStyle name="Style 59 2 3" xfId="15968"/>
    <cellStyle name="Style 59 2 4" xfId="15969"/>
    <cellStyle name="Style 59 2 5" xfId="15970"/>
    <cellStyle name="Style 59 3" xfId="15971"/>
    <cellStyle name="Style 59 4" xfId="15972"/>
    <cellStyle name="Style 59 5" xfId="15973"/>
    <cellStyle name="Style 59 6" xfId="15974"/>
    <cellStyle name="Style 60" xfId="15975"/>
    <cellStyle name="Style 60 2" xfId="15976"/>
    <cellStyle name="Style 60 2 2" xfId="15977"/>
    <cellStyle name="Style 60 2 3" xfId="15978"/>
    <cellStyle name="Style 60 2 4" xfId="15979"/>
    <cellStyle name="Style 60 2 5" xfId="15980"/>
    <cellStyle name="Style 60 3" xfId="15981"/>
    <cellStyle name="Style 60 4" xfId="15982"/>
    <cellStyle name="Style 60 5" xfId="15983"/>
    <cellStyle name="Style 60 6" xfId="15984"/>
    <cellStyle name="Style 61" xfId="15985"/>
    <cellStyle name="Style 61 2" xfId="15986"/>
    <cellStyle name="Style 61 2 2" xfId="15987"/>
    <cellStyle name="Style 61 2 3" xfId="15988"/>
    <cellStyle name="Style 61 2 4" xfId="15989"/>
    <cellStyle name="Style 61 2 5" xfId="15990"/>
    <cellStyle name="Style 61 3" xfId="15991"/>
    <cellStyle name="Style 61 4" xfId="15992"/>
    <cellStyle name="Style 61 5" xfId="15993"/>
    <cellStyle name="Style 61 6" xfId="15994"/>
    <cellStyle name="Style 62" xfId="15995"/>
    <cellStyle name="Style 62 2" xfId="15996"/>
    <cellStyle name="Style 62 2 2" xfId="15997"/>
    <cellStyle name="Style 62 2 3" xfId="15998"/>
    <cellStyle name="Style 62 2 4" xfId="15999"/>
    <cellStyle name="Style 62 2 5" xfId="16000"/>
    <cellStyle name="Style 62 3" xfId="16001"/>
    <cellStyle name="Style 62 3 2" xfId="16002"/>
    <cellStyle name="Style 62 3 3" xfId="16003"/>
    <cellStyle name="Style 62 3 4" xfId="16004"/>
    <cellStyle name="Style 62 3 5" xfId="16005"/>
    <cellStyle name="Style 62 4" xfId="16006"/>
    <cellStyle name="Style 62 5" xfId="16007"/>
    <cellStyle name="Style 62 6" xfId="16008"/>
    <cellStyle name="Style 62 7" xfId="16009"/>
    <cellStyle name="Style 63" xfId="16010"/>
    <cellStyle name="Style 63 2" xfId="16011"/>
    <cellStyle name="Style 63 2 2" xfId="16012"/>
    <cellStyle name="Style 63 2 3" xfId="16013"/>
    <cellStyle name="Style 63 2 4" xfId="16014"/>
    <cellStyle name="Style 63 2 5" xfId="16015"/>
    <cellStyle name="Style 63 3" xfId="16016"/>
    <cellStyle name="Style 63 4" xfId="16017"/>
    <cellStyle name="Style 63 5" xfId="16018"/>
    <cellStyle name="Style 63 6" xfId="16019"/>
    <cellStyle name="Style 64" xfId="16020"/>
    <cellStyle name="Style 64 2" xfId="16021"/>
    <cellStyle name="Style 64 2 2" xfId="16022"/>
    <cellStyle name="Style 64 2 3" xfId="16023"/>
    <cellStyle name="Style 64 2 4" xfId="16024"/>
    <cellStyle name="Style 64 2 5" xfId="16025"/>
    <cellStyle name="Style 64 3" xfId="16026"/>
    <cellStyle name="Style 64 4" xfId="16027"/>
    <cellStyle name="Style 64 5" xfId="16028"/>
    <cellStyle name="Style 64 6" xfId="16029"/>
    <cellStyle name="Style 69" xfId="16030"/>
    <cellStyle name="Style 69 2" xfId="16031"/>
    <cellStyle name="Style 69 2 2" xfId="16032"/>
    <cellStyle name="Style 69 2 3" xfId="16033"/>
    <cellStyle name="Style 69 2 4" xfId="16034"/>
    <cellStyle name="Style 69 2 5" xfId="16035"/>
    <cellStyle name="Style 69 3" xfId="16036"/>
    <cellStyle name="Style 69 3 2" xfId="16037"/>
    <cellStyle name="Style 69 3 3" xfId="16038"/>
    <cellStyle name="Style 69 3 4" xfId="16039"/>
    <cellStyle name="Style 69 3 5" xfId="16040"/>
    <cellStyle name="Style 69 4" xfId="16041"/>
    <cellStyle name="Style 69 5" xfId="16042"/>
    <cellStyle name="Style 69 6" xfId="16043"/>
    <cellStyle name="Style 69 7" xfId="16044"/>
    <cellStyle name="Style 70" xfId="16045"/>
    <cellStyle name="Style 70 2" xfId="16046"/>
    <cellStyle name="Style 70 2 2" xfId="16047"/>
    <cellStyle name="Style 70 2 3" xfId="16048"/>
    <cellStyle name="Style 70 2 4" xfId="16049"/>
    <cellStyle name="Style 70 2 5" xfId="16050"/>
    <cellStyle name="Style 70 3" xfId="16051"/>
    <cellStyle name="Style 70 4" xfId="16052"/>
    <cellStyle name="Style 70 5" xfId="16053"/>
    <cellStyle name="Style 70 6" xfId="16054"/>
    <cellStyle name="Style 71" xfId="16055"/>
    <cellStyle name="Style 71 2" xfId="16056"/>
    <cellStyle name="Style 71 2 2" xfId="16057"/>
    <cellStyle name="Style 71 2 3" xfId="16058"/>
    <cellStyle name="Style 71 2 4" xfId="16059"/>
    <cellStyle name="Style 71 2 5" xfId="16060"/>
    <cellStyle name="Style 71 3" xfId="16061"/>
    <cellStyle name="Style 71 4" xfId="16062"/>
    <cellStyle name="Style 71 5" xfId="16063"/>
    <cellStyle name="Style 71 6" xfId="16064"/>
    <cellStyle name="Style 72" xfId="16065"/>
    <cellStyle name="Style 72 2" xfId="16066"/>
    <cellStyle name="Style 72 2 2" xfId="16067"/>
    <cellStyle name="Style 72 2 3" xfId="16068"/>
    <cellStyle name="Style 72 2 4" xfId="16069"/>
    <cellStyle name="Style 72 2 5" xfId="16070"/>
    <cellStyle name="Style 72 3" xfId="16071"/>
    <cellStyle name="Style 72 4" xfId="16072"/>
    <cellStyle name="Style 72 5" xfId="16073"/>
    <cellStyle name="Style 72 6" xfId="16074"/>
    <cellStyle name="Style 73" xfId="16075"/>
    <cellStyle name="Style 73 2" xfId="16076"/>
    <cellStyle name="Style 73 2 2" xfId="16077"/>
    <cellStyle name="Style 73 2 3" xfId="16078"/>
    <cellStyle name="Style 73 2 4" xfId="16079"/>
    <cellStyle name="Style 73 2 5" xfId="16080"/>
    <cellStyle name="Style 73 3" xfId="16081"/>
    <cellStyle name="Style 73 3 2" xfId="16082"/>
    <cellStyle name="Style 73 3 3" xfId="16083"/>
    <cellStyle name="Style 73 3 4" xfId="16084"/>
    <cellStyle name="Style 73 3 5" xfId="16085"/>
    <cellStyle name="Style 73 4" xfId="16086"/>
    <cellStyle name="Style 73 5" xfId="16087"/>
    <cellStyle name="Style 73 6" xfId="16088"/>
    <cellStyle name="Style 73 7" xfId="16089"/>
    <cellStyle name="Style 74" xfId="16090"/>
    <cellStyle name="Style 74 2" xfId="16091"/>
    <cellStyle name="Style 74 2 2" xfId="16092"/>
    <cellStyle name="Style 74 2 3" xfId="16093"/>
    <cellStyle name="Style 74 2 4" xfId="16094"/>
    <cellStyle name="Style 74 2 5" xfId="16095"/>
    <cellStyle name="Style 74 3" xfId="16096"/>
    <cellStyle name="Style 74 4" xfId="16097"/>
    <cellStyle name="Style 74 5" xfId="16098"/>
    <cellStyle name="Style 74 6" xfId="16099"/>
    <cellStyle name="Style 75" xfId="16100"/>
    <cellStyle name="Style 75 2" xfId="16101"/>
    <cellStyle name="Style 75 2 2" xfId="16102"/>
    <cellStyle name="Style 75 2 3" xfId="16103"/>
    <cellStyle name="Style 75 2 4" xfId="16104"/>
    <cellStyle name="Style 75 2 5" xfId="16105"/>
    <cellStyle name="Style 75 3" xfId="16106"/>
    <cellStyle name="Style 75 4" xfId="16107"/>
    <cellStyle name="Style 75 5" xfId="16108"/>
    <cellStyle name="Style 75 6" xfId="16109"/>
    <cellStyle name="Style 80" xfId="16110"/>
    <cellStyle name="Style 80 2" xfId="16111"/>
    <cellStyle name="Style 80 2 2" xfId="16112"/>
    <cellStyle name="Style 80 2 3" xfId="16113"/>
    <cellStyle name="Style 80 2 4" xfId="16114"/>
    <cellStyle name="Style 80 2 5" xfId="16115"/>
    <cellStyle name="Style 80 3" xfId="16116"/>
    <cellStyle name="Style 80 3 2" xfId="16117"/>
    <cellStyle name="Style 80 3 3" xfId="16118"/>
    <cellStyle name="Style 80 3 4" xfId="16119"/>
    <cellStyle name="Style 80 3 5" xfId="16120"/>
    <cellStyle name="Style 80 4" xfId="16121"/>
    <cellStyle name="Style 80 5" xfId="16122"/>
    <cellStyle name="Style 80 6" xfId="16123"/>
    <cellStyle name="Style 80 7" xfId="16124"/>
    <cellStyle name="Style 81" xfId="16125"/>
    <cellStyle name="Style 81 2" xfId="16126"/>
    <cellStyle name="Style 81 2 2" xfId="16127"/>
    <cellStyle name="Style 81 2 3" xfId="16128"/>
    <cellStyle name="Style 81 2 4" xfId="16129"/>
    <cellStyle name="Style 81 2 5" xfId="16130"/>
    <cellStyle name="Style 81 3" xfId="16131"/>
    <cellStyle name="Style 81 3 2" xfId="16132"/>
    <cellStyle name="Style 81 3 3" xfId="16133"/>
    <cellStyle name="Style 81 3 4" xfId="16134"/>
    <cellStyle name="Style 81 3 5" xfId="16135"/>
    <cellStyle name="Style 81 4" xfId="16136"/>
    <cellStyle name="Style 81 5" xfId="16137"/>
    <cellStyle name="Style 81 6" xfId="16138"/>
    <cellStyle name="Style 81 7" xfId="16139"/>
    <cellStyle name="Style 82" xfId="16140"/>
    <cellStyle name="Style 82 2" xfId="16141"/>
    <cellStyle name="Style 82 2 2" xfId="16142"/>
    <cellStyle name="Style 82 2 3" xfId="16143"/>
    <cellStyle name="Style 82 2 4" xfId="16144"/>
    <cellStyle name="Style 82 2 5" xfId="16145"/>
    <cellStyle name="Style 82 3" xfId="16146"/>
    <cellStyle name="Style 82 4" xfId="16147"/>
    <cellStyle name="Style 82 5" xfId="16148"/>
    <cellStyle name="Style 82 6" xfId="16149"/>
    <cellStyle name="Style 83" xfId="16150"/>
    <cellStyle name="Style 83 2" xfId="16151"/>
    <cellStyle name="Style 83 2 2" xfId="16152"/>
    <cellStyle name="Style 83 2 3" xfId="16153"/>
    <cellStyle name="Style 83 2 4" xfId="16154"/>
    <cellStyle name="Style 83 2 5" xfId="16155"/>
    <cellStyle name="Style 83 3" xfId="16156"/>
    <cellStyle name="Style 83 4" xfId="16157"/>
    <cellStyle name="Style 83 5" xfId="16158"/>
    <cellStyle name="Style 83 6" xfId="16159"/>
    <cellStyle name="Style 84" xfId="16160"/>
    <cellStyle name="Style 84 2" xfId="16161"/>
    <cellStyle name="Style 84 2 2" xfId="16162"/>
    <cellStyle name="Style 84 2 3" xfId="16163"/>
    <cellStyle name="Style 84 2 4" xfId="16164"/>
    <cellStyle name="Style 84 2 5" xfId="16165"/>
    <cellStyle name="Style 84 3" xfId="16166"/>
    <cellStyle name="Style 84 4" xfId="16167"/>
    <cellStyle name="Style 84 5" xfId="16168"/>
    <cellStyle name="Style 84 6" xfId="16169"/>
    <cellStyle name="Style 85" xfId="16170"/>
    <cellStyle name="Style 85 2" xfId="16171"/>
    <cellStyle name="Style 85 2 2" xfId="16172"/>
    <cellStyle name="Style 85 2 3" xfId="16173"/>
    <cellStyle name="Style 85 2 4" xfId="16174"/>
    <cellStyle name="Style 85 2 5" xfId="16175"/>
    <cellStyle name="Style 85 3" xfId="16176"/>
    <cellStyle name="Style 85 3 2" xfId="16177"/>
    <cellStyle name="Style 85 3 3" xfId="16178"/>
    <cellStyle name="Style 85 3 4" xfId="16179"/>
    <cellStyle name="Style 85 3 5" xfId="16180"/>
    <cellStyle name="Style 85 4" xfId="16181"/>
    <cellStyle name="Style 85 5" xfId="16182"/>
    <cellStyle name="Style 85 6" xfId="16183"/>
    <cellStyle name="Style 85 7" xfId="16184"/>
    <cellStyle name="Style 86" xfId="16185"/>
    <cellStyle name="Style 86 2" xfId="16186"/>
    <cellStyle name="Style 86 2 2" xfId="16187"/>
    <cellStyle name="Style 86 2 3" xfId="16188"/>
    <cellStyle name="Style 86 2 4" xfId="16189"/>
    <cellStyle name="Style 86 2 5" xfId="16190"/>
    <cellStyle name="Style 86 3" xfId="16191"/>
    <cellStyle name="Style 86 4" xfId="16192"/>
    <cellStyle name="Style 86 5" xfId="16193"/>
    <cellStyle name="Style 86 6" xfId="16194"/>
    <cellStyle name="Style 87" xfId="16195"/>
    <cellStyle name="Style 87 2" xfId="16196"/>
    <cellStyle name="Style 87 2 2" xfId="16197"/>
    <cellStyle name="Style 87 2 3" xfId="16198"/>
    <cellStyle name="Style 87 2 4" xfId="16199"/>
    <cellStyle name="Style 87 2 5" xfId="16200"/>
    <cellStyle name="Style 87 3" xfId="16201"/>
    <cellStyle name="Style 87 4" xfId="16202"/>
    <cellStyle name="Style 87 5" xfId="16203"/>
    <cellStyle name="Style 87 6" xfId="16204"/>
    <cellStyle name="Style 93" xfId="16205"/>
    <cellStyle name="Style 93 2" xfId="16206"/>
    <cellStyle name="Style 93 2 2" xfId="16207"/>
    <cellStyle name="Style 93 2 3" xfId="16208"/>
    <cellStyle name="Style 93 2 4" xfId="16209"/>
    <cellStyle name="Style 93 2 5" xfId="16210"/>
    <cellStyle name="Style 93 3" xfId="16211"/>
    <cellStyle name="Style 93 3 2" xfId="16212"/>
    <cellStyle name="Style 93 3 3" xfId="16213"/>
    <cellStyle name="Style 93 3 4" xfId="16214"/>
    <cellStyle name="Style 93 3 5" xfId="16215"/>
    <cellStyle name="Style 93 4" xfId="16216"/>
    <cellStyle name="Style 93 5" xfId="16217"/>
    <cellStyle name="Style 93 6" xfId="16218"/>
    <cellStyle name="Style 93 7" xfId="16219"/>
    <cellStyle name="Style 94" xfId="16220"/>
    <cellStyle name="Style 94 2" xfId="16221"/>
    <cellStyle name="Style 94 2 2" xfId="16222"/>
    <cellStyle name="Style 94 2 3" xfId="16223"/>
    <cellStyle name="Style 94 2 4" xfId="16224"/>
    <cellStyle name="Style 94 2 5" xfId="16225"/>
    <cellStyle name="Style 94 3" xfId="16226"/>
    <cellStyle name="Style 94 4" xfId="16227"/>
    <cellStyle name="Style 94 5" xfId="16228"/>
    <cellStyle name="Style 94 6" xfId="16229"/>
    <cellStyle name="Style 95" xfId="16230"/>
    <cellStyle name="Style 95 2" xfId="16231"/>
    <cellStyle name="Style 95 2 2" xfId="16232"/>
    <cellStyle name="Style 95 2 3" xfId="16233"/>
    <cellStyle name="Style 95 2 4" xfId="16234"/>
    <cellStyle name="Style 95 2 5" xfId="16235"/>
    <cellStyle name="Style 95 3" xfId="16236"/>
    <cellStyle name="Style 95 4" xfId="16237"/>
    <cellStyle name="Style 95 5" xfId="16238"/>
    <cellStyle name="Style 95 6" xfId="16239"/>
    <cellStyle name="Style 96" xfId="16240"/>
    <cellStyle name="Style 96 2" xfId="16241"/>
    <cellStyle name="Style 96 2 2" xfId="16242"/>
    <cellStyle name="Style 96 2 3" xfId="16243"/>
    <cellStyle name="Style 96 2 4" xfId="16244"/>
    <cellStyle name="Style 96 2 5" xfId="16245"/>
    <cellStyle name="Style 96 3" xfId="16246"/>
    <cellStyle name="Style 96 4" xfId="16247"/>
    <cellStyle name="Style 96 5" xfId="16248"/>
    <cellStyle name="Style 96 6" xfId="16249"/>
    <cellStyle name="Style 97" xfId="16250"/>
    <cellStyle name="Style 97 2" xfId="16251"/>
    <cellStyle name="Style 97 2 2" xfId="16252"/>
    <cellStyle name="Style 97 2 3" xfId="16253"/>
    <cellStyle name="Style 97 2 4" xfId="16254"/>
    <cellStyle name="Style 97 2 5" xfId="16255"/>
    <cellStyle name="Style 97 3" xfId="16256"/>
    <cellStyle name="Style 97 3 2" xfId="16257"/>
    <cellStyle name="Style 97 3 3" xfId="16258"/>
    <cellStyle name="Style 97 3 4" xfId="16259"/>
    <cellStyle name="Style 97 3 5" xfId="16260"/>
    <cellStyle name="Style 97 4" xfId="16261"/>
    <cellStyle name="Style 97 5" xfId="16262"/>
    <cellStyle name="Style 97 6" xfId="16263"/>
    <cellStyle name="Style 97 7" xfId="16264"/>
    <cellStyle name="Style 98" xfId="16265"/>
    <cellStyle name="Style 98 2" xfId="16266"/>
    <cellStyle name="Style 98 2 2" xfId="16267"/>
    <cellStyle name="Style 98 2 3" xfId="16268"/>
    <cellStyle name="Style 98 2 4" xfId="16269"/>
    <cellStyle name="Style 98 2 5" xfId="16270"/>
    <cellStyle name="Style 98 3" xfId="16271"/>
    <cellStyle name="Style 98 4" xfId="16272"/>
    <cellStyle name="Style 98 5" xfId="16273"/>
    <cellStyle name="Style 98 6" xfId="16274"/>
    <cellStyle name="Style 99" xfId="16275"/>
    <cellStyle name="Style 99 2" xfId="16276"/>
    <cellStyle name="Style 99 2 2" xfId="16277"/>
    <cellStyle name="Style 99 2 3" xfId="16278"/>
    <cellStyle name="Style 99 2 4" xfId="16279"/>
    <cellStyle name="Style 99 2 5" xfId="16280"/>
    <cellStyle name="Style 99 3" xfId="16281"/>
    <cellStyle name="Style 99 4" xfId="16282"/>
    <cellStyle name="Style 99 5" xfId="16283"/>
    <cellStyle name="Style 99 6" xfId="16284"/>
    <cellStyle name="tableau | cellule | normal | decimal 1" xfId="16285"/>
    <cellStyle name="tableau | cellule | normal | decimal 1 10" xfId="16286"/>
    <cellStyle name="tableau | cellule | normal | decimal 1 2" xfId="16287"/>
    <cellStyle name="tableau | cellule | normal | decimal 1 3" xfId="16288"/>
    <cellStyle name="tableau | cellule | normal | decimal 1 4" xfId="16289"/>
    <cellStyle name="tableau | cellule | normal | decimal 1 5" xfId="16290"/>
    <cellStyle name="tableau | cellule | normal | decimal 1 6" xfId="16291"/>
    <cellStyle name="tableau | cellule | normal | decimal 1 7" xfId="16292"/>
    <cellStyle name="tableau | cellule | normal | decimal 1 8" xfId="16293"/>
    <cellStyle name="tableau | cellule | normal | decimal 1 9" xfId="16294"/>
    <cellStyle name="tableau | cellule | normal | pourcentage | decimal 1" xfId="16295"/>
    <cellStyle name="tableau | cellule | normal | pourcentage | decimal 1 10" xfId="16296"/>
    <cellStyle name="tableau | cellule | normal | pourcentage | decimal 1 2" xfId="16297"/>
    <cellStyle name="tableau | cellule | normal | pourcentage | decimal 1 3" xfId="16298"/>
    <cellStyle name="tableau | cellule | normal | pourcentage | decimal 1 4" xfId="16299"/>
    <cellStyle name="tableau | cellule | normal | pourcentage | decimal 1 5" xfId="16300"/>
    <cellStyle name="tableau | cellule | normal | pourcentage | decimal 1 6" xfId="16301"/>
    <cellStyle name="tableau | cellule | normal | pourcentage | decimal 1 7" xfId="16302"/>
    <cellStyle name="tableau | cellule | normal | pourcentage | decimal 1 8" xfId="16303"/>
    <cellStyle name="tableau | cellule | normal | pourcentage | decimal 1 9" xfId="16304"/>
    <cellStyle name="tableau | cellule | total | decimal 1" xfId="16305"/>
    <cellStyle name="tableau | cellule | total | decimal 1 10" xfId="16306"/>
    <cellStyle name="tableau | cellule | total | decimal 1 2" xfId="16307"/>
    <cellStyle name="tableau | cellule | total | decimal 1 3" xfId="16308"/>
    <cellStyle name="tableau | cellule | total | decimal 1 4" xfId="16309"/>
    <cellStyle name="tableau | cellule | total | decimal 1 5" xfId="16310"/>
    <cellStyle name="tableau | cellule | total | decimal 1 6" xfId="16311"/>
    <cellStyle name="tableau | cellule | total | decimal 1 7" xfId="16312"/>
    <cellStyle name="tableau | cellule | total | decimal 1 8" xfId="16313"/>
    <cellStyle name="tableau | cellule | total | decimal 1 9" xfId="16314"/>
    <cellStyle name="tableau | coin superieur gauche" xfId="16315"/>
    <cellStyle name="tableau | coin superieur gauche 10" xfId="16316"/>
    <cellStyle name="tableau | coin superieur gauche 2" xfId="16317"/>
    <cellStyle name="tableau | coin superieur gauche 3" xfId="16318"/>
    <cellStyle name="tableau | coin superieur gauche 4" xfId="16319"/>
    <cellStyle name="tableau | coin superieur gauche 5" xfId="16320"/>
    <cellStyle name="tableau | coin superieur gauche 6" xfId="16321"/>
    <cellStyle name="tableau | coin superieur gauche 7" xfId="16322"/>
    <cellStyle name="tableau | coin superieur gauche 8" xfId="16323"/>
    <cellStyle name="tableau | coin superieur gauche 9" xfId="16324"/>
    <cellStyle name="tableau | entete-colonne | series" xfId="16325"/>
    <cellStyle name="tableau | entete-colonne | series 10" xfId="16326"/>
    <cellStyle name="tableau | entete-colonne | series 2" xfId="16327"/>
    <cellStyle name="tableau | entete-colonne | series 3" xfId="16328"/>
    <cellStyle name="tableau | entete-colonne | series 4" xfId="16329"/>
    <cellStyle name="tableau | entete-colonne | series 5" xfId="16330"/>
    <cellStyle name="tableau | entete-colonne | series 6" xfId="16331"/>
    <cellStyle name="tableau | entete-colonne | series 7" xfId="16332"/>
    <cellStyle name="tableau | entete-colonne | series 8" xfId="16333"/>
    <cellStyle name="tableau | entete-colonne | series 9" xfId="16334"/>
    <cellStyle name="tableau | entete-ligne | normal" xfId="16335"/>
    <cellStyle name="tableau | entete-ligne | normal 10" xfId="16336"/>
    <cellStyle name="tableau | entete-ligne | normal 2" xfId="16337"/>
    <cellStyle name="tableau | entete-ligne | normal 3" xfId="16338"/>
    <cellStyle name="tableau | entete-ligne | normal 4" xfId="16339"/>
    <cellStyle name="tableau | entete-ligne | normal 5" xfId="16340"/>
    <cellStyle name="tableau | entete-ligne | normal 6" xfId="16341"/>
    <cellStyle name="tableau | entete-ligne | normal 7" xfId="16342"/>
    <cellStyle name="tableau | entete-ligne | normal 8" xfId="16343"/>
    <cellStyle name="tableau | entete-ligne | normal 9" xfId="16344"/>
    <cellStyle name="tableau | entete-ligne | total" xfId="16345"/>
    <cellStyle name="tableau | entete-ligne | total 10" xfId="16346"/>
    <cellStyle name="tableau | entete-ligne | total 2" xfId="16347"/>
    <cellStyle name="tableau | entete-ligne | total 3" xfId="16348"/>
    <cellStyle name="tableau | entete-ligne | total 4" xfId="16349"/>
    <cellStyle name="tableau | entete-ligne | total 5" xfId="16350"/>
    <cellStyle name="tableau | entete-ligne | total 6" xfId="16351"/>
    <cellStyle name="tableau | entete-ligne | total 7" xfId="16352"/>
    <cellStyle name="tableau | entete-ligne | total 8" xfId="16353"/>
    <cellStyle name="tableau | entete-ligne | total 9" xfId="16354"/>
    <cellStyle name="tableau | ligne-titre | niveau1" xfId="16355"/>
    <cellStyle name="tableau | ligne-titre | niveau1 10" xfId="16356"/>
    <cellStyle name="tableau | ligne-titre | niveau1 2" xfId="16357"/>
    <cellStyle name="tableau | ligne-titre | niveau1 3" xfId="16358"/>
    <cellStyle name="tableau | ligne-titre | niveau1 4" xfId="16359"/>
    <cellStyle name="tableau | ligne-titre | niveau1 5" xfId="16360"/>
    <cellStyle name="tableau | ligne-titre | niveau1 6" xfId="16361"/>
    <cellStyle name="tableau | ligne-titre | niveau1 7" xfId="16362"/>
    <cellStyle name="tableau | ligne-titre | niveau1 8" xfId="16363"/>
    <cellStyle name="tableau | ligne-titre | niveau1 9" xfId="16364"/>
    <cellStyle name="tableau | ligne-titre | niveau2" xfId="16365"/>
    <cellStyle name="tableau | ligne-titre | niveau2 10" xfId="16366"/>
    <cellStyle name="tableau | ligne-titre | niveau2 2" xfId="16367"/>
    <cellStyle name="tableau | ligne-titre | niveau2 3" xfId="16368"/>
    <cellStyle name="tableau | ligne-titre | niveau2 4" xfId="16369"/>
    <cellStyle name="tableau | ligne-titre | niveau2 5" xfId="16370"/>
    <cellStyle name="tableau | ligne-titre | niveau2 6" xfId="16371"/>
    <cellStyle name="tableau | ligne-titre | niveau2 7" xfId="16372"/>
    <cellStyle name="tableau | ligne-titre | niveau2 8" xfId="16373"/>
    <cellStyle name="tableau | ligne-titre | niveau2 9" xfId="16374"/>
    <cellStyle name="Title" xfId="16375" builtinId="15" customBuiltin="1"/>
    <cellStyle name="Title 10" xfId="16376"/>
    <cellStyle name="Title 10 10" xfId="16377"/>
    <cellStyle name="Title 10 2" xfId="16378"/>
    <cellStyle name="Title 10 3" xfId="16379"/>
    <cellStyle name="Title 10 4" xfId="16380"/>
    <cellStyle name="Title 10 5" xfId="16381"/>
    <cellStyle name="Title 10 6" xfId="16382"/>
    <cellStyle name="Title 10 7" xfId="16383"/>
    <cellStyle name="Title 10 8" xfId="16384"/>
    <cellStyle name="Title 10 9" xfId="16385"/>
    <cellStyle name="Title 11" xfId="16386"/>
    <cellStyle name="Title 11 10" xfId="16387"/>
    <cellStyle name="Title 11 2" xfId="16388"/>
    <cellStyle name="Title 11 3" xfId="16389"/>
    <cellStyle name="Title 11 4" xfId="16390"/>
    <cellStyle name="Title 11 5" xfId="16391"/>
    <cellStyle name="Title 11 6" xfId="16392"/>
    <cellStyle name="Title 11 7" xfId="16393"/>
    <cellStyle name="Title 11 8" xfId="16394"/>
    <cellStyle name="Title 11 9" xfId="16395"/>
    <cellStyle name="Title 12" xfId="16396"/>
    <cellStyle name="Title 12 10" xfId="16397"/>
    <cellStyle name="Title 12 2" xfId="16398"/>
    <cellStyle name="Title 12 3" xfId="16399"/>
    <cellStyle name="Title 12 4" xfId="16400"/>
    <cellStyle name="Title 12 5" xfId="16401"/>
    <cellStyle name="Title 12 6" xfId="16402"/>
    <cellStyle name="Title 12 7" xfId="16403"/>
    <cellStyle name="Title 12 8" xfId="16404"/>
    <cellStyle name="Title 12 9" xfId="16405"/>
    <cellStyle name="Title 13" xfId="16406"/>
    <cellStyle name="Title 13 10" xfId="16407"/>
    <cellStyle name="Title 13 2" xfId="16408"/>
    <cellStyle name="Title 13 3" xfId="16409"/>
    <cellStyle name="Title 13 4" xfId="16410"/>
    <cellStyle name="Title 13 5" xfId="16411"/>
    <cellStyle name="Title 13 6" xfId="16412"/>
    <cellStyle name="Title 13 7" xfId="16413"/>
    <cellStyle name="Title 13 8" xfId="16414"/>
    <cellStyle name="Title 13 9" xfId="16415"/>
    <cellStyle name="Title 14" xfId="16416"/>
    <cellStyle name="Title 14 10" xfId="16417"/>
    <cellStyle name="Title 14 2" xfId="16418"/>
    <cellStyle name="Title 14 3" xfId="16419"/>
    <cellStyle name="Title 14 4" xfId="16420"/>
    <cellStyle name="Title 14 5" xfId="16421"/>
    <cellStyle name="Title 14 6" xfId="16422"/>
    <cellStyle name="Title 14 7" xfId="16423"/>
    <cellStyle name="Title 14 8" xfId="16424"/>
    <cellStyle name="Title 14 9" xfId="16425"/>
    <cellStyle name="Title 15" xfId="16426"/>
    <cellStyle name="Title 15 10" xfId="16427"/>
    <cellStyle name="Title 15 2" xfId="16428"/>
    <cellStyle name="Title 15 3" xfId="16429"/>
    <cellStyle name="Title 15 4" xfId="16430"/>
    <cellStyle name="Title 15 5" xfId="16431"/>
    <cellStyle name="Title 15 6" xfId="16432"/>
    <cellStyle name="Title 15 7" xfId="16433"/>
    <cellStyle name="Title 15 8" xfId="16434"/>
    <cellStyle name="Title 15 9" xfId="16435"/>
    <cellStyle name="Title 16" xfId="16436"/>
    <cellStyle name="Title 16 10" xfId="16437"/>
    <cellStyle name="Title 16 2" xfId="16438"/>
    <cellStyle name="Title 16 3" xfId="16439"/>
    <cellStyle name="Title 16 4" xfId="16440"/>
    <cellStyle name="Title 16 5" xfId="16441"/>
    <cellStyle name="Title 16 6" xfId="16442"/>
    <cellStyle name="Title 16 7" xfId="16443"/>
    <cellStyle name="Title 16 8" xfId="16444"/>
    <cellStyle name="Title 16 9" xfId="16445"/>
    <cellStyle name="Title 17" xfId="16446"/>
    <cellStyle name="Title 17 10" xfId="16447"/>
    <cellStyle name="Title 17 2" xfId="16448"/>
    <cellStyle name="Title 17 3" xfId="16449"/>
    <cellStyle name="Title 17 4" xfId="16450"/>
    <cellStyle name="Title 17 5" xfId="16451"/>
    <cellStyle name="Title 17 6" xfId="16452"/>
    <cellStyle name="Title 17 7" xfId="16453"/>
    <cellStyle name="Title 17 8" xfId="16454"/>
    <cellStyle name="Title 17 9" xfId="16455"/>
    <cellStyle name="Title 18" xfId="16456"/>
    <cellStyle name="Title 18 10" xfId="16457"/>
    <cellStyle name="Title 18 2" xfId="16458"/>
    <cellStyle name="Title 18 3" xfId="16459"/>
    <cellStyle name="Title 18 4" xfId="16460"/>
    <cellStyle name="Title 18 5" xfId="16461"/>
    <cellStyle name="Title 18 6" xfId="16462"/>
    <cellStyle name="Title 18 7" xfId="16463"/>
    <cellStyle name="Title 18 8" xfId="16464"/>
    <cellStyle name="Title 18 9" xfId="16465"/>
    <cellStyle name="Title 19" xfId="16466"/>
    <cellStyle name="Title 19 10" xfId="16467"/>
    <cellStyle name="Title 19 2" xfId="16468"/>
    <cellStyle name="Title 19 3" xfId="16469"/>
    <cellStyle name="Title 19 4" xfId="16470"/>
    <cellStyle name="Title 19 5" xfId="16471"/>
    <cellStyle name="Title 19 6" xfId="16472"/>
    <cellStyle name="Title 19 7" xfId="16473"/>
    <cellStyle name="Title 19 8" xfId="16474"/>
    <cellStyle name="Title 19 9" xfId="16475"/>
    <cellStyle name="Title 2" xfId="16476"/>
    <cellStyle name="Title 2 10" xfId="16477"/>
    <cellStyle name="Title 2 10 10" xfId="19109"/>
    <cellStyle name="Title 2 10 2" xfId="16478"/>
    <cellStyle name="Title 2 10 3" xfId="16479"/>
    <cellStyle name="Title 2 10 4" xfId="16480"/>
    <cellStyle name="Title 2 10 5" xfId="16481"/>
    <cellStyle name="Title 2 10 6" xfId="16482"/>
    <cellStyle name="Title 2 10 7" xfId="16483"/>
    <cellStyle name="Title 2 10 8" xfId="16484"/>
    <cellStyle name="Title 2 10 9" xfId="16485"/>
    <cellStyle name="Title 2 11" xfId="16486"/>
    <cellStyle name="Title 2 11 2" xfId="16487"/>
    <cellStyle name="Title 2 11 3" xfId="16488"/>
    <cellStyle name="Title 2 11 4" xfId="16489"/>
    <cellStyle name="Title 2 11 5" xfId="16490"/>
    <cellStyle name="Title 2 12" xfId="16491"/>
    <cellStyle name="Title 2 13" xfId="16492"/>
    <cellStyle name="Title 2 14" xfId="16493"/>
    <cellStyle name="Title 2 15" xfId="16494"/>
    <cellStyle name="Title 2 16" xfId="16495"/>
    <cellStyle name="Title 2 17" xfId="16496"/>
    <cellStyle name="Title 2 18" xfId="16497"/>
    <cellStyle name="Title 2 19" xfId="16498"/>
    <cellStyle name="Title 2 2" xfId="16499"/>
    <cellStyle name="Title 2 2 10" xfId="19110"/>
    <cellStyle name="Title 2 2 2" xfId="16500"/>
    <cellStyle name="Title 2 2 3" xfId="16501"/>
    <cellStyle name="Title 2 2 4" xfId="16502"/>
    <cellStyle name="Title 2 2 5" xfId="16503"/>
    <cellStyle name="Title 2 2 6" xfId="16504"/>
    <cellStyle name="Title 2 2 7" xfId="16505"/>
    <cellStyle name="Title 2 2 8" xfId="16506"/>
    <cellStyle name="Title 2 2 9" xfId="16507"/>
    <cellStyle name="Title 2 20" xfId="16508"/>
    <cellStyle name="Title 2 21" xfId="19108"/>
    <cellStyle name="Title 2 3" xfId="16509"/>
    <cellStyle name="Title 2 3 10" xfId="19111"/>
    <cellStyle name="Title 2 3 2" xfId="16510"/>
    <cellStyle name="Title 2 3 3" xfId="16511"/>
    <cellStyle name="Title 2 3 4" xfId="16512"/>
    <cellStyle name="Title 2 3 5" xfId="16513"/>
    <cellStyle name="Title 2 3 6" xfId="16514"/>
    <cellStyle name="Title 2 3 7" xfId="16515"/>
    <cellStyle name="Title 2 3 8" xfId="16516"/>
    <cellStyle name="Title 2 3 9" xfId="16517"/>
    <cellStyle name="Title 2 4" xfId="16518"/>
    <cellStyle name="Title 2 4 10" xfId="19112"/>
    <cellStyle name="Title 2 4 2" xfId="16519"/>
    <cellStyle name="Title 2 4 3" xfId="16520"/>
    <cellStyle name="Title 2 4 4" xfId="16521"/>
    <cellStyle name="Title 2 4 5" xfId="16522"/>
    <cellStyle name="Title 2 4 6" xfId="16523"/>
    <cellStyle name="Title 2 4 7" xfId="16524"/>
    <cellStyle name="Title 2 4 8" xfId="16525"/>
    <cellStyle name="Title 2 4 9" xfId="16526"/>
    <cellStyle name="Title 2 5" xfId="16527"/>
    <cellStyle name="Title 2 5 10" xfId="19113"/>
    <cellStyle name="Title 2 5 2" xfId="16528"/>
    <cellStyle name="Title 2 5 3" xfId="16529"/>
    <cellStyle name="Title 2 5 4" xfId="16530"/>
    <cellStyle name="Title 2 5 5" xfId="16531"/>
    <cellStyle name="Title 2 5 6" xfId="16532"/>
    <cellStyle name="Title 2 5 7" xfId="16533"/>
    <cellStyle name="Title 2 5 8" xfId="16534"/>
    <cellStyle name="Title 2 5 9" xfId="16535"/>
    <cellStyle name="Title 2 6" xfId="16536"/>
    <cellStyle name="Title 2 6 10" xfId="19114"/>
    <cellStyle name="Title 2 6 2" xfId="16537"/>
    <cellStyle name="Title 2 6 3" xfId="16538"/>
    <cellStyle name="Title 2 6 4" xfId="16539"/>
    <cellStyle name="Title 2 6 5" xfId="16540"/>
    <cellStyle name="Title 2 6 6" xfId="16541"/>
    <cellStyle name="Title 2 6 7" xfId="16542"/>
    <cellStyle name="Title 2 6 8" xfId="16543"/>
    <cellStyle name="Title 2 6 9" xfId="16544"/>
    <cellStyle name="Title 2 7" xfId="16545"/>
    <cellStyle name="Title 2 7 10" xfId="19115"/>
    <cellStyle name="Title 2 7 2" xfId="16546"/>
    <cellStyle name="Title 2 7 3" xfId="16547"/>
    <cellStyle name="Title 2 7 4" xfId="16548"/>
    <cellStyle name="Title 2 7 5" xfId="16549"/>
    <cellStyle name="Title 2 7 6" xfId="16550"/>
    <cellStyle name="Title 2 7 7" xfId="16551"/>
    <cellStyle name="Title 2 7 8" xfId="16552"/>
    <cellStyle name="Title 2 7 9" xfId="16553"/>
    <cellStyle name="Title 2 8" xfId="16554"/>
    <cellStyle name="Title 2 8 10" xfId="19116"/>
    <cellStyle name="Title 2 8 2" xfId="16555"/>
    <cellStyle name="Title 2 8 3" xfId="16556"/>
    <cellStyle name="Title 2 8 4" xfId="16557"/>
    <cellStyle name="Title 2 8 5" xfId="16558"/>
    <cellStyle name="Title 2 8 6" xfId="16559"/>
    <cellStyle name="Title 2 8 7" xfId="16560"/>
    <cellStyle name="Title 2 8 8" xfId="16561"/>
    <cellStyle name="Title 2 8 9" xfId="16562"/>
    <cellStyle name="Title 2 9" xfId="16563"/>
    <cellStyle name="Title 2 9 10" xfId="19117"/>
    <cellStyle name="Title 2 9 2" xfId="16564"/>
    <cellStyle name="Title 2 9 3" xfId="16565"/>
    <cellStyle name="Title 2 9 4" xfId="16566"/>
    <cellStyle name="Title 2 9 5" xfId="16567"/>
    <cellStyle name="Title 2 9 6" xfId="16568"/>
    <cellStyle name="Title 2 9 7" xfId="16569"/>
    <cellStyle name="Title 2 9 8" xfId="16570"/>
    <cellStyle name="Title 2 9 9" xfId="16571"/>
    <cellStyle name="Title 20" xfId="16572"/>
    <cellStyle name="Title 20 10" xfId="16573"/>
    <cellStyle name="Title 20 2" xfId="16574"/>
    <cellStyle name="Title 20 3" xfId="16575"/>
    <cellStyle name="Title 20 4" xfId="16576"/>
    <cellStyle name="Title 20 5" xfId="16577"/>
    <cellStyle name="Title 20 6" xfId="16578"/>
    <cellStyle name="Title 20 7" xfId="16579"/>
    <cellStyle name="Title 20 8" xfId="16580"/>
    <cellStyle name="Title 20 9" xfId="16581"/>
    <cellStyle name="Title 21" xfId="16582"/>
    <cellStyle name="Title 21 10" xfId="16583"/>
    <cellStyle name="Title 21 2" xfId="16584"/>
    <cellStyle name="Title 21 3" xfId="16585"/>
    <cellStyle name="Title 21 4" xfId="16586"/>
    <cellStyle name="Title 21 5" xfId="16587"/>
    <cellStyle name="Title 21 6" xfId="16588"/>
    <cellStyle name="Title 21 7" xfId="16589"/>
    <cellStyle name="Title 21 8" xfId="16590"/>
    <cellStyle name="Title 21 9" xfId="16591"/>
    <cellStyle name="Title 22" xfId="16592"/>
    <cellStyle name="Title 22 10" xfId="16593"/>
    <cellStyle name="Title 22 2" xfId="16594"/>
    <cellStyle name="Title 22 3" xfId="16595"/>
    <cellStyle name="Title 22 4" xfId="16596"/>
    <cellStyle name="Title 22 5" xfId="16597"/>
    <cellStyle name="Title 22 6" xfId="16598"/>
    <cellStyle name="Title 22 7" xfId="16599"/>
    <cellStyle name="Title 22 8" xfId="16600"/>
    <cellStyle name="Title 22 9" xfId="16601"/>
    <cellStyle name="Title 23" xfId="16602"/>
    <cellStyle name="Title 23 10" xfId="16603"/>
    <cellStyle name="Title 23 2" xfId="16604"/>
    <cellStyle name="Title 23 3" xfId="16605"/>
    <cellStyle name="Title 23 4" xfId="16606"/>
    <cellStyle name="Title 23 5" xfId="16607"/>
    <cellStyle name="Title 23 6" xfId="16608"/>
    <cellStyle name="Title 23 7" xfId="16609"/>
    <cellStyle name="Title 23 8" xfId="16610"/>
    <cellStyle name="Title 23 9" xfId="16611"/>
    <cellStyle name="Title 24" xfId="16612"/>
    <cellStyle name="Title 24 10" xfId="16613"/>
    <cellStyle name="Title 24 2" xfId="16614"/>
    <cellStyle name="Title 24 3" xfId="16615"/>
    <cellStyle name="Title 24 4" xfId="16616"/>
    <cellStyle name="Title 24 5" xfId="16617"/>
    <cellStyle name="Title 24 6" xfId="16618"/>
    <cellStyle name="Title 24 7" xfId="16619"/>
    <cellStyle name="Title 24 8" xfId="16620"/>
    <cellStyle name="Title 24 9" xfId="16621"/>
    <cellStyle name="Title 25" xfId="16622"/>
    <cellStyle name="Title 25 10" xfId="16623"/>
    <cellStyle name="Title 25 2" xfId="16624"/>
    <cellStyle name="Title 25 3" xfId="16625"/>
    <cellStyle name="Title 25 4" xfId="16626"/>
    <cellStyle name="Title 25 5" xfId="16627"/>
    <cellStyle name="Title 25 6" xfId="16628"/>
    <cellStyle name="Title 25 7" xfId="16629"/>
    <cellStyle name="Title 25 8" xfId="16630"/>
    <cellStyle name="Title 25 9" xfId="16631"/>
    <cellStyle name="Title 26" xfId="16632"/>
    <cellStyle name="Title 26 10" xfId="16633"/>
    <cellStyle name="Title 26 2" xfId="16634"/>
    <cellStyle name="Title 26 3" xfId="16635"/>
    <cellStyle name="Title 26 4" xfId="16636"/>
    <cellStyle name="Title 26 5" xfId="16637"/>
    <cellStyle name="Title 26 6" xfId="16638"/>
    <cellStyle name="Title 26 7" xfId="16639"/>
    <cellStyle name="Title 26 8" xfId="16640"/>
    <cellStyle name="Title 26 9" xfId="16641"/>
    <cellStyle name="Title 27" xfId="16642"/>
    <cellStyle name="Title 27 10" xfId="16643"/>
    <cellStyle name="Title 27 2" xfId="16644"/>
    <cellStyle name="Title 27 3" xfId="16645"/>
    <cellStyle name="Title 27 4" xfId="16646"/>
    <cellStyle name="Title 27 5" xfId="16647"/>
    <cellStyle name="Title 27 6" xfId="16648"/>
    <cellStyle name="Title 27 7" xfId="16649"/>
    <cellStyle name="Title 27 8" xfId="16650"/>
    <cellStyle name="Title 27 9" xfId="16651"/>
    <cellStyle name="Title 28" xfId="16652"/>
    <cellStyle name="Title 28 10" xfId="16653"/>
    <cellStyle name="Title 28 2" xfId="16654"/>
    <cellStyle name="Title 28 3" xfId="16655"/>
    <cellStyle name="Title 28 4" xfId="16656"/>
    <cellStyle name="Title 28 5" xfId="16657"/>
    <cellStyle name="Title 28 6" xfId="16658"/>
    <cellStyle name="Title 28 7" xfId="16659"/>
    <cellStyle name="Title 28 8" xfId="16660"/>
    <cellStyle name="Title 28 9" xfId="16661"/>
    <cellStyle name="Title 29" xfId="16662"/>
    <cellStyle name="Title 29 10" xfId="16663"/>
    <cellStyle name="Title 29 2" xfId="16664"/>
    <cellStyle name="Title 29 3" xfId="16665"/>
    <cellStyle name="Title 29 4" xfId="16666"/>
    <cellStyle name="Title 29 5" xfId="16667"/>
    <cellStyle name="Title 29 6" xfId="16668"/>
    <cellStyle name="Title 29 7" xfId="16669"/>
    <cellStyle name="Title 29 8" xfId="16670"/>
    <cellStyle name="Title 29 9" xfId="16671"/>
    <cellStyle name="Title 3" xfId="16672"/>
    <cellStyle name="Title 3 10" xfId="16673"/>
    <cellStyle name="Title 3 11" xfId="16674"/>
    <cellStyle name="Title 3 12" xfId="16675"/>
    <cellStyle name="Title 3 13" xfId="19118"/>
    <cellStyle name="Title 3 2" xfId="16676"/>
    <cellStyle name="Title 3 2 2" xfId="16677"/>
    <cellStyle name="Title 3 2 3" xfId="16678"/>
    <cellStyle name="Title 3 2 4" xfId="16679"/>
    <cellStyle name="Title 3 2 5" xfId="16680"/>
    <cellStyle name="Title 3 2 6" xfId="16681"/>
    <cellStyle name="Title 3 2 7" xfId="16682"/>
    <cellStyle name="Title 3 2 8" xfId="16683"/>
    <cellStyle name="Title 3 2 9" xfId="16684"/>
    <cellStyle name="Title 3 3" xfId="16685"/>
    <cellStyle name="Title 3 3 2" xfId="16686"/>
    <cellStyle name="Title 3 3 3" xfId="16687"/>
    <cellStyle name="Title 3 3 4" xfId="16688"/>
    <cellStyle name="Title 3 3 5" xfId="16689"/>
    <cellStyle name="Title 3 4" xfId="16690"/>
    <cellStyle name="Title 3 4 2" xfId="16691"/>
    <cellStyle name="Title 3 4 3" xfId="16692"/>
    <cellStyle name="Title 3 4 4" xfId="16693"/>
    <cellStyle name="Title 3 4 5" xfId="16694"/>
    <cellStyle name="Title 3 5" xfId="16695"/>
    <cellStyle name="Title 3 6" xfId="16696"/>
    <cellStyle name="Title 3 7" xfId="16697"/>
    <cellStyle name="Title 3 8" xfId="16698"/>
    <cellStyle name="Title 3 9" xfId="16699"/>
    <cellStyle name="Title 30" xfId="16700"/>
    <cellStyle name="Title 30 10" xfId="16701"/>
    <cellStyle name="Title 30 2" xfId="16702"/>
    <cellStyle name="Title 30 3" xfId="16703"/>
    <cellStyle name="Title 30 4" xfId="16704"/>
    <cellStyle name="Title 30 5" xfId="16705"/>
    <cellStyle name="Title 30 6" xfId="16706"/>
    <cellStyle name="Title 30 7" xfId="16707"/>
    <cellStyle name="Title 30 8" xfId="16708"/>
    <cellStyle name="Title 30 9" xfId="16709"/>
    <cellStyle name="Title 31" xfId="16710"/>
    <cellStyle name="Title 31 10" xfId="16711"/>
    <cellStyle name="Title 31 2" xfId="16712"/>
    <cellStyle name="Title 31 3" xfId="16713"/>
    <cellStyle name="Title 31 4" xfId="16714"/>
    <cellStyle name="Title 31 5" xfId="16715"/>
    <cellStyle name="Title 31 6" xfId="16716"/>
    <cellStyle name="Title 31 7" xfId="16717"/>
    <cellStyle name="Title 31 8" xfId="16718"/>
    <cellStyle name="Title 31 9" xfId="16719"/>
    <cellStyle name="Title 32" xfId="16720"/>
    <cellStyle name="Title 32 10" xfId="16721"/>
    <cellStyle name="Title 32 2" xfId="16722"/>
    <cellStyle name="Title 32 3" xfId="16723"/>
    <cellStyle name="Title 32 4" xfId="16724"/>
    <cellStyle name="Title 32 5" xfId="16725"/>
    <cellStyle name="Title 32 6" xfId="16726"/>
    <cellStyle name="Title 32 7" xfId="16727"/>
    <cellStyle name="Title 32 8" xfId="16728"/>
    <cellStyle name="Title 32 9" xfId="16729"/>
    <cellStyle name="Title 33" xfId="16730"/>
    <cellStyle name="Title 33 10" xfId="16731"/>
    <cellStyle name="Title 33 2" xfId="16732"/>
    <cellStyle name="Title 33 3" xfId="16733"/>
    <cellStyle name="Title 33 4" xfId="16734"/>
    <cellStyle name="Title 33 5" xfId="16735"/>
    <cellStyle name="Title 33 6" xfId="16736"/>
    <cellStyle name="Title 33 7" xfId="16737"/>
    <cellStyle name="Title 33 8" xfId="16738"/>
    <cellStyle name="Title 33 9" xfId="16739"/>
    <cellStyle name="Title 34" xfId="16740"/>
    <cellStyle name="Title 34 10" xfId="16741"/>
    <cellStyle name="Title 34 2" xfId="16742"/>
    <cellStyle name="Title 34 3" xfId="16743"/>
    <cellStyle name="Title 34 4" xfId="16744"/>
    <cellStyle name="Title 34 5" xfId="16745"/>
    <cellStyle name="Title 34 6" xfId="16746"/>
    <cellStyle name="Title 34 7" xfId="16747"/>
    <cellStyle name="Title 34 8" xfId="16748"/>
    <cellStyle name="Title 34 9" xfId="16749"/>
    <cellStyle name="Title 35" xfId="16750"/>
    <cellStyle name="Title 35 10" xfId="16751"/>
    <cellStyle name="Title 35 2" xfId="16752"/>
    <cellStyle name="Title 35 3" xfId="16753"/>
    <cellStyle name="Title 35 4" xfId="16754"/>
    <cellStyle name="Title 35 5" xfId="16755"/>
    <cellStyle name="Title 35 6" xfId="16756"/>
    <cellStyle name="Title 35 7" xfId="16757"/>
    <cellStyle name="Title 35 8" xfId="16758"/>
    <cellStyle name="Title 35 9" xfId="16759"/>
    <cellStyle name="Title 36" xfId="16760"/>
    <cellStyle name="Title 36 10" xfId="16761"/>
    <cellStyle name="Title 36 2" xfId="16762"/>
    <cellStyle name="Title 36 3" xfId="16763"/>
    <cellStyle name="Title 36 4" xfId="16764"/>
    <cellStyle name="Title 36 5" xfId="16765"/>
    <cellStyle name="Title 36 6" xfId="16766"/>
    <cellStyle name="Title 36 7" xfId="16767"/>
    <cellStyle name="Title 36 8" xfId="16768"/>
    <cellStyle name="Title 36 9" xfId="16769"/>
    <cellStyle name="Title 37" xfId="16770"/>
    <cellStyle name="Title 37 10" xfId="16771"/>
    <cellStyle name="Title 37 2" xfId="16772"/>
    <cellStyle name="Title 37 3" xfId="16773"/>
    <cellStyle name="Title 37 4" xfId="16774"/>
    <cellStyle name="Title 37 5" xfId="16775"/>
    <cellStyle name="Title 37 6" xfId="16776"/>
    <cellStyle name="Title 37 7" xfId="16777"/>
    <cellStyle name="Title 37 8" xfId="16778"/>
    <cellStyle name="Title 37 9" xfId="16779"/>
    <cellStyle name="Title 38" xfId="16780"/>
    <cellStyle name="Title 38 10" xfId="16781"/>
    <cellStyle name="Title 38 2" xfId="16782"/>
    <cellStyle name="Title 38 3" xfId="16783"/>
    <cellStyle name="Title 38 4" xfId="16784"/>
    <cellStyle name="Title 38 5" xfId="16785"/>
    <cellStyle name="Title 38 6" xfId="16786"/>
    <cellStyle name="Title 38 7" xfId="16787"/>
    <cellStyle name="Title 38 8" xfId="16788"/>
    <cellStyle name="Title 38 9" xfId="16789"/>
    <cellStyle name="Title 39" xfId="16790"/>
    <cellStyle name="Title 39 10" xfId="16791"/>
    <cellStyle name="Title 39 2" xfId="16792"/>
    <cellStyle name="Title 39 3" xfId="16793"/>
    <cellStyle name="Title 39 4" xfId="16794"/>
    <cellStyle name="Title 39 5" xfId="16795"/>
    <cellStyle name="Title 39 6" xfId="16796"/>
    <cellStyle name="Title 39 7" xfId="16797"/>
    <cellStyle name="Title 39 8" xfId="16798"/>
    <cellStyle name="Title 39 9" xfId="16799"/>
    <cellStyle name="Title 4" xfId="16800"/>
    <cellStyle name="Title 4 10" xfId="16801"/>
    <cellStyle name="Title 4 11" xfId="16802"/>
    <cellStyle name="Title 4 2" xfId="16803"/>
    <cellStyle name="Title 4 2 2" xfId="16804"/>
    <cellStyle name="Title 4 2 3" xfId="16805"/>
    <cellStyle name="Title 4 2 4" xfId="16806"/>
    <cellStyle name="Title 4 2 5" xfId="16807"/>
    <cellStyle name="Title 4 3" xfId="16808"/>
    <cellStyle name="Title 4 4" xfId="16809"/>
    <cellStyle name="Title 4 5" xfId="16810"/>
    <cellStyle name="Title 4 6" xfId="16811"/>
    <cellStyle name="Title 4 7" xfId="16812"/>
    <cellStyle name="Title 4 8" xfId="16813"/>
    <cellStyle name="Title 4 9" xfId="16814"/>
    <cellStyle name="Title 40" xfId="16815"/>
    <cellStyle name="Title 40 10" xfId="16816"/>
    <cellStyle name="Title 40 2" xfId="16817"/>
    <cellStyle name="Title 40 3" xfId="16818"/>
    <cellStyle name="Title 40 4" xfId="16819"/>
    <cellStyle name="Title 40 5" xfId="16820"/>
    <cellStyle name="Title 40 6" xfId="16821"/>
    <cellStyle name="Title 40 7" xfId="16822"/>
    <cellStyle name="Title 40 8" xfId="16823"/>
    <cellStyle name="Title 40 9" xfId="16824"/>
    <cellStyle name="Title 41" xfId="16825"/>
    <cellStyle name="Title 41 10" xfId="16826"/>
    <cellStyle name="Title 41 2" xfId="16827"/>
    <cellStyle name="Title 41 3" xfId="16828"/>
    <cellStyle name="Title 41 4" xfId="16829"/>
    <cellStyle name="Title 41 5" xfId="16830"/>
    <cellStyle name="Title 41 6" xfId="16831"/>
    <cellStyle name="Title 41 7" xfId="16832"/>
    <cellStyle name="Title 41 8" xfId="16833"/>
    <cellStyle name="Title 41 9" xfId="16834"/>
    <cellStyle name="Title 42" xfId="16835"/>
    <cellStyle name="Title 42 10" xfId="16836"/>
    <cellStyle name="Title 42 2" xfId="16837"/>
    <cellStyle name="Title 42 3" xfId="16838"/>
    <cellStyle name="Title 42 4" xfId="16839"/>
    <cellStyle name="Title 42 5" xfId="16840"/>
    <cellStyle name="Title 42 6" xfId="16841"/>
    <cellStyle name="Title 42 7" xfId="16842"/>
    <cellStyle name="Title 42 8" xfId="16843"/>
    <cellStyle name="Title 42 9" xfId="16844"/>
    <cellStyle name="Title 43" xfId="16845"/>
    <cellStyle name="Title 43 10" xfId="16846"/>
    <cellStyle name="Title 43 2" xfId="16847"/>
    <cellStyle name="Title 43 3" xfId="16848"/>
    <cellStyle name="Title 43 4" xfId="16849"/>
    <cellStyle name="Title 43 5" xfId="16850"/>
    <cellStyle name="Title 43 6" xfId="16851"/>
    <cellStyle name="Title 43 7" xfId="16852"/>
    <cellStyle name="Title 43 8" xfId="16853"/>
    <cellStyle name="Title 43 9" xfId="16854"/>
    <cellStyle name="Title 5" xfId="16855"/>
    <cellStyle name="Title 5 10" xfId="16856"/>
    <cellStyle name="Title 5 11" xfId="16857"/>
    <cellStyle name="Title 5 2" xfId="16858"/>
    <cellStyle name="Title 5 2 2" xfId="16859"/>
    <cellStyle name="Title 5 2 3" xfId="16860"/>
    <cellStyle name="Title 5 2 4" xfId="16861"/>
    <cellStyle name="Title 5 2 5" xfId="16862"/>
    <cellStyle name="Title 5 3" xfId="16863"/>
    <cellStyle name="Title 5 4" xfId="16864"/>
    <cellStyle name="Title 5 5" xfId="16865"/>
    <cellStyle name="Title 5 6" xfId="16866"/>
    <cellStyle name="Title 5 7" xfId="16867"/>
    <cellStyle name="Title 5 8" xfId="16868"/>
    <cellStyle name="Title 5 9" xfId="16869"/>
    <cellStyle name="Title 6" xfId="16870"/>
    <cellStyle name="Title 6 10" xfId="16871"/>
    <cellStyle name="Title 6 11" xfId="16872"/>
    <cellStyle name="Title 6 2" xfId="16873"/>
    <cellStyle name="Title 6 2 2" xfId="16874"/>
    <cellStyle name="Title 6 2 3" xfId="16875"/>
    <cellStyle name="Title 6 2 4" xfId="16876"/>
    <cellStyle name="Title 6 2 5" xfId="16877"/>
    <cellStyle name="Title 6 3" xfId="16878"/>
    <cellStyle name="Title 6 4" xfId="16879"/>
    <cellStyle name="Title 6 5" xfId="16880"/>
    <cellStyle name="Title 6 6" xfId="16881"/>
    <cellStyle name="Title 6 7" xfId="16882"/>
    <cellStyle name="Title 6 8" xfId="16883"/>
    <cellStyle name="Title 6 9" xfId="16884"/>
    <cellStyle name="Title 7" xfId="16885"/>
    <cellStyle name="Title 7 10" xfId="16886"/>
    <cellStyle name="Title 7 2" xfId="16887"/>
    <cellStyle name="Title 7 3" xfId="16888"/>
    <cellStyle name="Title 7 4" xfId="16889"/>
    <cellStyle name="Title 7 5" xfId="16890"/>
    <cellStyle name="Title 7 6" xfId="16891"/>
    <cellStyle name="Title 7 7" xfId="16892"/>
    <cellStyle name="Title 7 8" xfId="16893"/>
    <cellStyle name="Title 7 9" xfId="16894"/>
    <cellStyle name="Title 8" xfId="16895"/>
    <cellStyle name="Title 8 10" xfId="16896"/>
    <cellStyle name="Title 8 2" xfId="16897"/>
    <cellStyle name="Title 8 3" xfId="16898"/>
    <cellStyle name="Title 8 4" xfId="16899"/>
    <cellStyle name="Title 8 5" xfId="16900"/>
    <cellStyle name="Title 8 6" xfId="16901"/>
    <cellStyle name="Title 8 7" xfId="16902"/>
    <cellStyle name="Title 8 8" xfId="16903"/>
    <cellStyle name="Title 8 9" xfId="16904"/>
    <cellStyle name="Title 9" xfId="16905"/>
    <cellStyle name="Title 9 10" xfId="16906"/>
    <cellStyle name="Title 9 2" xfId="16907"/>
    <cellStyle name="Title 9 3" xfId="16908"/>
    <cellStyle name="Title 9 4" xfId="16909"/>
    <cellStyle name="Title 9 5" xfId="16910"/>
    <cellStyle name="Title 9 6" xfId="16911"/>
    <cellStyle name="Title 9 7" xfId="16912"/>
    <cellStyle name="Title 9 8" xfId="16913"/>
    <cellStyle name="Title 9 9" xfId="16914"/>
    <cellStyle name="Total" xfId="16915" builtinId="25" customBuiltin="1"/>
    <cellStyle name="Total 10" xfId="16916"/>
    <cellStyle name="Total 10 10" xfId="16917"/>
    <cellStyle name="Total 10 2" xfId="16918"/>
    <cellStyle name="Total 10 3" xfId="16919"/>
    <cellStyle name="Total 10 4" xfId="16920"/>
    <cellStyle name="Total 10 5" xfId="16921"/>
    <cellStyle name="Total 10 6" xfId="16922"/>
    <cellStyle name="Total 10 7" xfId="16923"/>
    <cellStyle name="Total 10 8" xfId="16924"/>
    <cellStyle name="Total 10 9" xfId="16925"/>
    <cellStyle name="Total 11" xfId="16926"/>
    <cellStyle name="Total 11 10" xfId="16927"/>
    <cellStyle name="Total 11 2" xfId="16928"/>
    <cellStyle name="Total 11 3" xfId="16929"/>
    <cellStyle name="Total 11 4" xfId="16930"/>
    <cellStyle name="Total 11 5" xfId="16931"/>
    <cellStyle name="Total 11 6" xfId="16932"/>
    <cellStyle name="Total 11 7" xfId="16933"/>
    <cellStyle name="Total 11 8" xfId="16934"/>
    <cellStyle name="Total 11 9" xfId="16935"/>
    <cellStyle name="Total 12" xfId="16936"/>
    <cellStyle name="Total 12 10" xfId="16937"/>
    <cellStyle name="Total 12 2" xfId="16938"/>
    <cellStyle name="Total 12 3" xfId="16939"/>
    <cellStyle name="Total 12 4" xfId="16940"/>
    <cellStyle name="Total 12 5" xfId="16941"/>
    <cellStyle name="Total 12 6" xfId="16942"/>
    <cellStyle name="Total 12 7" xfId="16943"/>
    <cellStyle name="Total 12 8" xfId="16944"/>
    <cellStyle name="Total 12 9" xfId="16945"/>
    <cellStyle name="Total 13" xfId="16946"/>
    <cellStyle name="Total 13 10" xfId="16947"/>
    <cellStyle name="Total 13 2" xfId="16948"/>
    <cellStyle name="Total 13 3" xfId="16949"/>
    <cellStyle name="Total 13 4" xfId="16950"/>
    <cellStyle name="Total 13 5" xfId="16951"/>
    <cellStyle name="Total 13 6" xfId="16952"/>
    <cellStyle name="Total 13 7" xfId="16953"/>
    <cellStyle name="Total 13 8" xfId="16954"/>
    <cellStyle name="Total 13 9" xfId="16955"/>
    <cellStyle name="Total 14" xfId="16956"/>
    <cellStyle name="Total 14 10" xfId="16957"/>
    <cellStyle name="Total 14 2" xfId="16958"/>
    <cellStyle name="Total 14 3" xfId="16959"/>
    <cellStyle name="Total 14 4" xfId="16960"/>
    <cellStyle name="Total 14 5" xfId="16961"/>
    <cellStyle name="Total 14 6" xfId="16962"/>
    <cellStyle name="Total 14 7" xfId="16963"/>
    <cellStyle name="Total 14 8" xfId="16964"/>
    <cellStyle name="Total 14 9" xfId="16965"/>
    <cellStyle name="Total 15" xfId="16966"/>
    <cellStyle name="Total 15 10" xfId="16967"/>
    <cellStyle name="Total 15 2" xfId="16968"/>
    <cellStyle name="Total 15 3" xfId="16969"/>
    <cellStyle name="Total 15 4" xfId="16970"/>
    <cellStyle name="Total 15 5" xfId="16971"/>
    <cellStyle name="Total 15 6" xfId="16972"/>
    <cellStyle name="Total 15 7" xfId="16973"/>
    <cellStyle name="Total 15 8" xfId="16974"/>
    <cellStyle name="Total 15 9" xfId="16975"/>
    <cellStyle name="Total 16" xfId="16976"/>
    <cellStyle name="Total 16 10" xfId="16977"/>
    <cellStyle name="Total 16 2" xfId="16978"/>
    <cellStyle name="Total 16 3" xfId="16979"/>
    <cellStyle name="Total 16 4" xfId="16980"/>
    <cellStyle name="Total 16 5" xfId="16981"/>
    <cellStyle name="Total 16 6" xfId="16982"/>
    <cellStyle name="Total 16 7" xfId="16983"/>
    <cellStyle name="Total 16 8" xfId="16984"/>
    <cellStyle name="Total 16 9" xfId="16985"/>
    <cellStyle name="Total 17" xfId="16986"/>
    <cellStyle name="Total 17 10" xfId="16987"/>
    <cellStyle name="Total 17 2" xfId="16988"/>
    <cellStyle name="Total 17 3" xfId="16989"/>
    <cellStyle name="Total 17 4" xfId="16990"/>
    <cellStyle name="Total 17 5" xfId="16991"/>
    <cellStyle name="Total 17 6" xfId="16992"/>
    <cellStyle name="Total 17 7" xfId="16993"/>
    <cellStyle name="Total 17 8" xfId="16994"/>
    <cellStyle name="Total 17 9" xfId="16995"/>
    <cellStyle name="Total 18" xfId="16996"/>
    <cellStyle name="Total 18 10" xfId="16997"/>
    <cellStyle name="Total 18 2" xfId="16998"/>
    <cellStyle name="Total 18 3" xfId="16999"/>
    <cellStyle name="Total 18 4" xfId="17000"/>
    <cellStyle name="Total 18 5" xfId="17001"/>
    <cellStyle name="Total 18 6" xfId="17002"/>
    <cellStyle name="Total 18 7" xfId="17003"/>
    <cellStyle name="Total 18 8" xfId="17004"/>
    <cellStyle name="Total 18 9" xfId="17005"/>
    <cellStyle name="Total 19" xfId="17006"/>
    <cellStyle name="Total 19 10" xfId="17007"/>
    <cellStyle name="Total 19 2" xfId="17008"/>
    <cellStyle name="Total 19 3" xfId="17009"/>
    <cellStyle name="Total 19 4" xfId="17010"/>
    <cellStyle name="Total 19 5" xfId="17011"/>
    <cellStyle name="Total 19 6" xfId="17012"/>
    <cellStyle name="Total 19 7" xfId="17013"/>
    <cellStyle name="Total 19 8" xfId="17014"/>
    <cellStyle name="Total 19 9" xfId="17015"/>
    <cellStyle name="Total 2" xfId="17016"/>
    <cellStyle name="Total 2 10" xfId="17017"/>
    <cellStyle name="Total 2 10 10" xfId="19120"/>
    <cellStyle name="Total 2 10 2" xfId="17018"/>
    <cellStyle name="Total 2 10 3" xfId="17019"/>
    <cellStyle name="Total 2 10 4" xfId="17020"/>
    <cellStyle name="Total 2 10 5" xfId="17021"/>
    <cellStyle name="Total 2 10 6" xfId="17022"/>
    <cellStyle name="Total 2 10 7" xfId="17023"/>
    <cellStyle name="Total 2 10 8" xfId="17024"/>
    <cellStyle name="Total 2 10 9" xfId="17025"/>
    <cellStyle name="Total 2 11" xfId="17026"/>
    <cellStyle name="Total 2 11 2" xfId="17027"/>
    <cellStyle name="Total 2 11 3" xfId="17028"/>
    <cellStyle name="Total 2 11 4" xfId="17029"/>
    <cellStyle name="Total 2 11 5" xfId="17030"/>
    <cellStyle name="Total 2 12" xfId="17031"/>
    <cellStyle name="Total 2 13" xfId="17032"/>
    <cellStyle name="Total 2 14" xfId="17033"/>
    <cellStyle name="Total 2 15" xfId="17034"/>
    <cellStyle name="Total 2 16" xfId="17035"/>
    <cellStyle name="Total 2 17" xfId="17036"/>
    <cellStyle name="Total 2 18" xfId="17037"/>
    <cellStyle name="Total 2 19" xfId="17038"/>
    <cellStyle name="Total 2 2" xfId="17039"/>
    <cellStyle name="Total 2 2 10" xfId="19121"/>
    <cellStyle name="Total 2 2 2" xfId="17040"/>
    <cellStyle name="Total 2 2 3" xfId="17041"/>
    <cellStyle name="Total 2 2 4" xfId="17042"/>
    <cellStyle name="Total 2 2 5" xfId="17043"/>
    <cellStyle name="Total 2 2 6" xfId="17044"/>
    <cellStyle name="Total 2 2 7" xfId="17045"/>
    <cellStyle name="Total 2 2 8" xfId="17046"/>
    <cellStyle name="Total 2 2 9" xfId="17047"/>
    <cellStyle name="Total 2 20" xfId="17048"/>
    <cellStyle name="Total 2 21" xfId="19119"/>
    <cellStyle name="Total 2 3" xfId="17049"/>
    <cellStyle name="Total 2 3 10" xfId="19122"/>
    <cellStyle name="Total 2 3 2" xfId="17050"/>
    <cellStyle name="Total 2 3 3" xfId="17051"/>
    <cellStyle name="Total 2 3 4" xfId="17052"/>
    <cellStyle name="Total 2 3 5" xfId="17053"/>
    <cellStyle name="Total 2 3 6" xfId="17054"/>
    <cellStyle name="Total 2 3 7" xfId="17055"/>
    <cellStyle name="Total 2 3 8" xfId="17056"/>
    <cellStyle name="Total 2 3 9" xfId="17057"/>
    <cellStyle name="Total 2 4" xfId="17058"/>
    <cellStyle name="Total 2 4 10" xfId="19123"/>
    <cellStyle name="Total 2 4 2" xfId="17059"/>
    <cellStyle name="Total 2 4 3" xfId="17060"/>
    <cellStyle name="Total 2 4 4" xfId="17061"/>
    <cellStyle name="Total 2 4 5" xfId="17062"/>
    <cellStyle name="Total 2 4 6" xfId="17063"/>
    <cellStyle name="Total 2 4 7" xfId="17064"/>
    <cellStyle name="Total 2 4 8" xfId="17065"/>
    <cellStyle name="Total 2 4 9" xfId="17066"/>
    <cellStyle name="Total 2 5" xfId="17067"/>
    <cellStyle name="Total 2 5 10" xfId="19124"/>
    <cellStyle name="Total 2 5 2" xfId="17068"/>
    <cellStyle name="Total 2 5 3" xfId="17069"/>
    <cellStyle name="Total 2 5 4" xfId="17070"/>
    <cellStyle name="Total 2 5 5" xfId="17071"/>
    <cellStyle name="Total 2 5 6" xfId="17072"/>
    <cellStyle name="Total 2 5 7" xfId="17073"/>
    <cellStyle name="Total 2 5 8" xfId="17074"/>
    <cellStyle name="Total 2 5 9" xfId="17075"/>
    <cellStyle name="Total 2 6" xfId="17076"/>
    <cellStyle name="Total 2 6 10" xfId="19125"/>
    <cellStyle name="Total 2 6 2" xfId="17077"/>
    <cellStyle name="Total 2 6 3" xfId="17078"/>
    <cellStyle name="Total 2 6 4" xfId="17079"/>
    <cellStyle name="Total 2 6 5" xfId="17080"/>
    <cellStyle name="Total 2 6 6" xfId="17081"/>
    <cellStyle name="Total 2 6 7" xfId="17082"/>
    <cellStyle name="Total 2 6 8" xfId="17083"/>
    <cellStyle name="Total 2 6 9" xfId="17084"/>
    <cellStyle name="Total 2 7" xfId="17085"/>
    <cellStyle name="Total 2 7 10" xfId="19126"/>
    <cellStyle name="Total 2 7 2" xfId="17086"/>
    <cellStyle name="Total 2 7 3" xfId="17087"/>
    <cellStyle name="Total 2 7 4" xfId="17088"/>
    <cellStyle name="Total 2 7 5" xfId="17089"/>
    <cellStyle name="Total 2 7 6" xfId="17090"/>
    <cellStyle name="Total 2 7 7" xfId="17091"/>
    <cellStyle name="Total 2 7 8" xfId="17092"/>
    <cellStyle name="Total 2 7 9" xfId="17093"/>
    <cellStyle name="Total 2 8" xfId="17094"/>
    <cellStyle name="Total 2 8 10" xfId="19127"/>
    <cellStyle name="Total 2 8 2" xfId="17095"/>
    <cellStyle name="Total 2 8 3" xfId="17096"/>
    <cellStyle name="Total 2 8 4" xfId="17097"/>
    <cellStyle name="Total 2 8 5" xfId="17098"/>
    <cellStyle name="Total 2 8 6" xfId="17099"/>
    <cellStyle name="Total 2 8 7" xfId="17100"/>
    <cellStyle name="Total 2 8 8" xfId="17101"/>
    <cellStyle name="Total 2 8 9" xfId="17102"/>
    <cellStyle name="Total 2 9" xfId="17103"/>
    <cellStyle name="Total 2 9 10" xfId="19128"/>
    <cellStyle name="Total 2 9 2" xfId="17104"/>
    <cellStyle name="Total 2 9 3" xfId="17105"/>
    <cellStyle name="Total 2 9 4" xfId="17106"/>
    <cellStyle name="Total 2 9 5" xfId="17107"/>
    <cellStyle name="Total 2 9 6" xfId="17108"/>
    <cellStyle name="Total 2 9 7" xfId="17109"/>
    <cellStyle name="Total 2 9 8" xfId="17110"/>
    <cellStyle name="Total 2 9 9" xfId="17111"/>
    <cellStyle name="Total 20" xfId="17112"/>
    <cellStyle name="Total 20 10" xfId="17113"/>
    <cellStyle name="Total 20 2" xfId="17114"/>
    <cellStyle name="Total 20 3" xfId="17115"/>
    <cellStyle name="Total 20 4" xfId="17116"/>
    <cellStyle name="Total 20 5" xfId="17117"/>
    <cellStyle name="Total 20 6" xfId="17118"/>
    <cellStyle name="Total 20 7" xfId="17119"/>
    <cellStyle name="Total 20 8" xfId="17120"/>
    <cellStyle name="Total 20 9" xfId="17121"/>
    <cellStyle name="Total 21" xfId="17122"/>
    <cellStyle name="Total 21 10" xfId="17123"/>
    <cellStyle name="Total 21 2" xfId="17124"/>
    <cellStyle name="Total 21 3" xfId="17125"/>
    <cellStyle name="Total 21 4" xfId="17126"/>
    <cellStyle name="Total 21 5" xfId="17127"/>
    <cellStyle name="Total 21 6" xfId="17128"/>
    <cellStyle name="Total 21 7" xfId="17129"/>
    <cellStyle name="Total 21 8" xfId="17130"/>
    <cellStyle name="Total 21 9" xfId="17131"/>
    <cellStyle name="Total 22" xfId="17132"/>
    <cellStyle name="Total 22 10" xfId="17133"/>
    <cellStyle name="Total 22 2" xfId="17134"/>
    <cellStyle name="Total 22 3" xfId="17135"/>
    <cellStyle name="Total 22 4" xfId="17136"/>
    <cellStyle name="Total 22 5" xfId="17137"/>
    <cellStyle name="Total 22 6" xfId="17138"/>
    <cellStyle name="Total 22 7" xfId="17139"/>
    <cellStyle name="Total 22 8" xfId="17140"/>
    <cellStyle name="Total 22 9" xfId="17141"/>
    <cellStyle name="Total 23" xfId="17142"/>
    <cellStyle name="Total 23 10" xfId="17143"/>
    <cellStyle name="Total 23 2" xfId="17144"/>
    <cellStyle name="Total 23 3" xfId="17145"/>
    <cellStyle name="Total 23 4" xfId="17146"/>
    <cellStyle name="Total 23 5" xfId="17147"/>
    <cellStyle name="Total 23 6" xfId="17148"/>
    <cellStyle name="Total 23 7" xfId="17149"/>
    <cellStyle name="Total 23 8" xfId="17150"/>
    <cellStyle name="Total 23 9" xfId="17151"/>
    <cellStyle name="Total 24" xfId="17152"/>
    <cellStyle name="Total 24 10" xfId="17153"/>
    <cellStyle name="Total 24 2" xfId="17154"/>
    <cellStyle name="Total 24 3" xfId="17155"/>
    <cellStyle name="Total 24 4" xfId="17156"/>
    <cellStyle name="Total 24 5" xfId="17157"/>
    <cellStyle name="Total 24 6" xfId="17158"/>
    <cellStyle name="Total 24 7" xfId="17159"/>
    <cellStyle name="Total 24 8" xfId="17160"/>
    <cellStyle name="Total 24 9" xfId="17161"/>
    <cellStyle name="Total 25" xfId="17162"/>
    <cellStyle name="Total 25 10" xfId="17163"/>
    <cellStyle name="Total 25 2" xfId="17164"/>
    <cellStyle name="Total 25 3" xfId="17165"/>
    <cellStyle name="Total 25 4" xfId="17166"/>
    <cellStyle name="Total 25 5" xfId="17167"/>
    <cellStyle name="Total 25 6" xfId="17168"/>
    <cellStyle name="Total 25 7" xfId="17169"/>
    <cellStyle name="Total 25 8" xfId="17170"/>
    <cellStyle name="Total 25 9" xfId="17171"/>
    <cellStyle name="Total 26" xfId="17172"/>
    <cellStyle name="Total 26 10" xfId="17173"/>
    <cellStyle name="Total 26 2" xfId="17174"/>
    <cellStyle name="Total 26 3" xfId="17175"/>
    <cellStyle name="Total 26 4" xfId="17176"/>
    <cellStyle name="Total 26 5" xfId="17177"/>
    <cellStyle name="Total 26 6" xfId="17178"/>
    <cellStyle name="Total 26 7" xfId="17179"/>
    <cellStyle name="Total 26 8" xfId="17180"/>
    <cellStyle name="Total 26 9" xfId="17181"/>
    <cellStyle name="Total 27" xfId="17182"/>
    <cellStyle name="Total 27 10" xfId="17183"/>
    <cellStyle name="Total 27 2" xfId="17184"/>
    <cellStyle name="Total 27 3" xfId="17185"/>
    <cellStyle name="Total 27 4" xfId="17186"/>
    <cellStyle name="Total 27 5" xfId="17187"/>
    <cellStyle name="Total 27 6" xfId="17188"/>
    <cellStyle name="Total 27 7" xfId="17189"/>
    <cellStyle name="Total 27 8" xfId="17190"/>
    <cellStyle name="Total 27 9" xfId="17191"/>
    <cellStyle name="Total 28" xfId="17192"/>
    <cellStyle name="Total 28 10" xfId="17193"/>
    <cellStyle name="Total 28 2" xfId="17194"/>
    <cellStyle name="Total 28 3" xfId="17195"/>
    <cellStyle name="Total 28 4" xfId="17196"/>
    <cellStyle name="Total 28 5" xfId="17197"/>
    <cellStyle name="Total 28 6" xfId="17198"/>
    <cellStyle name="Total 28 7" xfId="17199"/>
    <cellStyle name="Total 28 8" xfId="17200"/>
    <cellStyle name="Total 28 9" xfId="17201"/>
    <cellStyle name="Total 29" xfId="17202"/>
    <cellStyle name="Total 29 10" xfId="17203"/>
    <cellStyle name="Total 29 2" xfId="17204"/>
    <cellStyle name="Total 29 3" xfId="17205"/>
    <cellStyle name="Total 29 4" xfId="17206"/>
    <cellStyle name="Total 29 5" xfId="17207"/>
    <cellStyle name="Total 29 6" xfId="17208"/>
    <cellStyle name="Total 29 7" xfId="17209"/>
    <cellStyle name="Total 29 8" xfId="17210"/>
    <cellStyle name="Total 29 9" xfId="17211"/>
    <cellStyle name="Total 3" xfId="17212"/>
    <cellStyle name="Total 3 10" xfId="17213"/>
    <cellStyle name="Total 3 11" xfId="17214"/>
    <cellStyle name="Total 3 12" xfId="17215"/>
    <cellStyle name="Total 3 13" xfId="19129"/>
    <cellStyle name="Total 3 2" xfId="17216"/>
    <cellStyle name="Total 3 2 2" xfId="17217"/>
    <cellStyle name="Total 3 2 3" xfId="17218"/>
    <cellStyle name="Total 3 2 4" xfId="17219"/>
    <cellStyle name="Total 3 2 5" xfId="17220"/>
    <cellStyle name="Total 3 2 6" xfId="17221"/>
    <cellStyle name="Total 3 2 7" xfId="17222"/>
    <cellStyle name="Total 3 2 8" xfId="17223"/>
    <cellStyle name="Total 3 2 9" xfId="17224"/>
    <cellStyle name="Total 3 3" xfId="17225"/>
    <cellStyle name="Total 3 3 2" xfId="17226"/>
    <cellStyle name="Total 3 3 3" xfId="17227"/>
    <cellStyle name="Total 3 3 4" xfId="17228"/>
    <cellStyle name="Total 3 3 5" xfId="17229"/>
    <cellStyle name="Total 3 4" xfId="17230"/>
    <cellStyle name="Total 3 4 2" xfId="17231"/>
    <cellStyle name="Total 3 4 3" xfId="17232"/>
    <cellStyle name="Total 3 4 4" xfId="17233"/>
    <cellStyle name="Total 3 4 5" xfId="17234"/>
    <cellStyle name="Total 3 5" xfId="17235"/>
    <cellStyle name="Total 3 6" xfId="17236"/>
    <cellStyle name="Total 3 7" xfId="17237"/>
    <cellStyle name="Total 3 8" xfId="17238"/>
    <cellStyle name="Total 3 9" xfId="17239"/>
    <cellStyle name="Total 30" xfId="17240"/>
    <cellStyle name="Total 30 10" xfId="17241"/>
    <cellStyle name="Total 30 2" xfId="17242"/>
    <cellStyle name="Total 30 3" xfId="17243"/>
    <cellStyle name="Total 30 4" xfId="17244"/>
    <cellStyle name="Total 30 5" xfId="17245"/>
    <cellStyle name="Total 30 6" xfId="17246"/>
    <cellStyle name="Total 30 7" xfId="17247"/>
    <cellStyle name="Total 30 8" xfId="17248"/>
    <cellStyle name="Total 30 9" xfId="17249"/>
    <cellStyle name="Total 31" xfId="17250"/>
    <cellStyle name="Total 31 10" xfId="17251"/>
    <cellStyle name="Total 31 2" xfId="17252"/>
    <cellStyle name="Total 31 3" xfId="17253"/>
    <cellStyle name="Total 31 4" xfId="17254"/>
    <cellStyle name="Total 31 5" xfId="17255"/>
    <cellStyle name="Total 31 6" xfId="17256"/>
    <cellStyle name="Total 31 7" xfId="17257"/>
    <cellStyle name="Total 31 8" xfId="17258"/>
    <cellStyle name="Total 31 9" xfId="17259"/>
    <cellStyle name="Total 32" xfId="17260"/>
    <cellStyle name="Total 32 10" xfId="17261"/>
    <cellStyle name="Total 32 2" xfId="17262"/>
    <cellStyle name="Total 32 3" xfId="17263"/>
    <cellStyle name="Total 32 4" xfId="17264"/>
    <cellStyle name="Total 32 5" xfId="17265"/>
    <cellStyle name="Total 32 6" xfId="17266"/>
    <cellStyle name="Total 32 7" xfId="17267"/>
    <cellStyle name="Total 32 8" xfId="17268"/>
    <cellStyle name="Total 32 9" xfId="17269"/>
    <cellStyle name="Total 33" xfId="17270"/>
    <cellStyle name="Total 33 10" xfId="17271"/>
    <cellStyle name="Total 33 2" xfId="17272"/>
    <cellStyle name="Total 33 3" xfId="17273"/>
    <cellStyle name="Total 33 4" xfId="17274"/>
    <cellStyle name="Total 33 5" xfId="17275"/>
    <cellStyle name="Total 33 6" xfId="17276"/>
    <cellStyle name="Total 33 7" xfId="17277"/>
    <cellStyle name="Total 33 8" xfId="17278"/>
    <cellStyle name="Total 33 9" xfId="17279"/>
    <cellStyle name="Total 34" xfId="17280"/>
    <cellStyle name="Total 34 10" xfId="17281"/>
    <cellStyle name="Total 34 2" xfId="17282"/>
    <cellStyle name="Total 34 3" xfId="17283"/>
    <cellStyle name="Total 34 4" xfId="17284"/>
    <cellStyle name="Total 34 5" xfId="17285"/>
    <cellStyle name="Total 34 6" xfId="17286"/>
    <cellStyle name="Total 34 7" xfId="17287"/>
    <cellStyle name="Total 34 8" xfId="17288"/>
    <cellStyle name="Total 34 9" xfId="17289"/>
    <cellStyle name="Total 35" xfId="17290"/>
    <cellStyle name="Total 35 10" xfId="17291"/>
    <cellStyle name="Total 35 2" xfId="17292"/>
    <cellStyle name="Total 35 3" xfId="17293"/>
    <cellStyle name="Total 35 4" xfId="17294"/>
    <cellStyle name="Total 35 5" xfId="17295"/>
    <cellStyle name="Total 35 6" xfId="17296"/>
    <cellStyle name="Total 35 7" xfId="17297"/>
    <cellStyle name="Total 35 8" xfId="17298"/>
    <cellStyle name="Total 35 9" xfId="17299"/>
    <cellStyle name="Total 36" xfId="17300"/>
    <cellStyle name="Total 36 10" xfId="17301"/>
    <cellStyle name="Total 36 2" xfId="17302"/>
    <cellStyle name="Total 36 3" xfId="17303"/>
    <cellStyle name="Total 36 4" xfId="17304"/>
    <cellStyle name="Total 36 5" xfId="17305"/>
    <cellStyle name="Total 36 6" xfId="17306"/>
    <cellStyle name="Total 36 7" xfId="17307"/>
    <cellStyle name="Total 36 8" xfId="17308"/>
    <cellStyle name="Total 36 9" xfId="17309"/>
    <cellStyle name="Total 37" xfId="17310"/>
    <cellStyle name="Total 37 10" xfId="17311"/>
    <cellStyle name="Total 37 2" xfId="17312"/>
    <cellStyle name="Total 37 3" xfId="17313"/>
    <cellStyle name="Total 37 4" xfId="17314"/>
    <cellStyle name="Total 37 5" xfId="17315"/>
    <cellStyle name="Total 37 6" xfId="17316"/>
    <cellStyle name="Total 37 7" xfId="17317"/>
    <cellStyle name="Total 37 8" xfId="17318"/>
    <cellStyle name="Total 37 9" xfId="17319"/>
    <cellStyle name="Total 38" xfId="17320"/>
    <cellStyle name="Total 38 10" xfId="17321"/>
    <cellStyle name="Total 38 2" xfId="17322"/>
    <cellStyle name="Total 38 3" xfId="17323"/>
    <cellStyle name="Total 38 4" xfId="17324"/>
    <cellStyle name="Total 38 5" xfId="17325"/>
    <cellStyle name="Total 38 6" xfId="17326"/>
    <cellStyle name="Total 38 7" xfId="17327"/>
    <cellStyle name="Total 38 8" xfId="17328"/>
    <cellStyle name="Total 38 9" xfId="17329"/>
    <cellStyle name="Total 39" xfId="17330"/>
    <cellStyle name="Total 39 10" xfId="17331"/>
    <cellStyle name="Total 39 2" xfId="17332"/>
    <cellStyle name="Total 39 3" xfId="17333"/>
    <cellStyle name="Total 39 4" xfId="17334"/>
    <cellStyle name="Total 39 5" xfId="17335"/>
    <cellStyle name="Total 39 6" xfId="17336"/>
    <cellStyle name="Total 39 7" xfId="17337"/>
    <cellStyle name="Total 39 8" xfId="17338"/>
    <cellStyle name="Total 39 9" xfId="17339"/>
    <cellStyle name="Total 4" xfId="17340"/>
    <cellStyle name="Total 4 10" xfId="17341"/>
    <cellStyle name="Total 4 11" xfId="17342"/>
    <cellStyle name="Total 4 2" xfId="17343"/>
    <cellStyle name="Total 4 2 2" xfId="17344"/>
    <cellStyle name="Total 4 2 3" xfId="17345"/>
    <cellStyle name="Total 4 2 4" xfId="17346"/>
    <cellStyle name="Total 4 2 5" xfId="17347"/>
    <cellStyle name="Total 4 3" xfId="17348"/>
    <cellStyle name="Total 4 4" xfId="17349"/>
    <cellStyle name="Total 4 5" xfId="17350"/>
    <cellStyle name="Total 4 6" xfId="17351"/>
    <cellStyle name="Total 4 7" xfId="17352"/>
    <cellStyle name="Total 4 8" xfId="17353"/>
    <cellStyle name="Total 4 9" xfId="17354"/>
    <cellStyle name="Total 40" xfId="17355"/>
    <cellStyle name="Total 40 10" xfId="17356"/>
    <cellStyle name="Total 40 2" xfId="17357"/>
    <cellStyle name="Total 40 3" xfId="17358"/>
    <cellStyle name="Total 40 4" xfId="17359"/>
    <cellStyle name="Total 40 5" xfId="17360"/>
    <cellStyle name="Total 40 6" xfId="17361"/>
    <cellStyle name="Total 40 7" xfId="17362"/>
    <cellStyle name="Total 40 8" xfId="17363"/>
    <cellStyle name="Total 40 9" xfId="17364"/>
    <cellStyle name="Total 41" xfId="17365"/>
    <cellStyle name="Total 41 10" xfId="17366"/>
    <cellStyle name="Total 41 2" xfId="17367"/>
    <cellStyle name="Total 41 3" xfId="17368"/>
    <cellStyle name="Total 41 4" xfId="17369"/>
    <cellStyle name="Total 41 5" xfId="17370"/>
    <cellStyle name="Total 41 6" xfId="17371"/>
    <cellStyle name="Total 41 7" xfId="17372"/>
    <cellStyle name="Total 41 8" xfId="17373"/>
    <cellStyle name="Total 41 9" xfId="17374"/>
    <cellStyle name="Total 42" xfId="17375"/>
    <cellStyle name="Total 42 10" xfId="17376"/>
    <cellStyle name="Total 42 2" xfId="17377"/>
    <cellStyle name="Total 42 3" xfId="17378"/>
    <cellStyle name="Total 42 4" xfId="17379"/>
    <cellStyle name="Total 42 5" xfId="17380"/>
    <cellStyle name="Total 42 6" xfId="17381"/>
    <cellStyle name="Total 42 7" xfId="17382"/>
    <cellStyle name="Total 42 8" xfId="17383"/>
    <cellStyle name="Total 42 9" xfId="17384"/>
    <cellStyle name="Total 5" xfId="17385"/>
    <cellStyle name="Total 5 10" xfId="17386"/>
    <cellStyle name="Total 5 11" xfId="17387"/>
    <cellStyle name="Total 5 2" xfId="17388"/>
    <cellStyle name="Total 5 2 2" xfId="17389"/>
    <cellStyle name="Total 5 2 3" xfId="17390"/>
    <cellStyle name="Total 5 2 4" xfId="17391"/>
    <cellStyle name="Total 5 2 5" xfId="17392"/>
    <cellStyle name="Total 5 3" xfId="17393"/>
    <cellStyle name="Total 5 4" xfId="17394"/>
    <cellStyle name="Total 5 5" xfId="17395"/>
    <cellStyle name="Total 5 6" xfId="17396"/>
    <cellStyle name="Total 5 7" xfId="17397"/>
    <cellStyle name="Total 5 8" xfId="17398"/>
    <cellStyle name="Total 5 9" xfId="17399"/>
    <cellStyle name="Total 6" xfId="17400"/>
    <cellStyle name="Total 6 10" xfId="17401"/>
    <cellStyle name="Total 6 11" xfId="17402"/>
    <cellStyle name="Total 6 2" xfId="17403"/>
    <cellStyle name="Total 6 2 2" xfId="17404"/>
    <cellStyle name="Total 6 2 3" xfId="17405"/>
    <cellStyle name="Total 6 2 4" xfId="17406"/>
    <cellStyle name="Total 6 2 5" xfId="17407"/>
    <cellStyle name="Total 6 3" xfId="17408"/>
    <cellStyle name="Total 6 4" xfId="17409"/>
    <cellStyle name="Total 6 5" xfId="17410"/>
    <cellStyle name="Total 6 6" xfId="17411"/>
    <cellStyle name="Total 6 7" xfId="17412"/>
    <cellStyle name="Total 6 8" xfId="17413"/>
    <cellStyle name="Total 6 9" xfId="17414"/>
    <cellStyle name="Total 7" xfId="17415"/>
    <cellStyle name="Total 7 10" xfId="17416"/>
    <cellStyle name="Total 7 2" xfId="17417"/>
    <cellStyle name="Total 7 3" xfId="17418"/>
    <cellStyle name="Total 7 4" xfId="17419"/>
    <cellStyle name="Total 7 5" xfId="17420"/>
    <cellStyle name="Total 7 6" xfId="17421"/>
    <cellStyle name="Total 7 7" xfId="17422"/>
    <cellStyle name="Total 7 8" xfId="17423"/>
    <cellStyle name="Total 7 9" xfId="17424"/>
    <cellStyle name="Total 8" xfId="17425"/>
    <cellStyle name="Total 8 10" xfId="17426"/>
    <cellStyle name="Total 8 2" xfId="17427"/>
    <cellStyle name="Total 8 3" xfId="17428"/>
    <cellStyle name="Total 8 4" xfId="17429"/>
    <cellStyle name="Total 8 5" xfId="17430"/>
    <cellStyle name="Total 8 6" xfId="17431"/>
    <cellStyle name="Total 8 7" xfId="17432"/>
    <cellStyle name="Total 8 8" xfId="17433"/>
    <cellStyle name="Total 8 9" xfId="17434"/>
    <cellStyle name="Total 9" xfId="17435"/>
    <cellStyle name="Total 9 10" xfId="17436"/>
    <cellStyle name="Total 9 2" xfId="17437"/>
    <cellStyle name="Total 9 3" xfId="17438"/>
    <cellStyle name="Total 9 4" xfId="17439"/>
    <cellStyle name="Total 9 5" xfId="17440"/>
    <cellStyle name="Total 9 6" xfId="17441"/>
    <cellStyle name="Total 9 7" xfId="17442"/>
    <cellStyle name="Total 9 8" xfId="17443"/>
    <cellStyle name="Total 9 9" xfId="17444"/>
    <cellStyle name="Überschrift" xfId="17445"/>
    <cellStyle name="Überschrift 1" xfId="17446"/>
    <cellStyle name="Überschrift 1 10" xfId="17447"/>
    <cellStyle name="Überschrift 1 2" xfId="17448"/>
    <cellStyle name="Überschrift 1 3" xfId="17449"/>
    <cellStyle name="Überschrift 1 4" xfId="17450"/>
    <cellStyle name="Überschrift 1 5" xfId="17451"/>
    <cellStyle name="Überschrift 1 6" xfId="17452"/>
    <cellStyle name="Überschrift 1 7" xfId="17453"/>
    <cellStyle name="Überschrift 1 8" xfId="17454"/>
    <cellStyle name="Überschrift 1 9" xfId="17455"/>
    <cellStyle name="Überschrift 10" xfId="17456"/>
    <cellStyle name="Überschrift 11" xfId="17457"/>
    <cellStyle name="Überschrift 12" xfId="17458"/>
    <cellStyle name="Überschrift 13" xfId="17459"/>
    <cellStyle name="Überschrift 2" xfId="17460"/>
    <cellStyle name="Überschrift 2 10" xfId="17461"/>
    <cellStyle name="Überschrift 2 2" xfId="17462"/>
    <cellStyle name="Überschrift 2 3" xfId="17463"/>
    <cellStyle name="Überschrift 2 4" xfId="17464"/>
    <cellStyle name="Überschrift 2 5" xfId="17465"/>
    <cellStyle name="Überschrift 2 6" xfId="17466"/>
    <cellStyle name="Überschrift 2 7" xfId="17467"/>
    <cellStyle name="Überschrift 2 8" xfId="17468"/>
    <cellStyle name="Überschrift 2 9" xfId="17469"/>
    <cellStyle name="Überschrift 3" xfId="17470"/>
    <cellStyle name="Überschrift 3 10" xfId="17471"/>
    <cellStyle name="Überschrift 3 2" xfId="17472"/>
    <cellStyle name="Überschrift 3 3" xfId="17473"/>
    <cellStyle name="Überschrift 3 4" xfId="17474"/>
    <cellStyle name="Überschrift 3 5" xfId="17475"/>
    <cellStyle name="Überschrift 3 6" xfId="17476"/>
    <cellStyle name="Überschrift 3 7" xfId="17477"/>
    <cellStyle name="Überschrift 3 8" xfId="17478"/>
    <cellStyle name="Überschrift 3 9" xfId="17479"/>
    <cellStyle name="Überschrift 4" xfId="17480"/>
    <cellStyle name="Überschrift 4 10" xfId="17481"/>
    <cellStyle name="Überschrift 4 2" xfId="17482"/>
    <cellStyle name="Überschrift 4 3" xfId="17483"/>
    <cellStyle name="Überschrift 4 4" xfId="17484"/>
    <cellStyle name="Überschrift 4 5" xfId="17485"/>
    <cellStyle name="Überschrift 4 6" xfId="17486"/>
    <cellStyle name="Überschrift 4 7" xfId="17487"/>
    <cellStyle name="Überschrift 4 8" xfId="17488"/>
    <cellStyle name="Überschrift 4 9" xfId="17489"/>
    <cellStyle name="Überschrift 5" xfId="17490"/>
    <cellStyle name="Überschrift 6" xfId="17491"/>
    <cellStyle name="Überschrift 7" xfId="17492"/>
    <cellStyle name="Überschrift 8" xfId="17493"/>
    <cellStyle name="Überschrift 9" xfId="17494"/>
    <cellStyle name="Valuutta_Layo9704" xfId="17495"/>
    <cellStyle name="Verknüpfte Zelle" xfId="17496"/>
    <cellStyle name="Verknüpfte Zelle 10" xfId="17497"/>
    <cellStyle name="Verknüpfte Zelle 2" xfId="17498"/>
    <cellStyle name="Verknüpfte Zelle 3" xfId="17499"/>
    <cellStyle name="Verknüpfte Zelle 4" xfId="17500"/>
    <cellStyle name="Verknüpfte Zelle 5" xfId="17501"/>
    <cellStyle name="Verknüpfte Zelle 6" xfId="17502"/>
    <cellStyle name="Verknüpfte Zelle 7" xfId="17503"/>
    <cellStyle name="Verknüpfte Zelle 8" xfId="17504"/>
    <cellStyle name="Verknüpfte Zelle 9" xfId="17505"/>
    <cellStyle name="Warnender Text" xfId="17506"/>
    <cellStyle name="Warnender Text 10" xfId="17507"/>
    <cellStyle name="Warnender Text 2" xfId="17508"/>
    <cellStyle name="Warnender Text 3" xfId="17509"/>
    <cellStyle name="Warnender Text 4" xfId="17510"/>
    <cellStyle name="Warnender Text 5" xfId="17511"/>
    <cellStyle name="Warnender Text 6" xfId="17512"/>
    <cellStyle name="Warnender Text 7" xfId="17513"/>
    <cellStyle name="Warnender Text 8" xfId="17514"/>
    <cellStyle name="Warnender Text 9" xfId="17515"/>
    <cellStyle name="Warning Text" xfId="17516" builtinId="11" customBuiltin="1"/>
    <cellStyle name="Warning Text 10" xfId="17517"/>
    <cellStyle name="Warning Text 10 10" xfId="17518"/>
    <cellStyle name="Warning Text 10 2" xfId="17519"/>
    <cellStyle name="Warning Text 10 3" xfId="17520"/>
    <cellStyle name="Warning Text 10 4" xfId="17521"/>
    <cellStyle name="Warning Text 10 5" xfId="17522"/>
    <cellStyle name="Warning Text 10 6" xfId="17523"/>
    <cellStyle name="Warning Text 10 7" xfId="17524"/>
    <cellStyle name="Warning Text 10 8" xfId="17525"/>
    <cellStyle name="Warning Text 10 9" xfId="17526"/>
    <cellStyle name="Warning Text 11" xfId="17527"/>
    <cellStyle name="Warning Text 11 10" xfId="17528"/>
    <cellStyle name="Warning Text 11 2" xfId="17529"/>
    <cellStyle name="Warning Text 11 3" xfId="17530"/>
    <cellStyle name="Warning Text 11 4" xfId="17531"/>
    <cellStyle name="Warning Text 11 5" xfId="17532"/>
    <cellStyle name="Warning Text 11 6" xfId="17533"/>
    <cellStyle name="Warning Text 11 7" xfId="17534"/>
    <cellStyle name="Warning Text 11 8" xfId="17535"/>
    <cellStyle name="Warning Text 11 9" xfId="17536"/>
    <cellStyle name="Warning Text 12" xfId="17537"/>
    <cellStyle name="Warning Text 12 10" xfId="17538"/>
    <cellStyle name="Warning Text 12 2" xfId="17539"/>
    <cellStyle name="Warning Text 12 3" xfId="17540"/>
    <cellStyle name="Warning Text 12 4" xfId="17541"/>
    <cellStyle name="Warning Text 12 5" xfId="17542"/>
    <cellStyle name="Warning Text 12 6" xfId="17543"/>
    <cellStyle name="Warning Text 12 7" xfId="17544"/>
    <cellStyle name="Warning Text 12 8" xfId="17545"/>
    <cellStyle name="Warning Text 12 9" xfId="17546"/>
    <cellStyle name="Warning Text 13" xfId="17547"/>
    <cellStyle name="Warning Text 13 10" xfId="17548"/>
    <cellStyle name="Warning Text 13 2" xfId="17549"/>
    <cellStyle name="Warning Text 13 3" xfId="17550"/>
    <cellStyle name="Warning Text 13 4" xfId="17551"/>
    <cellStyle name="Warning Text 13 5" xfId="17552"/>
    <cellStyle name="Warning Text 13 6" xfId="17553"/>
    <cellStyle name="Warning Text 13 7" xfId="17554"/>
    <cellStyle name="Warning Text 13 8" xfId="17555"/>
    <cellStyle name="Warning Text 13 9" xfId="17556"/>
    <cellStyle name="Warning Text 14" xfId="17557"/>
    <cellStyle name="Warning Text 14 10" xfId="17558"/>
    <cellStyle name="Warning Text 14 2" xfId="17559"/>
    <cellStyle name="Warning Text 14 3" xfId="17560"/>
    <cellStyle name="Warning Text 14 4" xfId="17561"/>
    <cellStyle name="Warning Text 14 5" xfId="17562"/>
    <cellStyle name="Warning Text 14 6" xfId="17563"/>
    <cellStyle name="Warning Text 14 7" xfId="17564"/>
    <cellStyle name="Warning Text 14 8" xfId="17565"/>
    <cellStyle name="Warning Text 14 9" xfId="17566"/>
    <cellStyle name="Warning Text 15" xfId="17567"/>
    <cellStyle name="Warning Text 15 10" xfId="17568"/>
    <cellStyle name="Warning Text 15 2" xfId="17569"/>
    <cellStyle name="Warning Text 15 3" xfId="17570"/>
    <cellStyle name="Warning Text 15 4" xfId="17571"/>
    <cellStyle name="Warning Text 15 5" xfId="17572"/>
    <cellStyle name="Warning Text 15 6" xfId="17573"/>
    <cellStyle name="Warning Text 15 7" xfId="17574"/>
    <cellStyle name="Warning Text 15 8" xfId="17575"/>
    <cellStyle name="Warning Text 15 9" xfId="17576"/>
    <cellStyle name="Warning Text 16" xfId="17577"/>
    <cellStyle name="Warning Text 16 10" xfId="17578"/>
    <cellStyle name="Warning Text 16 2" xfId="17579"/>
    <cellStyle name="Warning Text 16 3" xfId="17580"/>
    <cellStyle name="Warning Text 16 4" xfId="17581"/>
    <cellStyle name="Warning Text 16 5" xfId="17582"/>
    <cellStyle name="Warning Text 16 6" xfId="17583"/>
    <cellStyle name="Warning Text 16 7" xfId="17584"/>
    <cellStyle name="Warning Text 16 8" xfId="17585"/>
    <cellStyle name="Warning Text 16 9" xfId="17586"/>
    <cellStyle name="Warning Text 17" xfId="17587"/>
    <cellStyle name="Warning Text 17 10" xfId="17588"/>
    <cellStyle name="Warning Text 17 2" xfId="17589"/>
    <cellStyle name="Warning Text 17 3" xfId="17590"/>
    <cellStyle name="Warning Text 17 4" xfId="17591"/>
    <cellStyle name="Warning Text 17 5" xfId="17592"/>
    <cellStyle name="Warning Text 17 6" xfId="17593"/>
    <cellStyle name="Warning Text 17 7" xfId="17594"/>
    <cellStyle name="Warning Text 17 8" xfId="17595"/>
    <cellStyle name="Warning Text 17 9" xfId="17596"/>
    <cellStyle name="Warning Text 18" xfId="17597"/>
    <cellStyle name="Warning Text 18 10" xfId="17598"/>
    <cellStyle name="Warning Text 18 2" xfId="17599"/>
    <cellStyle name="Warning Text 18 3" xfId="17600"/>
    <cellStyle name="Warning Text 18 4" xfId="17601"/>
    <cellStyle name="Warning Text 18 5" xfId="17602"/>
    <cellStyle name="Warning Text 18 6" xfId="17603"/>
    <cellStyle name="Warning Text 18 7" xfId="17604"/>
    <cellStyle name="Warning Text 18 8" xfId="17605"/>
    <cellStyle name="Warning Text 18 9" xfId="17606"/>
    <cellStyle name="Warning Text 19" xfId="17607"/>
    <cellStyle name="Warning Text 19 10" xfId="17608"/>
    <cellStyle name="Warning Text 19 2" xfId="17609"/>
    <cellStyle name="Warning Text 19 3" xfId="17610"/>
    <cellStyle name="Warning Text 19 4" xfId="17611"/>
    <cellStyle name="Warning Text 19 5" xfId="17612"/>
    <cellStyle name="Warning Text 19 6" xfId="17613"/>
    <cellStyle name="Warning Text 19 7" xfId="17614"/>
    <cellStyle name="Warning Text 19 8" xfId="17615"/>
    <cellStyle name="Warning Text 19 9" xfId="17616"/>
    <cellStyle name="Warning Text 2" xfId="17617"/>
    <cellStyle name="Warning Text 2 10" xfId="17618"/>
    <cellStyle name="Warning Text 2 10 10" xfId="19131"/>
    <cellStyle name="Warning Text 2 10 2" xfId="17619"/>
    <cellStyle name="Warning Text 2 10 3" xfId="17620"/>
    <cellStyle name="Warning Text 2 10 4" xfId="17621"/>
    <cellStyle name="Warning Text 2 10 5" xfId="17622"/>
    <cellStyle name="Warning Text 2 10 6" xfId="17623"/>
    <cellStyle name="Warning Text 2 10 7" xfId="17624"/>
    <cellStyle name="Warning Text 2 10 8" xfId="17625"/>
    <cellStyle name="Warning Text 2 10 9" xfId="17626"/>
    <cellStyle name="Warning Text 2 11" xfId="17627"/>
    <cellStyle name="Warning Text 2 12" xfId="17628"/>
    <cellStyle name="Warning Text 2 13" xfId="17629"/>
    <cellStyle name="Warning Text 2 14" xfId="17630"/>
    <cellStyle name="Warning Text 2 15" xfId="17631"/>
    <cellStyle name="Warning Text 2 16" xfId="17632"/>
    <cellStyle name="Warning Text 2 17" xfId="17633"/>
    <cellStyle name="Warning Text 2 18" xfId="17634"/>
    <cellStyle name="Warning Text 2 19" xfId="17635"/>
    <cellStyle name="Warning Text 2 2" xfId="17636"/>
    <cellStyle name="Warning Text 2 2 10" xfId="19132"/>
    <cellStyle name="Warning Text 2 2 2" xfId="17637"/>
    <cellStyle name="Warning Text 2 2 3" xfId="17638"/>
    <cellStyle name="Warning Text 2 2 4" xfId="17639"/>
    <cellStyle name="Warning Text 2 2 5" xfId="17640"/>
    <cellStyle name="Warning Text 2 2 6" xfId="17641"/>
    <cellStyle name="Warning Text 2 2 7" xfId="17642"/>
    <cellStyle name="Warning Text 2 2 8" xfId="17643"/>
    <cellStyle name="Warning Text 2 2 9" xfId="17644"/>
    <cellStyle name="Warning Text 2 20" xfId="19130"/>
    <cellStyle name="Warning Text 2 3" xfId="17645"/>
    <cellStyle name="Warning Text 2 3 10" xfId="19133"/>
    <cellStyle name="Warning Text 2 3 2" xfId="17646"/>
    <cellStyle name="Warning Text 2 3 3" xfId="17647"/>
    <cellStyle name="Warning Text 2 3 4" xfId="17648"/>
    <cellStyle name="Warning Text 2 3 5" xfId="17649"/>
    <cellStyle name="Warning Text 2 3 6" xfId="17650"/>
    <cellStyle name="Warning Text 2 3 7" xfId="17651"/>
    <cellStyle name="Warning Text 2 3 8" xfId="17652"/>
    <cellStyle name="Warning Text 2 3 9" xfId="17653"/>
    <cellStyle name="Warning Text 2 4" xfId="17654"/>
    <cellStyle name="Warning Text 2 4 10" xfId="19134"/>
    <cellStyle name="Warning Text 2 4 2" xfId="17655"/>
    <cellStyle name="Warning Text 2 4 3" xfId="17656"/>
    <cellStyle name="Warning Text 2 4 4" xfId="17657"/>
    <cellStyle name="Warning Text 2 4 5" xfId="17658"/>
    <cellStyle name="Warning Text 2 4 6" xfId="17659"/>
    <cellStyle name="Warning Text 2 4 7" xfId="17660"/>
    <cellStyle name="Warning Text 2 4 8" xfId="17661"/>
    <cellStyle name="Warning Text 2 4 9" xfId="17662"/>
    <cellStyle name="Warning Text 2 5" xfId="17663"/>
    <cellStyle name="Warning Text 2 5 10" xfId="19135"/>
    <cellStyle name="Warning Text 2 5 2" xfId="17664"/>
    <cellStyle name="Warning Text 2 5 3" xfId="17665"/>
    <cellStyle name="Warning Text 2 5 4" xfId="17666"/>
    <cellStyle name="Warning Text 2 5 5" xfId="17667"/>
    <cellStyle name="Warning Text 2 5 6" xfId="17668"/>
    <cellStyle name="Warning Text 2 5 7" xfId="17669"/>
    <cellStyle name="Warning Text 2 5 8" xfId="17670"/>
    <cellStyle name="Warning Text 2 5 9" xfId="17671"/>
    <cellStyle name="Warning Text 2 6" xfId="17672"/>
    <cellStyle name="Warning Text 2 6 10" xfId="19136"/>
    <cellStyle name="Warning Text 2 6 2" xfId="17673"/>
    <cellStyle name="Warning Text 2 6 3" xfId="17674"/>
    <cellStyle name="Warning Text 2 6 4" xfId="17675"/>
    <cellStyle name="Warning Text 2 6 5" xfId="17676"/>
    <cellStyle name="Warning Text 2 6 6" xfId="17677"/>
    <cellStyle name="Warning Text 2 6 7" xfId="17678"/>
    <cellStyle name="Warning Text 2 6 8" xfId="17679"/>
    <cellStyle name="Warning Text 2 6 9" xfId="17680"/>
    <cellStyle name="Warning Text 2 7" xfId="17681"/>
    <cellStyle name="Warning Text 2 7 10" xfId="19137"/>
    <cellStyle name="Warning Text 2 7 2" xfId="17682"/>
    <cellStyle name="Warning Text 2 7 3" xfId="17683"/>
    <cellStyle name="Warning Text 2 7 4" xfId="17684"/>
    <cellStyle name="Warning Text 2 7 5" xfId="17685"/>
    <cellStyle name="Warning Text 2 7 6" xfId="17686"/>
    <cellStyle name="Warning Text 2 7 7" xfId="17687"/>
    <cellStyle name="Warning Text 2 7 8" xfId="17688"/>
    <cellStyle name="Warning Text 2 7 9" xfId="17689"/>
    <cellStyle name="Warning Text 2 8" xfId="17690"/>
    <cellStyle name="Warning Text 2 8 10" xfId="19138"/>
    <cellStyle name="Warning Text 2 8 2" xfId="17691"/>
    <cellStyle name="Warning Text 2 8 3" xfId="17692"/>
    <cellStyle name="Warning Text 2 8 4" xfId="17693"/>
    <cellStyle name="Warning Text 2 8 5" xfId="17694"/>
    <cellStyle name="Warning Text 2 8 6" xfId="17695"/>
    <cellStyle name="Warning Text 2 8 7" xfId="17696"/>
    <cellStyle name="Warning Text 2 8 8" xfId="17697"/>
    <cellStyle name="Warning Text 2 8 9" xfId="17698"/>
    <cellStyle name="Warning Text 2 9" xfId="17699"/>
    <cellStyle name="Warning Text 2 9 10" xfId="19139"/>
    <cellStyle name="Warning Text 2 9 2" xfId="17700"/>
    <cellStyle name="Warning Text 2 9 3" xfId="17701"/>
    <cellStyle name="Warning Text 2 9 4" xfId="17702"/>
    <cellStyle name="Warning Text 2 9 5" xfId="17703"/>
    <cellStyle name="Warning Text 2 9 6" xfId="17704"/>
    <cellStyle name="Warning Text 2 9 7" xfId="17705"/>
    <cellStyle name="Warning Text 2 9 8" xfId="17706"/>
    <cellStyle name="Warning Text 2 9 9" xfId="17707"/>
    <cellStyle name="Warning Text 20" xfId="17708"/>
    <cellStyle name="Warning Text 20 10" xfId="17709"/>
    <cellStyle name="Warning Text 20 2" xfId="17710"/>
    <cellStyle name="Warning Text 20 3" xfId="17711"/>
    <cellStyle name="Warning Text 20 4" xfId="17712"/>
    <cellStyle name="Warning Text 20 5" xfId="17713"/>
    <cellStyle name="Warning Text 20 6" xfId="17714"/>
    <cellStyle name="Warning Text 20 7" xfId="17715"/>
    <cellStyle name="Warning Text 20 8" xfId="17716"/>
    <cellStyle name="Warning Text 20 9" xfId="17717"/>
    <cellStyle name="Warning Text 21" xfId="17718"/>
    <cellStyle name="Warning Text 21 10" xfId="17719"/>
    <cellStyle name="Warning Text 21 2" xfId="17720"/>
    <cellStyle name="Warning Text 21 3" xfId="17721"/>
    <cellStyle name="Warning Text 21 4" xfId="17722"/>
    <cellStyle name="Warning Text 21 5" xfId="17723"/>
    <cellStyle name="Warning Text 21 6" xfId="17724"/>
    <cellStyle name="Warning Text 21 7" xfId="17725"/>
    <cellStyle name="Warning Text 21 8" xfId="17726"/>
    <cellStyle name="Warning Text 21 9" xfId="17727"/>
    <cellStyle name="Warning Text 22" xfId="17728"/>
    <cellStyle name="Warning Text 22 10" xfId="17729"/>
    <cellStyle name="Warning Text 22 2" xfId="17730"/>
    <cellStyle name="Warning Text 22 3" xfId="17731"/>
    <cellStyle name="Warning Text 22 4" xfId="17732"/>
    <cellStyle name="Warning Text 22 5" xfId="17733"/>
    <cellStyle name="Warning Text 22 6" xfId="17734"/>
    <cellStyle name="Warning Text 22 7" xfId="17735"/>
    <cellStyle name="Warning Text 22 8" xfId="17736"/>
    <cellStyle name="Warning Text 22 9" xfId="17737"/>
    <cellStyle name="Warning Text 23" xfId="17738"/>
    <cellStyle name="Warning Text 23 10" xfId="17739"/>
    <cellStyle name="Warning Text 23 2" xfId="17740"/>
    <cellStyle name="Warning Text 23 3" xfId="17741"/>
    <cellStyle name="Warning Text 23 4" xfId="17742"/>
    <cellStyle name="Warning Text 23 5" xfId="17743"/>
    <cellStyle name="Warning Text 23 6" xfId="17744"/>
    <cellStyle name="Warning Text 23 7" xfId="17745"/>
    <cellStyle name="Warning Text 23 8" xfId="17746"/>
    <cellStyle name="Warning Text 23 9" xfId="17747"/>
    <cellStyle name="Warning Text 24" xfId="17748"/>
    <cellStyle name="Warning Text 24 10" xfId="17749"/>
    <cellStyle name="Warning Text 24 2" xfId="17750"/>
    <cellStyle name="Warning Text 24 3" xfId="17751"/>
    <cellStyle name="Warning Text 24 4" xfId="17752"/>
    <cellStyle name="Warning Text 24 5" xfId="17753"/>
    <cellStyle name="Warning Text 24 6" xfId="17754"/>
    <cellStyle name="Warning Text 24 7" xfId="17755"/>
    <cellStyle name="Warning Text 24 8" xfId="17756"/>
    <cellStyle name="Warning Text 24 9" xfId="17757"/>
    <cellStyle name="Warning Text 25" xfId="17758"/>
    <cellStyle name="Warning Text 25 10" xfId="17759"/>
    <cellStyle name="Warning Text 25 2" xfId="17760"/>
    <cellStyle name="Warning Text 25 3" xfId="17761"/>
    <cellStyle name="Warning Text 25 4" xfId="17762"/>
    <cellStyle name="Warning Text 25 5" xfId="17763"/>
    <cellStyle name="Warning Text 25 6" xfId="17764"/>
    <cellStyle name="Warning Text 25 7" xfId="17765"/>
    <cellStyle name="Warning Text 25 8" xfId="17766"/>
    <cellStyle name="Warning Text 25 9" xfId="17767"/>
    <cellStyle name="Warning Text 26" xfId="17768"/>
    <cellStyle name="Warning Text 26 10" xfId="17769"/>
    <cellStyle name="Warning Text 26 2" xfId="17770"/>
    <cellStyle name="Warning Text 26 3" xfId="17771"/>
    <cellStyle name="Warning Text 26 4" xfId="17772"/>
    <cellStyle name="Warning Text 26 5" xfId="17773"/>
    <cellStyle name="Warning Text 26 6" xfId="17774"/>
    <cellStyle name="Warning Text 26 7" xfId="17775"/>
    <cellStyle name="Warning Text 26 8" xfId="17776"/>
    <cellStyle name="Warning Text 26 9" xfId="17777"/>
    <cellStyle name="Warning Text 27" xfId="17778"/>
    <cellStyle name="Warning Text 27 10" xfId="17779"/>
    <cellStyle name="Warning Text 27 2" xfId="17780"/>
    <cellStyle name="Warning Text 27 3" xfId="17781"/>
    <cellStyle name="Warning Text 27 4" xfId="17782"/>
    <cellStyle name="Warning Text 27 5" xfId="17783"/>
    <cellStyle name="Warning Text 27 6" xfId="17784"/>
    <cellStyle name="Warning Text 27 7" xfId="17785"/>
    <cellStyle name="Warning Text 27 8" xfId="17786"/>
    <cellStyle name="Warning Text 27 9" xfId="17787"/>
    <cellStyle name="Warning Text 28" xfId="17788"/>
    <cellStyle name="Warning Text 28 10" xfId="17789"/>
    <cellStyle name="Warning Text 28 2" xfId="17790"/>
    <cellStyle name="Warning Text 28 3" xfId="17791"/>
    <cellStyle name="Warning Text 28 4" xfId="17792"/>
    <cellStyle name="Warning Text 28 5" xfId="17793"/>
    <cellStyle name="Warning Text 28 6" xfId="17794"/>
    <cellStyle name="Warning Text 28 7" xfId="17795"/>
    <cellStyle name="Warning Text 28 8" xfId="17796"/>
    <cellStyle name="Warning Text 28 9" xfId="17797"/>
    <cellStyle name="Warning Text 29" xfId="17798"/>
    <cellStyle name="Warning Text 29 10" xfId="17799"/>
    <cellStyle name="Warning Text 29 2" xfId="17800"/>
    <cellStyle name="Warning Text 29 3" xfId="17801"/>
    <cellStyle name="Warning Text 29 4" xfId="17802"/>
    <cellStyle name="Warning Text 29 5" xfId="17803"/>
    <cellStyle name="Warning Text 29 6" xfId="17804"/>
    <cellStyle name="Warning Text 29 7" xfId="17805"/>
    <cellStyle name="Warning Text 29 8" xfId="17806"/>
    <cellStyle name="Warning Text 29 9" xfId="17807"/>
    <cellStyle name="Warning Text 3" xfId="17808"/>
    <cellStyle name="Warning Text 3 10" xfId="17809"/>
    <cellStyle name="Warning Text 3 11" xfId="19140"/>
    <cellStyle name="Warning Text 3 2" xfId="17810"/>
    <cellStyle name="Warning Text 3 2 2" xfId="17811"/>
    <cellStyle name="Warning Text 3 2 3" xfId="17812"/>
    <cellStyle name="Warning Text 3 2 4" xfId="17813"/>
    <cellStyle name="Warning Text 3 2 5" xfId="17814"/>
    <cellStyle name="Warning Text 3 3" xfId="17815"/>
    <cellStyle name="Warning Text 3 4" xfId="17816"/>
    <cellStyle name="Warning Text 3 5" xfId="17817"/>
    <cellStyle name="Warning Text 3 6" xfId="17818"/>
    <cellStyle name="Warning Text 3 7" xfId="17819"/>
    <cellStyle name="Warning Text 3 8" xfId="17820"/>
    <cellStyle name="Warning Text 3 9" xfId="17821"/>
    <cellStyle name="Warning Text 30" xfId="17822"/>
    <cellStyle name="Warning Text 30 10" xfId="17823"/>
    <cellStyle name="Warning Text 30 2" xfId="17824"/>
    <cellStyle name="Warning Text 30 3" xfId="17825"/>
    <cellStyle name="Warning Text 30 4" xfId="17826"/>
    <cellStyle name="Warning Text 30 5" xfId="17827"/>
    <cellStyle name="Warning Text 30 6" xfId="17828"/>
    <cellStyle name="Warning Text 30 7" xfId="17829"/>
    <cellStyle name="Warning Text 30 8" xfId="17830"/>
    <cellStyle name="Warning Text 30 9" xfId="17831"/>
    <cellStyle name="Warning Text 31" xfId="17832"/>
    <cellStyle name="Warning Text 31 10" xfId="17833"/>
    <cellStyle name="Warning Text 31 2" xfId="17834"/>
    <cellStyle name="Warning Text 31 3" xfId="17835"/>
    <cellStyle name="Warning Text 31 4" xfId="17836"/>
    <cellStyle name="Warning Text 31 5" xfId="17837"/>
    <cellStyle name="Warning Text 31 6" xfId="17838"/>
    <cellStyle name="Warning Text 31 7" xfId="17839"/>
    <cellStyle name="Warning Text 31 8" xfId="17840"/>
    <cellStyle name="Warning Text 31 9" xfId="17841"/>
    <cellStyle name="Warning Text 32" xfId="17842"/>
    <cellStyle name="Warning Text 32 10" xfId="17843"/>
    <cellStyle name="Warning Text 32 2" xfId="17844"/>
    <cellStyle name="Warning Text 32 3" xfId="17845"/>
    <cellStyle name="Warning Text 32 4" xfId="17846"/>
    <cellStyle name="Warning Text 32 5" xfId="17847"/>
    <cellStyle name="Warning Text 32 6" xfId="17848"/>
    <cellStyle name="Warning Text 32 7" xfId="17849"/>
    <cellStyle name="Warning Text 32 8" xfId="17850"/>
    <cellStyle name="Warning Text 32 9" xfId="17851"/>
    <cellStyle name="Warning Text 33" xfId="17852"/>
    <cellStyle name="Warning Text 33 10" xfId="17853"/>
    <cellStyle name="Warning Text 33 2" xfId="17854"/>
    <cellStyle name="Warning Text 33 3" xfId="17855"/>
    <cellStyle name="Warning Text 33 4" xfId="17856"/>
    <cellStyle name="Warning Text 33 5" xfId="17857"/>
    <cellStyle name="Warning Text 33 6" xfId="17858"/>
    <cellStyle name="Warning Text 33 7" xfId="17859"/>
    <cellStyle name="Warning Text 33 8" xfId="17860"/>
    <cellStyle name="Warning Text 33 9" xfId="17861"/>
    <cellStyle name="Warning Text 34" xfId="17862"/>
    <cellStyle name="Warning Text 34 10" xfId="17863"/>
    <cellStyle name="Warning Text 34 2" xfId="17864"/>
    <cellStyle name="Warning Text 34 3" xfId="17865"/>
    <cellStyle name="Warning Text 34 4" xfId="17866"/>
    <cellStyle name="Warning Text 34 5" xfId="17867"/>
    <cellStyle name="Warning Text 34 6" xfId="17868"/>
    <cellStyle name="Warning Text 34 7" xfId="17869"/>
    <cellStyle name="Warning Text 34 8" xfId="17870"/>
    <cellStyle name="Warning Text 34 9" xfId="17871"/>
    <cellStyle name="Warning Text 35" xfId="17872"/>
    <cellStyle name="Warning Text 35 10" xfId="17873"/>
    <cellStyle name="Warning Text 35 2" xfId="17874"/>
    <cellStyle name="Warning Text 35 3" xfId="17875"/>
    <cellStyle name="Warning Text 35 4" xfId="17876"/>
    <cellStyle name="Warning Text 35 5" xfId="17877"/>
    <cellStyle name="Warning Text 35 6" xfId="17878"/>
    <cellStyle name="Warning Text 35 7" xfId="17879"/>
    <cellStyle name="Warning Text 35 8" xfId="17880"/>
    <cellStyle name="Warning Text 35 9" xfId="17881"/>
    <cellStyle name="Warning Text 36" xfId="17882"/>
    <cellStyle name="Warning Text 36 10" xfId="17883"/>
    <cellStyle name="Warning Text 36 2" xfId="17884"/>
    <cellStyle name="Warning Text 36 3" xfId="17885"/>
    <cellStyle name="Warning Text 36 4" xfId="17886"/>
    <cellStyle name="Warning Text 36 5" xfId="17887"/>
    <cellStyle name="Warning Text 36 6" xfId="17888"/>
    <cellStyle name="Warning Text 36 7" xfId="17889"/>
    <cellStyle name="Warning Text 36 8" xfId="17890"/>
    <cellStyle name="Warning Text 36 9" xfId="17891"/>
    <cellStyle name="Warning Text 37" xfId="17892"/>
    <cellStyle name="Warning Text 37 10" xfId="17893"/>
    <cellStyle name="Warning Text 37 2" xfId="17894"/>
    <cellStyle name="Warning Text 37 3" xfId="17895"/>
    <cellStyle name="Warning Text 37 4" xfId="17896"/>
    <cellStyle name="Warning Text 37 5" xfId="17897"/>
    <cellStyle name="Warning Text 37 6" xfId="17898"/>
    <cellStyle name="Warning Text 37 7" xfId="17899"/>
    <cellStyle name="Warning Text 37 8" xfId="17900"/>
    <cellStyle name="Warning Text 37 9" xfId="17901"/>
    <cellStyle name="Warning Text 38" xfId="17902"/>
    <cellStyle name="Warning Text 38 10" xfId="17903"/>
    <cellStyle name="Warning Text 38 2" xfId="17904"/>
    <cellStyle name="Warning Text 38 3" xfId="17905"/>
    <cellStyle name="Warning Text 38 4" xfId="17906"/>
    <cellStyle name="Warning Text 38 5" xfId="17907"/>
    <cellStyle name="Warning Text 38 6" xfId="17908"/>
    <cellStyle name="Warning Text 38 7" xfId="17909"/>
    <cellStyle name="Warning Text 38 8" xfId="17910"/>
    <cellStyle name="Warning Text 38 9" xfId="17911"/>
    <cellStyle name="Warning Text 39" xfId="17912"/>
    <cellStyle name="Warning Text 39 10" xfId="17913"/>
    <cellStyle name="Warning Text 39 2" xfId="17914"/>
    <cellStyle name="Warning Text 39 3" xfId="17915"/>
    <cellStyle name="Warning Text 39 4" xfId="17916"/>
    <cellStyle name="Warning Text 39 5" xfId="17917"/>
    <cellStyle name="Warning Text 39 6" xfId="17918"/>
    <cellStyle name="Warning Text 39 7" xfId="17919"/>
    <cellStyle name="Warning Text 39 8" xfId="17920"/>
    <cellStyle name="Warning Text 39 9" xfId="17921"/>
    <cellStyle name="Warning Text 4" xfId="17922"/>
    <cellStyle name="Warning Text 4 10" xfId="17923"/>
    <cellStyle name="Warning Text 4 11" xfId="17924"/>
    <cellStyle name="Warning Text 4 2" xfId="17925"/>
    <cellStyle name="Warning Text 4 2 2" xfId="17926"/>
    <cellStyle name="Warning Text 4 2 3" xfId="17927"/>
    <cellStyle name="Warning Text 4 2 4" xfId="17928"/>
    <cellStyle name="Warning Text 4 2 5" xfId="17929"/>
    <cellStyle name="Warning Text 4 3" xfId="17930"/>
    <cellStyle name="Warning Text 4 4" xfId="17931"/>
    <cellStyle name="Warning Text 4 5" xfId="17932"/>
    <cellStyle name="Warning Text 4 6" xfId="17933"/>
    <cellStyle name="Warning Text 4 7" xfId="17934"/>
    <cellStyle name="Warning Text 4 8" xfId="17935"/>
    <cellStyle name="Warning Text 4 9" xfId="17936"/>
    <cellStyle name="Warning Text 40" xfId="17937"/>
    <cellStyle name="Warning Text 40 10" xfId="17938"/>
    <cellStyle name="Warning Text 40 2" xfId="17939"/>
    <cellStyle name="Warning Text 40 3" xfId="17940"/>
    <cellStyle name="Warning Text 40 4" xfId="17941"/>
    <cellStyle name="Warning Text 40 5" xfId="17942"/>
    <cellStyle name="Warning Text 40 6" xfId="17943"/>
    <cellStyle name="Warning Text 40 7" xfId="17944"/>
    <cellStyle name="Warning Text 40 8" xfId="17945"/>
    <cellStyle name="Warning Text 40 9" xfId="17946"/>
    <cellStyle name="Warning Text 41" xfId="17947"/>
    <cellStyle name="Warning Text 41 10" xfId="17948"/>
    <cellStyle name="Warning Text 41 2" xfId="17949"/>
    <cellStyle name="Warning Text 41 3" xfId="17950"/>
    <cellStyle name="Warning Text 41 4" xfId="17951"/>
    <cellStyle name="Warning Text 41 5" xfId="17952"/>
    <cellStyle name="Warning Text 41 6" xfId="17953"/>
    <cellStyle name="Warning Text 41 7" xfId="17954"/>
    <cellStyle name="Warning Text 41 8" xfId="17955"/>
    <cellStyle name="Warning Text 41 9" xfId="17956"/>
    <cellStyle name="Warning Text 5" xfId="17957"/>
    <cellStyle name="Warning Text 5 10" xfId="17958"/>
    <cellStyle name="Warning Text 5 11" xfId="17959"/>
    <cellStyle name="Warning Text 5 2" xfId="17960"/>
    <cellStyle name="Warning Text 5 2 2" xfId="17961"/>
    <cellStyle name="Warning Text 5 2 3" xfId="17962"/>
    <cellStyle name="Warning Text 5 2 4" xfId="17963"/>
    <cellStyle name="Warning Text 5 2 5" xfId="17964"/>
    <cellStyle name="Warning Text 5 3" xfId="17965"/>
    <cellStyle name="Warning Text 5 4" xfId="17966"/>
    <cellStyle name="Warning Text 5 5" xfId="17967"/>
    <cellStyle name="Warning Text 5 6" xfId="17968"/>
    <cellStyle name="Warning Text 5 7" xfId="17969"/>
    <cellStyle name="Warning Text 5 8" xfId="17970"/>
    <cellStyle name="Warning Text 5 9" xfId="17971"/>
    <cellStyle name="Warning Text 6" xfId="17972"/>
    <cellStyle name="Warning Text 6 10" xfId="17973"/>
    <cellStyle name="Warning Text 6 11" xfId="17974"/>
    <cellStyle name="Warning Text 6 2" xfId="17975"/>
    <cellStyle name="Warning Text 6 2 2" xfId="17976"/>
    <cellStyle name="Warning Text 6 2 3" xfId="17977"/>
    <cellStyle name="Warning Text 6 2 4" xfId="17978"/>
    <cellStyle name="Warning Text 6 2 5" xfId="17979"/>
    <cellStyle name="Warning Text 6 3" xfId="17980"/>
    <cellStyle name="Warning Text 6 4" xfId="17981"/>
    <cellStyle name="Warning Text 6 5" xfId="17982"/>
    <cellStyle name="Warning Text 6 6" xfId="17983"/>
    <cellStyle name="Warning Text 6 7" xfId="17984"/>
    <cellStyle name="Warning Text 6 8" xfId="17985"/>
    <cellStyle name="Warning Text 6 9" xfId="17986"/>
    <cellStyle name="Warning Text 7" xfId="17987"/>
    <cellStyle name="Warning Text 7 10" xfId="17988"/>
    <cellStyle name="Warning Text 7 2" xfId="17989"/>
    <cellStyle name="Warning Text 7 3" xfId="17990"/>
    <cellStyle name="Warning Text 7 4" xfId="17991"/>
    <cellStyle name="Warning Text 7 5" xfId="17992"/>
    <cellStyle name="Warning Text 7 6" xfId="17993"/>
    <cellStyle name="Warning Text 7 7" xfId="17994"/>
    <cellStyle name="Warning Text 7 8" xfId="17995"/>
    <cellStyle name="Warning Text 7 9" xfId="17996"/>
    <cellStyle name="Warning Text 8" xfId="17997"/>
    <cellStyle name="Warning Text 8 10" xfId="17998"/>
    <cellStyle name="Warning Text 8 2" xfId="17999"/>
    <cellStyle name="Warning Text 8 3" xfId="18000"/>
    <cellStyle name="Warning Text 8 4" xfId="18001"/>
    <cellStyle name="Warning Text 8 5" xfId="18002"/>
    <cellStyle name="Warning Text 8 6" xfId="18003"/>
    <cellStyle name="Warning Text 8 7" xfId="18004"/>
    <cellStyle name="Warning Text 8 8" xfId="18005"/>
    <cellStyle name="Warning Text 8 9" xfId="18006"/>
    <cellStyle name="Warning Text 9" xfId="18007"/>
    <cellStyle name="Warning Text 9 10" xfId="18008"/>
    <cellStyle name="Warning Text 9 2" xfId="18009"/>
    <cellStyle name="Warning Text 9 3" xfId="18010"/>
    <cellStyle name="Warning Text 9 4" xfId="18011"/>
    <cellStyle name="Warning Text 9 5" xfId="18012"/>
    <cellStyle name="Warning Text 9 6" xfId="18013"/>
    <cellStyle name="Warning Text 9 7" xfId="18014"/>
    <cellStyle name="Warning Text 9 8" xfId="18015"/>
    <cellStyle name="Warning Text 9 9" xfId="18016"/>
    <cellStyle name="Zelle überprüfen" xfId="18017"/>
    <cellStyle name="Zelle überprüfen 10" xfId="18018"/>
    <cellStyle name="Zelle überprüfen 2" xfId="18019"/>
    <cellStyle name="Zelle überprüfen 3" xfId="18020"/>
    <cellStyle name="Zelle überprüfen 4" xfId="18021"/>
    <cellStyle name="Zelle überprüfen 5" xfId="18022"/>
    <cellStyle name="Zelle überprüfen 6" xfId="18023"/>
    <cellStyle name="Zelle überprüfen 7" xfId="18024"/>
    <cellStyle name="Zelle überprüfen 8" xfId="18025"/>
    <cellStyle name="Zelle überprüfen 9" xfId="18026"/>
    <cellStyle name="Гиперссылка" xfId="18027"/>
    <cellStyle name="Гиперссылка 10" xfId="18028"/>
    <cellStyle name="Гиперссылка 2" xfId="18029"/>
    <cellStyle name="Гиперссылка 3" xfId="18030"/>
    <cellStyle name="Гиперссылка 4" xfId="18031"/>
    <cellStyle name="Гиперссылка 5" xfId="18032"/>
    <cellStyle name="Гиперссылка 6" xfId="18033"/>
    <cellStyle name="Гиперссылка 7" xfId="18034"/>
    <cellStyle name="Гиперссылка 8" xfId="18035"/>
    <cellStyle name="Гиперссылка 9" xfId="18036"/>
    <cellStyle name="Обычный_2++" xfId="18037"/>
    <cellStyle name="已访问的超链接" xfId="18038"/>
    <cellStyle name="已访问的超链接 10" xfId="18039"/>
    <cellStyle name="已访问的超链接 11" xfId="19141"/>
    <cellStyle name="已访问的超链接 2" xfId="18040"/>
    <cellStyle name="已访问的超链接 3" xfId="18041"/>
    <cellStyle name="已访问的超链接 4" xfId="18042"/>
    <cellStyle name="已访问的超链接 5" xfId="18043"/>
    <cellStyle name="已访问的超链接 6" xfId="18044"/>
    <cellStyle name="已访问的超链接 7" xfId="18045"/>
    <cellStyle name="已访问的超链接 8" xfId="18046"/>
    <cellStyle name="已访问的超链接 9" xfId="1804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133350</xdr:rowOff>
    </xdr:from>
    <xdr:to>
      <xdr:col>13</xdr:col>
      <xdr:colOff>130175</xdr:colOff>
      <xdr:row>17</xdr:row>
      <xdr:rowOff>169545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133350"/>
          <a:ext cx="5321300" cy="327469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116060</xdr:colOff>
      <xdr:row>1</xdr:row>
      <xdr:rowOff>36820</xdr:rowOff>
    </xdr:from>
    <xdr:to>
      <xdr:col>36</xdr:col>
      <xdr:colOff>585907</xdr:colOff>
      <xdr:row>5</xdr:row>
      <xdr:rowOff>36820</xdr:rowOff>
    </xdr:to>
    <xdr:sp macro="" textlink="">
      <xdr:nvSpPr>
        <xdr:cNvPr id="2" name="TextBox 1"/>
        <xdr:cNvSpPr txBox="1"/>
      </xdr:nvSpPr>
      <xdr:spPr>
        <a:xfrm>
          <a:off x="16156160" y="227320"/>
          <a:ext cx="5956247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accent6">
                  <a:lumMod val="75000"/>
                </a:schemeClr>
              </a:solidFill>
            </a:rPr>
            <a:t>SET Plan</a:t>
          </a:r>
          <a:r>
            <a:rPr lang="en-GB" sz="1600" baseline="0">
              <a:solidFill>
                <a:schemeClr val="accent6">
                  <a:lumMod val="75000"/>
                </a:schemeClr>
              </a:solidFill>
            </a:rPr>
            <a:t> scenario in biofuels should have also production of 2.15 Mtoe of advanced biofuels by 2020.</a:t>
          </a:r>
          <a:endParaRPr lang="en-GB" sz="1600">
            <a:solidFill>
              <a:schemeClr val="accent6">
                <a:lumMod val="7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302559</xdr:colOff>
      <xdr:row>29</xdr:row>
      <xdr:rowOff>181772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398559" cy="5706272"/>
        </a:xfrm>
        <a:prstGeom prst="rect">
          <a:avLst/>
        </a:prstGeom>
      </xdr:spPr>
    </xdr:pic>
    <xdr:clientData/>
  </xdr:twoCellAnchor>
  <xdr:twoCellAnchor>
    <xdr:from>
      <xdr:col>24</xdr:col>
      <xdr:colOff>0</xdr:colOff>
      <xdr:row>0</xdr:row>
      <xdr:rowOff>89646</xdr:rowOff>
    </xdr:from>
    <xdr:to>
      <xdr:col>30</xdr:col>
      <xdr:colOff>391407</xdr:colOff>
      <xdr:row>9</xdr:row>
      <xdr:rowOff>134471</xdr:rowOff>
    </xdr:to>
    <xdr:sp macro="" textlink="">
      <xdr:nvSpPr>
        <xdr:cNvPr id="3" name="TextBox 2"/>
        <xdr:cNvSpPr txBox="1"/>
      </xdr:nvSpPr>
      <xdr:spPr>
        <a:xfrm>
          <a:off x="16592550" y="89646"/>
          <a:ext cx="4049007" cy="1759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40 % cost reduction applied on CAPEX</a:t>
          </a:r>
          <a:r>
            <a:rPr lang="en-GB" sz="1100" baseline="0"/>
            <a:t> 2015 instead of LCOE 2013. </a:t>
          </a:r>
        </a:p>
        <a:p>
          <a:endParaRPr lang="en-GB" sz="1100" baseline="0"/>
        </a:p>
        <a:p>
          <a:r>
            <a:rPr lang="en-GB" sz="1100" baseline="0"/>
            <a:t>The reason is that w</a:t>
          </a:r>
          <a:r>
            <a:rPr lang="en-GB" sz="1100"/>
            <a:t>e estimate  for 10 ct/kWh</a:t>
          </a:r>
          <a:r>
            <a:rPr lang="en-GB" sz="1100" baseline="0"/>
            <a:t> in 2020 all things being equal (CF,  DR, irradiation), CAPEX would need  to be about 2,000 Eur/kW which seems quite ambitious.  </a:t>
          </a:r>
        </a:p>
        <a:p>
          <a:endParaRPr lang="en-GB" sz="1100" baseline="0"/>
        </a:p>
        <a:p>
          <a:r>
            <a:rPr lang="en-GB" sz="1100">
              <a:solidFill>
                <a:srgbClr val="FF0000"/>
              </a:solidFill>
            </a:rPr>
            <a:t>2. SET Plan target on next</a:t>
          </a:r>
          <a:r>
            <a:rPr lang="en-GB" sz="1100" baseline="0">
              <a:solidFill>
                <a:srgbClr val="FF0000"/>
              </a:solidFill>
            </a:rPr>
            <a:t> generation of STE technologies not taken into account as no parameters are available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475359</xdr:colOff>
      <xdr:row>40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90559" cy="7772400"/>
        </a:xfrm>
        <a:prstGeom prst="rect">
          <a:avLst/>
        </a:prstGeom>
      </xdr:spPr>
    </xdr:pic>
    <xdr:clientData/>
  </xdr:twoCellAnchor>
  <xdr:twoCellAnchor>
    <xdr:from>
      <xdr:col>27</xdr:col>
      <xdr:colOff>234521</xdr:colOff>
      <xdr:row>0</xdr:row>
      <xdr:rowOff>8005</xdr:rowOff>
    </xdr:from>
    <xdr:to>
      <xdr:col>33</xdr:col>
      <xdr:colOff>582706</xdr:colOff>
      <xdr:row>12</xdr:row>
      <xdr:rowOff>136073</xdr:rowOff>
    </xdr:to>
    <xdr:sp macro="" textlink="">
      <xdr:nvSpPr>
        <xdr:cNvPr id="3" name="TextBox 2"/>
        <xdr:cNvSpPr txBox="1"/>
      </xdr:nvSpPr>
      <xdr:spPr>
        <a:xfrm>
          <a:off x="18770171" y="8005"/>
          <a:ext cx="4005785" cy="24140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In JRC-EU-TIMES, efficiency of PV translates</a:t>
          </a:r>
          <a:r>
            <a:rPr lang="en-GB" sz="1100" baseline="0"/>
            <a:t> to surface area. Hence, improved efficiency leads to lower surface area used. </a:t>
          </a:r>
          <a:endParaRPr lang="en-GB" sz="1100"/>
        </a:p>
        <a:p>
          <a:endParaRPr lang="en-GB" sz="1100"/>
        </a:p>
        <a:p>
          <a:r>
            <a:rPr lang="en-GB" sz="1100">
              <a:solidFill>
                <a:srgbClr val="FF0000"/>
              </a:solidFill>
            </a:rPr>
            <a:t>Q;</a:t>
          </a:r>
          <a:r>
            <a:rPr lang="en-GB" sz="1100" baseline="0">
              <a:solidFill>
                <a:srgbClr val="FF0000"/>
              </a:solidFill>
            </a:rPr>
            <a:t> </a:t>
          </a:r>
          <a:r>
            <a:rPr lang="en-GB" sz="1100">
              <a:solidFill>
                <a:srgbClr val="FF0000"/>
              </a:solidFill>
            </a:rPr>
            <a:t>What to assume as efficiency improvement beyond</a:t>
          </a:r>
          <a:r>
            <a:rPr lang="en-GB" sz="1100" baseline="0">
              <a:solidFill>
                <a:srgbClr val="FF0000"/>
              </a:solidFill>
            </a:rPr>
            <a:t> 2030? Currently , reference values are used</a:t>
          </a:r>
        </a:p>
        <a:p>
          <a:endParaRPr lang="en-GB" sz="1100" baseline="0"/>
        </a:p>
        <a:p>
          <a:r>
            <a:rPr lang="en-GB" sz="1100" baseline="0"/>
            <a:t>2. The generated CAPEX from 2030 onwards assume reference learning rate and lifetime improvement as in 3a</a:t>
          </a:r>
        </a:p>
        <a:p>
          <a:endParaRPr lang="en-GB" sz="1100" baseline="0"/>
        </a:p>
        <a:p>
          <a:r>
            <a:rPr lang="en-GB" sz="1100" baseline="0"/>
            <a:t>3a. the guaranteed lifetime does not take into account the application to 80% of power output but assumes 100% of output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>
              <a:solidFill>
                <a:srgbClr val="FF0000"/>
              </a:solidFill>
            </a:rPr>
            <a:t>SET</a:t>
          </a:r>
          <a:r>
            <a:rPr lang="en-GB" sz="1100" baseline="0">
              <a:solidFill>
                <a:srgbClr val="FF0000"/>
              </a:solidFill>
            </a:rPr>
            <a:t> Plan targets 3b, 4 and 5 not included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.7\PSMM\02%20Work%20Packages\2140%20LCEO\03%20Modeling\LCEO2%20Techno%20Economic%20inputs%20used\LCEO_Inputs_Sustainable_Advanced_Biofuels_SET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RC_EU_TIMES_Inputs"/>
      <sheetName val="JRC_EU_TIMES_Inputs_SET Plan"/>
      <sheetName val="Data"/>
      <sheetName val="SET Plan calculation"/>
      <sheetName val="Production_costs"/>
      <sheetName val="Figures"/>
      <sheetName val="BNEF"/>
      <sheetName val="Harlemeer_BtL"/>
    </sheetNames>
    <sheetDataSet>
      <sheetData sheetId="0" refreshError="1"/>
      <sheetData sheetId="1" refreshError="1"/>
      <sheetData sheetId="2">
        <row r="5">
          <cell r="D5">
            <v>5.5</v>
          </cell>
          <cell r="E5">
            <v>6.11</v>
          </cell>
          <cell r="F5">
            <v>1.2175541878512128</v>
          </cell>
        </row>
        <row r="8">
          <cell r="F8">
            <v>3.7312000000000001E-3</v>
          </cell>
        </row>
        <row r="9">
          <cell r="D9">
            <v>0.24299999999999999</v>
          </cell>
        </row>
        <row r="10">
          <cell r="E10">
            <v>1.0533429187634795E-2</v>
          </cell>
          <cell r="F10">
            <v>7.0400000000000004E-5</v>
          </cell>
        </row>
        <row r="11">
          <cell r="F11">
            <v>3.4760000000000005E-4</v>
          </cell>
        </row>
        <row r="12">
          <cell r="D12">
            <v>2.8089111528762718</v>
          </cell>
          <cell r="F12">
            <v>0.62692608764664515</v>
          </cell>
        </row>
        <row r="13">
          <cell r="D13">
            <v>0.12640100187943218</v>
          </cell>
          <cell r="F13">
            <v>1.8807782629399354E-2</v>
          </cell>
        </row>
        <row r="14">
          <cell r="D14">
            <v>0.22183311486997501</v>
          </cell>
        </row>
      </sheetData>
      <sheetData sheetId="3">
        <row r="5">
          <cell r="F5">
            <v>5.5</v>
          </cell>
          <cell r="H5">
            <v>3.85</v>
          </cell>
        </row>
        <row r="12">
          <cell r="F12">
            <v>1.6488778777139075</v>
          </cell>
          <cell r="G12">
            <v>2.7061031935625492</v>
          </cell>
          <cell r="H12">
            <v>1.1542145143997355</v>
          </cell>
          <cell r="I12">
            <v>1.8942722354937844</v>
          </cell>
        </row>
        <row r="13">
          <cell r="F13">
            <v>7.4199504497125798E-2</v>
          </cell>
          <cell r="G13">
            <v>0.32612954364247815</v>
          </cell>
          <cell r="H13">
            <v>5.1939653147988048E-2</v>
          </cell>
          <cell r="I13">
            <v>0.22829068054973464</v>
          </cell>
        </row>
        <row r="14">
          <cell r="F14">
            <v>0.13021975268919503</v>
          </cell>
          <cell r="G14">
            <v>9.3589799009055688E-3</v>
          </cell>
          <cell r="H14">
            <v>9.1153826882436506E-2</v>
          </cell>
          <cell r="I14">
            <v>6.5512859306338968E-3</v>
          </cell>
        </row>
      </sheetData>
      <sheetData sheetId="4">
        <row r="25">
          <cell r="P25">
            <v>5.5536026994096961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11"/>
  <sheetViews>
    <sheetView tabSelected="1" zoomScale="85" zoomScaleNormal="85" workbookViewId="0">
      <selection activeCell="E8" sqref="E8"/>
    </sheetView>
  </sheetViews>
  <sheetFormatPr defaultRowHeight="15"/>
  <cols>
    <col min="1" max="1" width="55.42578125" customWidth="1"/>
    <col min="3" max="3" width="23.5703125" customWidth="1"/>
    <col min="4" max="5" width="11.5703125" bestFit="1" customWidth="1"/>
    <col min="6" max="6" width="11.85546875" customWidth="1"/>
    <col min="7" max="7" width="12.28515625" customWidth="1"/>
    <col min="12" max="12" width="11.85546875" bestFit="1" customWidth="1"/>
    <col min="15" max="15" width="15.7109375" customWidth="1"/>
  </cols>
  <sheetData>
    <row r="2" spans="1:13">
      <c r="C2" s="90" t="s">
        <v>984</v>
      </c>
    </row>
    <row r="3" spans="1:13" ht="15.75" thickBot="1">
      <c r="C3" s="91" t="s">
        <v>0</v>
      </c>
      <c r="D3" s="91" t="s">
        <v>1059</v>
      </c>
      <c r="E3" s="91" t="s">
        <v>1</v>
      </c>
      <c r="F3">
        <v>2015</v>
      </c>
      <c r="G3">
        <v>2020</v>
      </c>
      <c r="H3">
        <v>2025</v>
      </c>
      <c r="I3">
        <v>2030</v>
      </c>
      <c r="J3">
        <v>2035</v>
      </c>
      <c r="K3">
        <v>2040</v>
      </c>
      <c r="L3">
        <v>2045</v>
      </c>
      <c r="M3">
        <v>2050</v>
      </c>
    </row>
    <row r="4" spans="1:13">
      <c r="A4" t="s">
        <v>602</v>
      </c>
      <c r="C4" t="s">
        <v>601</v>
      </c>
      <c r="D4" t="s">
        <v>1060</v>
      </c>
      <c r="E4" t="s">
        <v>927</v>
      </c>
      <c r="F4">
        <f>Ocean_Summary!AF6</f>
        <v>7840</v>
      </c>
      <c r="G4" s="135">
        <f>Ocean_Summary!AG6</f>
        <v>4950</v>
      </c>
      <c r="H4" s="135">
        <f>Ocean_Summary!AH6</f>
        <v>4110</v>
      </c>
      <c r="I4" s="135">
        <f>Ocean_Summary!AI6</f>
        <v>3560</v>
      </c>
      <c r="J4" s="135">
        <f>Ocean_Summary!AJ6</f>
        <v>3170</v>
      </c>
      <c r="K4" s="135">
        <f>Ocean_Summary!AK6</f>
        <v>2950</v>
      </c>
      <c r="L4" s="135">
        <f>Ocean_Summary!AL6</f>
        <v>2790</v>
      </c>
      <c r="M4" s="135">
        <f>Ocean_Summary!AM6</f>
        <v>2660</v>
      </c>
    </row>
    <row r="5" spans="1:13">
      <c r="A5" t="s">
        <v>608</v>
      </c>
      <c r="C5" t="s">
        <v>607</v>
      </c>
      <c r="D5" t="s">
        <v>1060</v>
      </c>
      <c r="E5" t="s">
        <v>927</v>
      </c>
      <c r="F5" s="135">
        <f>Ocean_Summary!AF7</f>
        <v>7910</v>
      </c>
      <c r="G5" s="135">
        <f>Ocean_Summary!AG7</f>
        <v>4990</v>
      </c>
      <c r="H5" s="135">
        <f>Ocean_Summary!AH7</f>
        <v>4140</v>
      </c>
      <c r="I5" s="135">
        <f>Ocean_Summary!AI7</f>
        <v>3600</v>
      </c>
      <c r="J5" s="135">
        <f>Ocean_Summary!AJ7</f>
        <v>3200</v>
      </c>
      <c r="K5" s="135">
        <f>Ocean_Summary!AK7</f>
        <v>2980</v>
      </c>
      <c r="L5" s="135">
        <f>Ocean_Summary!AL7</f>
        <v>2810</v>
      </c>
      <c r="M5" s="135">
        <f>Ocean_Summary!AM7</f>
        <v>2690</v>
      </c>
    </row>
    <row r="6" spans="1:13">
      <c r="A6" t="s">
        <v>610</v>
      </c>
      <c r="C6" t="s">
        <v>609</v>
      </c>
      <c r="D6" t="s">
        <v>1060</v>
      </c>
      <c r="E6" t="s">
        <v>927</v>
      </c>
      <c r="F6" s="135">
        <f>Ocean_Summary!AF8</f>
        <v>7910</v>
      </c>
      <c r="G6" s="135">
        <f>Ocean_Summary!AG8</f>
        <v>4990</v>
      </c>
      <c r="H6" s="135">
        <f>Ocean_Summary!AH8</f>
        <v>4140</v>
      </c>
      <c r="I6" s="135">
        <f>Ocean_Summary!AI8</f>
        <v>3600</v>
      </c>
      <c r="J6" s="135">
        <f>Ocean_Summary!AJ8</f>
        <v>3200</v>
      </c>
      <c r="K6" s="135">
        <f>Ocean_Summary!AK8</f>
        <v>2980</v>
      </c>
      <c r="L6" s="135">
        <f>Ocean_Summary!AL8</f>
        <v>2810</v>
      </c>
      <c r="M6" s="135">
        <f>Ocean_Summary!AM8</f>
        <v>2690</v>
      </c>
    </row>
    <row r="7" spans="1:13">
      <c r="A7" t="s">
        <v>602</v>
      </c>
      <c r="C7" t="s">
        <v>601</v>
      </c>
      <c r="D7" t="s">
        <v>1060</v>
      </c>
      <c r="E7" t="s">
        <v>1047</v>
      </c>
      <c r="F7" s="15">
        <f>Ocean_Summary!AR6</f>
        <v>493.44914332578861</v>
      </c>
      <c r="G7" s="15">
        <f>Ocean_Summary!AS6</f>
        <v>321.8632287791516</v>
      </c>
      <c r="H7" s="15">
        <f>Ocean_Summary!AT6</f>
        <v>253.41147256478231</v>
      </c>
      <c r="I7" s="15">
        <f>Ocean_Summary!AU6</f>
        <v>200.41433856069213</v>
      </c>
      <c r="J7" s="15">
        <f>Ocean_Summary!AV6</f>
        <v>188.21521014255325</v>
      </c>
      <c r="K7" s="15">
        <f>Ocean_Summary!AW6</f>
        <v>186.38120725540708</v>
      </c>
      <c r="L7" s="15">
        <f>Ocean_Summary!AX6</f>
        <v>159.56780746444971</v>
      </c>
      <c r="M7" s="15">
        <f>Ocean_Summary!AY6</f>
        <v>131.18984919337166</v>
      </c>
    </row>
    <row r="8" spans="1:13">
      <c r="A8" t="s">
        <v>608</v>
      </c>
      <c r="C8" t="s">
        <v>607</v>
      </c>
      <c r="D8" t="s">
        <v>1060</v>
      </c>
      <c r="E8" t="s">
        <v>1047</v>
      </c>
      <c r="F8" s="15">
        <f>Ocean_Summary!AR7</f>
        <v>312.81769627798747</v>
      </c>
      <c r="G8" s="15">
        <f>Ocean_Summary!AS7</f>
        <v>197.30767367971728</v>
      </c>
      <c r="H8" s="15">
        <f>Ocean_Summary!AT7</f>
        <v>163.88377631680393</v>
      </c>
      <c r="I8" s="15">
        <f>Ocean_Summary!AU7</f>
        <v>125.88582304248732</v>
      </c>
      <c r="J8" s="15">
        <f>Ocean_Summary!AV7</f>
        <v>126.51438354680077</v>
      </c>
      <c r="K8" s="15">
        <f>Ocean_Summary!AW7</f>
        <v>117.80206195657649</v>
      </c>
      <c r="L8" s="15">
        <f>Ocean_Summary!AX7</f>
        <v>111.21136763724596</v>
      </c>
      <c r="M8" s="15">
        <f>Ocean_Summary!AY7</f>
        <v>106.31043362445405</v>
      </c>
    </row>
    <row r="9" spans="1:13">
      <c r="A9" t="s">
        <v>610</v>
      </c>
      <c r="C9" t="s">
        <v>609</v>
      </c>
      <c r="D9" t="s">
        <v>1060</v>
      </c>
      <c r="E9" t="s">
        <v>1047</v>
      </c>
      <c r="F9" s="15">
        <f>Ocean_Summary!AR8</f>
        <v>324.30202340017814</v>
      </c>
      <c r="G9" s="15">
        <f>Ocean_Summary!AS8</f>
        <v>214.58385412106114</v>
      </c>
      <c r="H9" s="15">
        <f>Ocean_Summary!AT8</f>
        <v>175.68390271393011</v>
      </c>
      <c r="I9" s="15">
        <f>Ocean_Summary!AU8</f>
        <v>149.6979487189395</v>
      </c>
      <c r="J9" s="15">
        <f>Ocean_Summary!AV8</f>
        <v>142.20581985924653</v>
      </c>
      <c r="K9" s="15">
        <f>Ocean_Summary!AW8</f>
        <v>149.18400555096031</v>
      </c>
      <c r="L9" s="15">
        <f>Ocean_Summary!AX8</f>
        <v>147.86008217999239</v>
      </c>
      <c r="M9" s="15">
        <f>Ocean_Summary!AY8</f>
        <v>149.07866752102663</v>
      </c>
    </row>
    <row r="10" spans="1:13">
      <c r="A10" t="s">
        <v>702</v>
      </c>
      <c r="C10" t="s">
        <v>701</v>
      </c>
      <c r="D10" t="s">
        <v>1060</v>
      </c>
      <c r="E10" t="s">
        <v>927</v>
      </c>
      <c r="F10" s="15">
        <f>PV_Summary_Fin!AF5</f>
        <v>1120</v>
      </c>
      <c r="G10" s="15">
        <f>PV_Summary_Fin!AG5</f>
        <v>760</v>
      </c>
      <c r="H10" s="15">
        <f>PV_Summary_Fin!AH5</f>
        <v>590</v>
      </c>
      <c r="I10" s="15">
        <f>PV_Summary_Fin!AI5</f>
        <v>490</v>
      </c>
      <c r="J10" s="15">
        <f>PV_Summary_Fin!AJ5</f>
        <v>440</v>
      </c>
      <c r="K10" s="15">
        <f>PV_Summary_Fin!AK5</f>
        <v>400</v>
      </c>
      <c r="L10" s="15">
        <f>PV_Summary_Fin!AL5</f>
        <v>370</v>
      </c>
      <c r="M10" s="15">
        <f>PV_Summary_Fin!AM5</f>
        <v>350</v>
      </c>
    </row>
    <row r="11" spans="1:13">
      <c r="A11" t="s">
        <v>700</v>
      </c>
      <c r="C11" t="s">
        <v>699</v>
      </c>
      <c r="D11" t="s">
        <v>1060</v>
      </c>
      <c r="E11" t="s">
        <v>927</v>
      </c>
      <c r="F11" s="15">
        <f>PV_Summary_Fin!AF6</f>
        <v>1020</v>
      </c>
      <c r="G11" s="15">
        <f>PV_Summary_Fin!AG6</f>
        <v>690</v>
      </c>
      <c r="H11" s="15">
        <f>PV_Summary_Fin!AH6</f>
        <v>540</v>
      </c>
      <c r="I11" s="15">
        <f>PV_Summary_Fin!AI6</f>
        <v>450</v>
      </c>
      <c r="J11" s="15">
        <f>PV_Summary_Fin!AJ6</f>
        <v>400</v>
      </c>
      <c r="K11" s="15">
        <f>PV_Summary_Fin!AK6</f>
        <v>370</v>
      </c>
      <c r="L11" s="15">
        <f>PV_Summary_Fin!AL6</f>
        <v>340</v>
      </c>
      <c r="M11" s="15">
        <f>PV_Summary_Fin!AM6</f>
        <v>320</v>
      </c>
    </row>
    <row r="12" spans="1:13">
      <c r="A12" t="s">
        <v>706</v>
      </c>
      <c r="C12" t="s">
        <v>705</v>
      </c>
      <c r="D12" t="s">
        <v>1060</v>
      </c>
      <c r="E12" t="s">
        <v>927</v>
      </c>
      <c r="F12" s="15">
        <f>PV_Summary_Fin!AF7</f>
        <v>1140</v>
      </c>
      <c r="G12" s="15">
        <f>PV_Summary_Fin!AG7</f>
        <v>770</v>
      </c>
      <c r="H12" s="15">
        <f>PV_Summary_Fin!AH7</f>
        <v>600</v>
      </c>
      <c r="I12" s="15">
        <f>PV_Summary_Fin!AI7</f>
        <v>500</v>
      </c>
      <c r="J12" s="15">
        <f>PV_Summary_Fin!AJ7</f>
        <v>450</v>
      </c>
      <c r="K12" s="15">
        <f>PV_Summary_Fin!AK7</f>
        <v>410</v>
      </c>
      <c r="L12" s="15">
        <f>PV_Summary_Fin!AL7</f>
        <v>380</v>
      </c>
      <c r="M12" s="15">
        <f>PV_Summary_Fin!AM7</f>
        <v>350</v>
      </c>
    </row>
    <row r="13" spans="1:13">
      <c r="A13" t="s">
        <v>704</v>
      </c>
      <c r="C13" t="s">
        <v>703</v>
      </c>
      <c r="D13" t="s">
        <v>1060</v>
      </c>
      <c r="E13" t="s">
        <v>927</v>
      </c>
      <c r="F13" s="15">
        <f>PV_Summary_Fin!AF9</f>
        <v>1360</v>
      </c>
      <c r="G13" s="15">
        <f>PV_Summary_Fin!AG9</f>
        <v>920</v>
      </c>
      <c r="H13" s="15">
        <f>PV_Summary_Fin!AH9</f>
        <v>720</v>
      </c>
      <c r="I13" s="15">
        <f>PV_Summary_Fin!AI9</f>
        <v>600</v>
      </c>
      <c r="J13" s="15">
        <f>PV_Summary_Fin!AJ9</f>
        <v>530</v>
      </c>
      <c r="K13" s="15">
        <f>PV_Summary_Fin!AK9</f>
        <v>490</v>
      </c>
      <c r="L13" s="15">
        <f>PV_Summary_Fin!AL9</f>
        <v>450</v>
      </c>
      <c r="M13" s="15">
        <f>PV_Summary_Fin!AM9</f>
        <v>420</v>
      </c>
    </row>
    <row r="14" spans="1:13">
      <c r="A14" t="s">
        <v>702</v>
      </c>
      <c r="C14" t="s">
        <v>701</v>
      </c>
      <c r="D14" t="s">
        <v>1060</v>
      </c>
      <c r="E14" t="s">
        <v>1047</v>
      </c>
      <c r="F14" s="15">
        <f>'PV SET'!$AC20*F10</f>
        <v>25.783722632936698</v>
      </c>
      <c r="G14" s="15">
        <f>'PV SET'!$AC20*G10</f>
        <v>17.49609750092133</v>
      </c>
      <c r="H14" s="15">
        <f>'PV SET'!$AC20*H10</f>
        <v>13.582496744136296</v>
      </c>
      <c r="I14" s="15">
        <f>'PV SET'!$AC20*I10</f>
        <v>11.280378651909805</v>
      </c>
      <c r="J14" s="15">
        <f>'PV SET'!$AC20*J10</f>
        <v>10.12931960579656</v>
      </c>
      <c r="K14" s="15">
        <f>'PV SET'!$AC20*K10</f>
        <v>9.208472368905964</v>
      </c>
      <c r="L14" s="15">
        <f>'PV SET'!$AC20*L10</f>
        <v>8.5178369412380164</v>
      </c>
      <c r="M14" s="15">
        <f>'PV SET'!$AC20*M10</f>
        <v>8.0574133227927174</v>
      </c>
    </row>
    <row r="15" spans="1:13">
      <c r="A15" t="s">
        <v>700</v>
      </c>
      <c r="C15" t="s">
        <v>699</v>
      </c>
      <c r="D15" t="s">
        <v>1060</v>
      </c>
      <c r="E15" t="s">
        <v>1047</v>
      </c>
      <c r="F15" s="15">
        <f>'PV SET'!$AC21*F11</f>
        <v>17.409869097088816</v>
      </c>
      <c r="G15" s="15">
        <f>'PV SET'!$AC21*G11</f>
        <v>11.77726438920714</v>
      </c>
      <c r="H15" s="15">
        <f>'PV SET'!$AC21*H11</f>
        <v>9.2169895219881965</v>
      </c>
      <c r="I15" s="15">
        <f>'PV SET'!$AC21*I11</f>
        <v>7.6808246016568305</v>
      </c>
      <c r="J15" s="15">
        <f>'PV SET'!$AC21*J11</f>
        <v>6.8273996459171826</v>
      </c>
      <c r="K15" s="15">
        <f>'PV SET'!$AC21*K11</f>
        <v>6.3153446724733939</v>
      </c>
      <c r="L15" s="15">
        <f>'PV SET'!$AC21*L11</f>
        <v>5.8032896990296052</v>
      </c>
      <c r="M15" s="15">
        <f>'PV SET'!$AC21*M11</f>
        <v>5.4619197167337461</v>
      </c>
    </row>
    <row r="16" spans="1:13">
      <c r="A16" t="s">
        <v>706</v>
      </c>
      <c r="C16" t="s">
        <v>705</v>
      </c>
      <c r="D16" t="s">
        <v>1060</v>
      </c>
      <c r="E16" t="s">
        <v>1047</v>
      </c>
      <c r="F16" s="15">
        <f>'PV SET'!$AC22*F12</f>
        <v>28.658556899095249</v>
      </c>
      <c r="G16" s="15">
        <f>'PV SET'!$AC22*G12</f>
        <v>19.357095449388897</v>
      </c>
      <c r="H16" s="15">
        <f>'PV SET'!$AC22*H12</f>
        <v>15.083450999523816</v>
      </c>
      <c r="I16" s="15">
        <f>'PV SET'!$AC22*I12</f>
        <v>12.56954249960318</v>
      </c>
      <c r="J16" s="15">
        <f>'PV SET'!$AC22*J12</f>
        <v>11.312588249642861</v>
      </c>
      <c r="K16" s="15">
        <f>'PV SET'!$AC22*K12</f>
        <v>10.307024849674606</v>
      </c>
      <c r="L16" s="15">
        <f>'PV SET'!$AC22*L12</f>
        <v>9.5528522996984169</v>
      </c>
      <c r="M16" s="15">
        <f>'PV SET'!$AC22*M12</f>
        <v>8.7986797497222256</v>
      </c>
    </row>
    <row r="17" spans="1:15">
      <c r="A17" t="s">
        <v>704</v>
      </c>
      <c r="C17" t="s">
        <v>703</v>
      </c>
      <c r="D17" t="s">
        <v>1060</v>
      </c>
      <c r="E17" t="s">
        <v>1047</v>
      </c>
      <c r="F17" s="15">
        <f>'PV SET'!$AC24*F13</f>
        <v>27.309598583668727</v>
      </c>
      <c r="G17" s="15">
        <f>'PV SET'!$AC24*G13</f>
        <v>18.474140218364138</v>
      </c>
      <c r="H17" s="15">
        <f>'PV SET'!$AC24*H13</f>
        <v>14.458022779589326</v>
      </c>
      <c r="I17" s="15">
        <f>'PV SET'!$AC24*I13</f>
        <v>12.048352316324438</v>
      </c>
      <c r="J17" s="15">
        <f>'PV SET'!$AC24*J13</f>
        <v>10.642711212753253</v>
      </c>
      <c r="K17" s="15">
        <f>'PV SET'!$AC24*K13</f>
        <v>9.8394877249982908</v>
      </c>
      <c r="L17" s="15">
        <f>'PV SET'!$AC24*L13</f>
        <v>9.0362642372433282</v>
      </c>
      <c r="M17" s="15">
        <f>'PV SET'!$AC24*M13</f>
        <v>8.4338466214271062</v>
      </c>
    </row>
    <row r="18" spans="1:15">
      <c r="A18" t="s">
        <v>712</v>
      </c>
      <c r="C18" t="s">
        <v>711</v>
      </c>
      <c r="D18" t="s">
        <v>1060</v>
      </c>
      <c r="E18" t="s">
        <v>927</v>
      </c>
      <c r="F18">
        <f>STE_Summary!AF5</f>
        <v>6000</v>
      </c>
      <c r="G18" s="135">
        <f>STE_Summary!AG5</f>
        <v>4920</v>
      </c>
      <c r="H18" s="135">
        <f>STE_Summary!AH5</f>
        <v>4250</v>
      </c>
      <c r="I18" s="135">
        <f>STE_Summary!AI5</f>
        <v>3760</v>
      </c>
      <c r="J18" s="135">
        <f>STE_Summary!AJ5</f>
        <v>3550</v>
      </c>
      <c r="K18" s="135">
        <f>STE_Summary!AK5</f>
        <v>3430</v>
      </c>
      <c r="L18" s="135">
        <f>STE_Summary!AL5</f>
        <v>3340</v>
      </c>
      <c r="M18" s="135">
        <f>STE_Summary!AM5</f>
        <v>3280</v>
      </c>
    </row>
    <row r="19" spans="1:15">
      <c r="A19" t="s">
        <v>718</v>
      </c>
      <c r="C19" t="s">
        <v>717</v>
      </c>
      <c r="D19" t="s">
        <v>1060</v>
      </c>
      <c r="E19" t="s">
        <v>927</v>
      </c>
      <c r="F19" s="135">
        <f>STE_Summary!AF6</f>
        <v>5280</v>
      </c>
      <c r="G19" s="135">
        <f>STE_Summary!AG6</f>
        <v>4330</v>
      </c>
      <c r="H19" s="135">
        <f>STE_Summary!AH6</f>
        <v>3740</v>
      </c>
      <c r="I19" s="135">
        <f>STE_Summary!AI6</f>
        <v>3310</v>
      </c>
      <c r="J19" s="135">
        <f>STE_Summary!AJ6</f>
        <v>3120</v>
      </c>
      <c r="K19" s="135">
        <f>STE_Summary!AK6</f>
        <v>3010</v>
      </c>
      <c r="L19" s="135">
        <f>STE_Summary!AL6</f>
        <v>2940</v>
      </c>
      <c r="M19" s="135">
        <f>STE_Summary!AM6</f>
        <v>2880</v>
      </c>
    </row>
    <row r="20" spans="1:15">
      <c r="A20" t="s">
        <v>698</v>
      </c>
      <c r="C20" t="s">
        <v>697</v>
      </c>
      <c r="D20" t="s">
        <v>1060</v>
      </c>
      <c r="E20" t="s">
        <v>927</v>
      </c>
      <c r="F20" s="135">
        <f>STE_Summary!AF7</f>
        <v>3800</v>
      </c>
      <c r="G20" s="135">
        <f>STE_Summary!AG7</f>
        <v>3110</v>
      </c>
      <c r="H20" s="135">
        <f>STE_Summary!AH7</f>
        <v>2690</v>
      </c>
      <c r="I20" s="135">
        <f>STE_Summary!AI7</f>
        <v>2380</v>
      </c>
      <c r="J20" s="135">
        <f>STE_Summary!AJ7</f>
        <v>2250</v>
      </c>
      <c r="K20" s="135">
        <f>STE_Summary!AK7</f>
        <v>2170</v>
      </c>
      <c r="L20" s="135">
        <f>STE_Summary!AL7</f>
        <v>2120</v>
      </c>
      <c r="M20" s="135">
        <f>STE_Summary!AM7</f>
        <v>2080</v>
      </c>
    </row>
    <row r="21" spans="1:15">
      <c r="A21" t="s">
        <v>712</v>
      </c>
      <c r="C21" t="s">
        <v>711</v>
      </c>
      <c r="D21" t="s">
        <v>1060</v>
      </c>
      <c r="E21" t="s">
        <v>1047</v>
      </c>
      <c r="F21" s="15">
        <f>'STE SET'!$X4*INS!F18</f>
        <v>101.92868226691348</v>
      </c>
      <c r="G21" s="15">
        <f>'STE SET'!$X4*INS!G18</f>
        <v>83.581519458869053</v>
      </c>
      <c r="H21" s="15">
        <f>'STE SET'!$X4*INS!H18</f>
        <v>72.199483272397046</v>
      </c>
      <c r="I21" s="15">
        <f>'STE SET'!$X4*INS!I18</f>
        <v>63.875307553932451</v>
      </c>
      <c r="J21" s="15">
        <f>'STE SET'!$X4*INS!J18</f>
        <v>60.307803674590481</v>
      </c>
      <c r="K21" s="15">
        <f>'STE SET'!$X4*INS!K18</f>
        <v>58.269230029252206</v>
      </c>
      <c r="L21" s="15">
        <f>'STE SET'!$X4*INS!L18</f>
        <v>56.740299795248504</v>
      </c>
      <c r="M21" s="15">
        <f>'STE SET'!$X4*INS!M18</f>
        <v>55.721012972579373</v>
      </c>
    </row>
    <row r="22" spans="1:15">
      <c r="A22" t="s">
        <v>718</v>
      </c>
      <c r="C22" t="s">
        <v>717</v>
      </c>
      <c r="D22" t="s">
        <v>1060</v>
      </c>
      <c r="E22" t="s">
        <v>1047</v>
      </c>
      <c r="F22" s="15">
        <f>'STE SET'!$X5*INS!F19</f>
        <v>89.688954275678796</v>
      </c>
      <c r="G22" s="15">
        <f>'STE SET'!$X5*INS!G19</f>
        <v>73.55173712380477</v>
      </c>
      <c r="H22" s="15">
        <f>'STE SET'!$X5*INS!H19</f>
        <v>63.52967594527248</v>
      </c>
      <c r="I22" s="15">
        <f>'STE SET'!$X5*INS!I19</f>
        <v>56.225461866003187</v>
      </c>
      <c r="J22" s="15">
        <f>'STE SET'!$X5*INS!J19</f>
        <v>52.998018435628381</v>
      </c>
      <c r="K22" s="15">
        <f>'STE SET'!$X5*INS!K19</f>
        <v>51.129498554885075</v>
      </c>
      <c r="L22" s="15">
        <f>'STE SET'!$X5*INS!L19</f>
        <v>49.94044044895751</v>
      </c>
      <c r="M22" s="15">
        <f>'STE SET'!$X5*INS!M19</f>
        <v>48.921247786733886</v>
      </c>
    </row>
    <row r="23" spans="1:15">
      <c r="A23" t="s">
        <v>698</v>
      </c>
      <c r="C23" t="s">
        <v>697</v>
      </c>
      <c r="D23" t="s">
        <v>1060</v>
      </c>
      <c r="E23" t="s">
        <v>1047</v>
      </c>
      <c r="F23" s="15">
        <f>STE_Summary!AR7</f>
        <v>64.600000000000009</v>
      </c>
      <c r="G23" s="15">
        <f>STE_Summary!AS7</f>
        <v>52.934962323950401</v>
      </c>
      <c r="H23" s="15">
        <f>STE_Summary!AT7</f>
        <v>45.727481281405716</v>
      </c>
      <c r="I23" s="15">
        <f>STE_Summary!AU7</f>
        <v>40.47527913696463</v>
      </c>
      <c r="J23" s="15">
        <f>STE_Summary!AV7</f>
        <v>38.223249572275911</v>
      </c>
      <c r="K23" s="15">
        <f>STE_Summary!AW7</f>
        <v>36.879037558080476</v>
      </c>
      <c r="L23" s="15">
        <f>STE_Summary!AX7</f>
        <v>35.959818543954142</v>
      </c>
      <c r="M23" s="15">
        <f>STE_Summary!AY7</f>
        <v>35.280719359219162</v>
      </c>
    </row>
    <row r="24" spans="1:15">
      <c r="A24" t="s">
        <v>860</v>
      </c>
      <c r="C24" t="s">
        <v>859</v>
      </c>
      <c r="D24" t="s">
        <v>1060</v>
      </c>
      <c r="E24" t="s">
        <v>927</v>
      </c>
      <c r="F24" s="15">
        <f>'WindOffshore Summary'!G65</f>
        <v>3600</v>
      </c>
      <c r="G24" s="15">
        <f>'WindOffshore Summary'!H65</f>
        <v>2970</v>
      </c>
      <c r="H24" s="15">
        <f>'WindOffshore Summary'!I65</f>
        <v>2520</v>
      </c>
      <c r="I24" s="15">
        <f>'WindOffshore Summary'!J65</f>
        <v>2370</v>
      </c>
      <c r="J24" s="15">
        <f>'WindOffshore Summary'!K65</f>
        <v>2280</v>
      </c>
      <c r="K24" s="15">
        <f>'WindOffshore Summary'!L65</f>
        <v>2220</v>
      </c>
      <c r="L24" s="15">
        <f>'WindOffshore Summary'!M65</f>
        <v>2180</v>
      </c>
      <c r="M24" s="15">
        <f>'WindOffshore Summary'!N65</f>
        <v>2160</v>
      </c>
      <c r="N24" s="15"/>
      <c r="O24" s="15"/>
    </row>
    <row r="25" spans="1:15">
      <c r="A25" t="s">
        <v>865</v>
      </c>
      <c r="C25" t="s">
        <v>864</v>
      </c>
      <c r="D25" t="s">
        <v>1060</v>
      </c>
      <c r="E25" t="s">
        <v>927</v>
      </c>
      <c r="F25" s="15">
        <f>'WindOffshore Summary'!G110</f>
        <v>5300</v>
      </c>
      <c r="G25" s="15">
        <f>'WindOffshore Summary'!H110</f>
        <v>4370</v>
      </c>
      <c r="H25" s="15">
        <f>'WindOffshore Summary'!I110</f>
        <v>3710</v>
      </c>
      <c r="I25" s="15">
        <f>'WindOffshore Summary'!J110</f>
        <v>3490</v>
      </c>
      <c r="J25" s="15">
        <f>'WindOffshore Summary'!K110</f>
        <v>3350</v>
      </c>
      <c r="K25" s="15">
        <f>'WindOffshore Summary'!L110</f>
        <v>3260</v>
      </c>
      <c r="L25" s="15">
        <f>'WindOffshore Summary'!M110</f>
        <v>3210</v>
      </c>
      <c r="M25" s="15">
        <f>'WindOffshore Summary'!N110</f>
        <v>3180</v>
      </c>
    </row>
    <row r="26" spans="1:15">
      <c r="A26" t="s">
        <v>860</v>
      </c>
      <c r="C26" t="s">
        <v>859</v>
      </c>
      <c r="D26" t="s">
        <v>1060</v>
      </c>
      <c r="E26" t="s">
        <v>1047</v>
      </c>
      <c r="F26" s="15">
        <f>'WindOffshore Summary'!S65</f>
        <v>72</v>
      </c>
      <c r="G26" s="15">
        <f>'WindOffshore Summary'!T65</f>
        <v>59.406703768466997</v>
      </c>
      <c r="H26" s="15">
        <f>'WindOffshore Summary'!U65</f>
        <v>50.447673661692633</v>
      </c>
      <c r="I26" s="15">
        <f>'WindOffshore Summary'!V65</f>
        <v>47.435489396055608</v>
      </c>
      <c r="J26" s="15">
        <f>'WindOffshore Summary'!W65</f>
        <v>45.501653002727672</v>
      </c>
      <c r="K26" s="15">
        <f>'WindOffshore Summary'!X65</f>
        <v>44.32310130690108</v>
      </c>
      <c r="L26" s="15">
        <f>'WindOffshore Summary'!Y65</f>
        <v>43.550993934156168</v>
      </c>
      <c r="M26" s="15">
        <f>'WindOffshore Summary'!Z65</f>
        <v>43.167147728853898</v>
      </c>
      <c r="N26" s="15"/>
      <c r="O26" s="15"/>
    </row>
    <row r="27" spans="1:15">
      <c r="A27" t="s">
        <v>865</v>
      </c>
      <c r="C27" t="s">
        <v>864</v>
      </c>
      <c r="D27" t="s">
        <v>1060</v>
      </c>
      <c r="E27" t="s">
        <v>1047</v>
      </c>
      <c r="F27" s="15">
        <f>'WindOffshore Summary'!S110</f>
        <v>106</v>
      </c>
      <c r="G27" s="15">
        <f>'WindOffshore Summary'!T110</f>
        <v>87.459869436909742</v>
      </c>
      <c r="H27" s="15">
        <f>'WindOffshore Summary'!U110</f>
        <v>74.270186224158593</v>
      </c>
      <c r="I27" s="15">
        <f>'WindOffshore Summary'!V110</f>
        <v>69.835581610859649</v>
      </c>
      <c r="J27" s="15">
        <f>'WindOffshore Summary'!W110</f>
        <v>66.988544698460174</v>
      </c>
      <c r="K27" s="15">
        <f>'WindOffshore Summary'!X110</f>
        <v>65.253454701826584</v>
      </c>
      <c r="L27" s="15">
        <f>'WindOffshore Summary'!Y110</f>
        <v>64.116741069729898</v>
      </c>
      <c r="M27" s="15">
        <f>'WindOffshore Summary'!Z110</f>
        <v>63.551634156368216</v>
      </c>
    </row>
    <row r="28" spans="1:15">
      <c r="A28" t="s">
        <v>869</v>
      </c>
      <c r="C28" t="s">
        <v>868</v>
      </c>
      <c r="D28" t="s">
        <v>1060</v>
      </c>
      <c r="E28" t="s">
        <v>927</v>
      </c>
      <c r="F28" s="15">
        <f>'WindOnshore Summary'!G65</f>
        <v>1350</v>
      </c>
      <c r="G28" s="15">
        <f>'WindOnshore Summary'!H65</f>
        <v>1290</v>
      </c>
      <c r="H28" s="15">
        <f>'WindOnshore Summary'!I65</f>
        <v>1230</v>
      </c>
      <c r="I28" s="15">
        <f>'WindOnshore Summary'!J65</f>
        <v>1190</v>
      </c>
      <c r="J28" s="15">
        <f>'WindOnshore Summary'!K65</f>
        <v>1160</v>
      </c>
      <c r="K28" s="15">
        <f>'WindOnshore Summary'!L65</f>
        <v>1140</v>
      </c>
      <c r="L28" s="15">
        <f>'WindOnshore Summary'!M65</f>
        <v>1120</v>
      </c>
      <c r="M28" s="15">
        <f>'WindOnshore Summary'!N65</f>
        <v>1110</v>
      </c>
    </row>
    <row r="29" spans="1:15">
      <c r="A29" t="s">
        <v>871</v>
      </c>
      <c r="C29" t="s">
        <v>870</v>
      </c>
      <c r="D29" t="s">
        <v>1060</v>
      </c>
      <c r="E29" t="s">
        <v>927</v>
      </c>
      <c r="F29" s="15">
        <f>F28</f>
        <v>1350</v>
      </c>
      <c r="G29" s="15">
        <f t="shared" ref="G29:M30" si="0">G28</f>
        <v>1290</v>
      </c>
      <c r="H29" s="15">
        <f t="shared" si="0"/>
        <v>1230</v>
      </c>
      <c r="I29" s="15">
        <f t="shared" si="0"/>
        <v>1190</v>
      </c>
      <c r="J29" s="15">
        <f t="shared" si="0"/>
        <v>1160</v>
      </c>
      <c r="K29" s="15">
        <f t="shared" si="0"/>
        <v>1140</v>
      </c>
      <c r="L29" s="15">
        <f t="shared" si="0"/>
        <v>1120</v>
      </c>
      <c r="M29" s="15">
        <f t="shared" si="0"/>
        <v>1110</v>
      </c>
    </row>
    <row r="30" spans="1:15">
      <c r="A30" t="s">
        <v>867</v>
      </c>
      <c r="C30" t="s">
        <v>866</v>
      </c>
      <c r="D30" t="s">
        <v>1060</v>
      </c>
      <c r="E30" t="s">
        <v>927</v>
      </c>
      <c r="F30" s="15">
        <f>F29</f>
        <v>1350</v>
      </c>
      <c r="G30" s="15">
        <f t="shared" si="0"/>
        <v>1290</v>
      </c>
      <c r="H30" s="15">
        <f t="shared" si="0"/>
        <v>1230</v>
      </c>
      <c r="I30" s="15">
        <f t="shared" si="0"/>
        <v>1190</v>
      </c>
      <c r="J30" s="15">
        <f t="shared" si="0"/>
        <v>1160</v>
      </c>
      <c r="K30" s="15">
        <f t="shared" si="0"/>
        <v>1140</v>
      </c>
      <c r="L30" s="15">
        <f t="shared" si="0"/>
        <v>1120</v>
      </c>
      <c r="M30" s="15">
        <f t="shared" si="0"/>
        <v>1110</v>
      </c>
    </row>
    <row r="31" spans="1:15">
      <c r="A31" t="s">
        <v>869</v>
      </c>
      <c r="C31" t="s">
        <v>868</v>
      </c>
      <c r="D31" t="s">
        <v>1060</v>
      </c>
      <c r="E31" t="s">
        <v>1047</v>
      </c>
      <c r="F31" s="15">
        <f>'WindOnshore Summary'!S65</f>
        <v>40.5</v>
      </c>
      <c r="G31" s="15">
        <f>'WindOnshore Summary'!T65</f>
        <v>38.559034238904438</v>
      </c>
      <c r="H31" s="15">
        <f>'WindOnshore Summary'!U65</f>
        <v>36.846964137662987</v>
      </c>
      <c r="I31" s="15">
        <f>'WindOnshore Summary'!V65</f>
        <v>35.674720790043907</v>
      </c>
      <c r="J31" s="15">
        <f>'WindOnshore Summary'!W65</f>
        <v>34.854833627916683</v>
      </c>
      <c r="K31" s="15">
        <f>'WindOnshore Summary'!X65</f>
        <v>34.23843133076987</v>
      </c>
      <c r="L31" s="15">
        <f>'WindOnshore Summary'!Y65</f>
        <v>33.704031933559598</v>
      </c>
      <c r="M31" s="15">
        <f>'WindOnshore Summary'!Z65</f>
        <v>33.212587401315268</v>
      </c>
    </row>
    <row r="32" spans="1:15">
      <c r="A32" t="s">
        <v>871</v>
      </c>
      <c r="C32" t="s">
        <v>870</v>
      </c>
      <c r="D32" t="s">
        <v>1060</v>
      </c>
      <c r="E32" t="s">
        <v>1047</v>
      </c>
      <c r="F32" s="15">
        <f>F31</f>
        <v>40.5</v>
      </c>
      <c r="G32" s="15">
        <f t="shared" ref="G32:M33" si="1">G31</f>
        <v>38.559034238904438</v>
      </c>
      <c r="H32" s="15">
        <f t="shared" si="1"/>
        <v>36.846964137662987</v>
      </c>
      <c r="I32" s="15">
        <f t="shared" si="1"/>
        <v>35.674720790043907</v>
      </c>
      <c r="J32" s="15">
        <f t="shared" si="1"/>
        <v>34.854833627916683</v>
      </c>
      <c r="K32" s="15">
        <f t="shared" si="1"/>
        <v>34.23843133076987</v>
      </c>
      <c r="L32" s="15">
        <f t="shared" si="1"/>
        <v>33.704031933559598</v>
      </c>
      <c r="M32" s="15">
        <f t="shared" si="1"/>
        <v>33.212587401315268</v>
      </c>
    </row>
    <row r="33" spans="1:32">
      <c r="A33" t="s">
        <v>867</v>
      </c>
      <c r="C33" t="s">
        <v>866</v>
      </c>
      <c r="D33" t="s">
        <v>1060</v>
      </c>
      <c r="E33" t="s">
        <v>1047</v>
      </c>
      <c r="F33" s="15">
        <f>F32</f>
        <v>40.5</v>
      </c>
      <c r="G33" s="15">
        <f t="shared" si="1"/>
        <v>38.559034238904438</v>
      </c>
      <c r="H33" s="15">
        <f t="shared" si="1"/>
        <v>36.846964137662987</v>
      </c>
      <c r="I33" s="15">
        <f t="shared" si="1"/>
        <v>35.674720790043907</v>
      </c>
      <c r="J33" s="15">
        <f t="shared" si="1"/>
        <v>34.854833627916683</v>
      </c>
      <c r="K33" s="15">
        <f t="shared" si="1"/>
        <v>34.23843133076987</v>
      </c>
      <c r="L33" s="15">
        <f t="shared" si="1"/>
        <v>33.704031933559598</v>
      </c>
      <c r="M33" s="15">
        <f t="shared" si="1"/>
        <v>33.212587401315268</v>
      </c>
    </row>
    <row r="34" spans="1:32">
      <c r="A34" t="s">
        <v>88</v>
      </c>
      <c r="C34" t="s">
        <v>87</v>
      </c>
      <c r="D34" t="s">
        <v>1060</v>
      </c>
      <c r="E34" t="s">
        <v>927</v>
      </c>
      <c r="F34" s="15">
        <f>'Geothermal Summary'!AF5</f>
        <v>11790</v>
      </c>
      <c r="G34" s="15">
        <f>'Geothermal Summary'!AG5</f>
        <v>11050</v>
      </c>
      <c r="H34" s="15">
        <f>'Geothermal Summary'!AH5</f>
        <v>10350</v>
      </c>
      <c r="I34" s="15">
        <f>'Geothermal Summary'!AI5</f>
        <v>9800</v>
      </c>
      <c r="J34" s="15">
        <f>'Geothermal Summary'!AJ5</f>
        <v>9440</v>
      </c>
      <c r="K34" s="15">
        <f>'Geothermal Summary'!AK5</f>
        <v>9210</v>
      </c>
      <c r="L34" s="15">
        <f>'Geothermal Summary'!AL5</f>
        <v>9040</v>
      </c>
      <c r="M34" s="15">
        <f>'Geothermal Summary'!AM5</f>
        <v>8920</v>
      </c>
    </row>
    <row r="35" spans="1:32">
      <c r="A35" t="s">
        <v>90</v>
      </c>
      <c r="C35" t="s">
        <v>89</v>
      </c>
      <c r="D35" t="s">
        <v>1060</v>
      </c>
      <c r="E35" t="s">
        <v>927</v>
      </c>
      <c r="F35" s="15">
        <f>'Geothermal Summary'!AF6</f>
        <v>3540</v>
      </c>
      <c r="G35" s="15">
        <f>'Geothermal Summary'!AG6</f>
        <v>3320</v>
      </c>
      <c r="H35" s="15">
        <f>'Geothermal Summary'!AH6</f>
        <v>3110</v>
      </c>
      <c r="I35" s="15">
        <f>'Geothermal Summary'!AI6</f>
        <v>2940</v>
      </c>
      <c r="J35" s="15">
        <f>'Geothermal Summary'!AJ6</f>
        <v>2830</v>
      </c>
      <c r="K35" s="15">
        <f>'Geothermal Summary'!AK6</f>
        <v>2760</v>
      </c>
      <c r="L35" s="15">
        <f>'Geothermal Summary'!AL6</f>
        <v>2710</v>
      </c>
      <c r="M35" s="15">
        <f>'Geothermal Summary'!AM6</f>
        <v>2680</v>
      </c>
    </row>
    <row r="36" spans="1:32">
      <c r="A36" t="s">
        <v>92</v>
      </c>
      <c r="C36" t="s">
        <v>91</v>
      </c>
      <c r="D36" t="s">
        <v>1060</v>
      </c>
      <c r="E36" t="s">
        <v>927</v>
      </c>
      <c r="F36" s="15">
        <f>'Geothermal Summary'!AF7</f>
        <v>6970</v>
      </c>
      <c r="G36" s="15">
        <f>'Geothermal Summary'!AG7</f>
        <v>6540</v>
      </c>
      <c r="H36" s="15">
        <f>'Geothermal Summary'!AH7</f>
        <v>6120</v>
      </c>
      <c r="I36" s="15">
        <f>'Geothermal Summary'!AI7</f>
        <v>5790</v>
      </c>
      <c r="J36" s="15">
        <f>'Geothermal Summary'!AJ7</f>
        <v>5580</v>
      </c>
      <c r="K36" s="15">
        <f>'Geothermal Summary'!AK7</f>
        <v>5440</v>
      </c>
      <c r="L36" s="15">
        <f>'Geothermal Summary'!AL7</f>
        <v>5350</v>
      </c>
      <c r="M36" s="15">
        <f>'Geothermal Summary'!AM7</f>
        <v>5270</v>
      </c>
    </row>
    <row r="37" spans="1:32">
      <c r="A37" t="s">
        <v>88</v>
      </c>
      <c r="C37" t="s">
        <v>87</v>
      </c>
      <c r="D37" t="s">
        <v>1060</v>
      </c>
      <c r="E37" t="s">
        <v>1047</v>
      </c>
      <c r="F37" s="15">
        <f>'Geothermal Summary'!AR5</f>
        <v>235.8</v>
      </c>
      <c r="G37" s="15">
        <f>'Geothermal Summary'!AS5</f>
        <v>221.08847765511118</v>
      </c>
      <c r="H37" s="15">
        <f>'Geothermal Summary'!AT5</f>
        <v>206.91949630264037</v>
      </c>
      <c r="I37" s="15">
        <f>'Geothermal Summary'!AU5</f>
        <v>195.92120665578227</v>
      </c>
      <c r="J37" s="15">
        <f>'Geothermal Summary'!AV5</f>
        <v>188.71548476264294</v>
      </c>
      <c r="K37" s="15">
        <f>'Geothermal Summary'!AW5</f>
        <v>184.12221834089735</v>
      </c>
      <c r="L37" s="15">
        <f>'Geothermal Summary'!AX5</f>
        <v>180.837932669905</v>
      </c>
      <c r="M37" s="15">
        <f>'Geothermal Summary'!AY5</f>
        <v>178.40304007820225</v>
      </c>
    </row>
    <row r="38" spans="1:32">
      <c r="A38" t="s">
        <v>90</v>
      </c>
      <c r="C38" t="s">
        <v>89</v>
      </c>
      <c r="D38" t="s">
        <v>1060</v>
      </c>
      <c r="E38" t="s">
        <v>1047</v>
      </c>
      <c r="F38" s="15">
        <f>'Geothermal Summary'!AR6</f>
        <v>70.8</v>
      </c>
      <c r="G38" s="15">
        <f>'Geothermal Summary'!AS6</f>
        <v>66.382799906623703</v>
      </c>
      <c r="H38" s="15">
        <f>'Geothermal Summary'!AT6</f>
        <v>62.128500162115934</v>
      </c>
      <c r="I38" s="15">
        <f>'Geothermal Summary'!AU6</f>
        <v>58.826214721074564</v>
      </c>
      <c r="J38" s="15">
        <f>'Geothermal Summary'!AV6</f>
        <v>56.662664636111614</v>
      </c>
      <c r="K38" s="15">
        <f>'Geothermal Summary'!AW6</f>
        <v>55.28351593950606</v>
      </c>
      <c r="L38" s="15">
        <f>'Geothermal Summary'!AX6</f>
        <v>54.297394542108862</v>
      </c>
      <c r="M38" s="15">
        <f>'Geothermal Summary'!AY6</f>
        <v>53.566307199053071</v>
      </c>
      <c r="Q38" t="s">
        <v>1</v>
      </c>
      <c r="R38" s="88" t="s">
        <v>927</v>
      </c>
      <c r="S38" s="88"/>
      <c r="T38" s="88"/>
      <c r="U38" s="88"/>
      <c r="V38" s="88"/>
      <c r="W38" s="88"/>
      <c r="X38" s="88"/>
      <c r="Y38" s="88"/>
      <c r="Z38" s="88" t="s">
        <v>1047</v>
      </c>
      <c r="AA38" s="88"/>
      <c r="AB38" s="88"/>
      <c r="AC38" s="88"/>
      <c r="AD38" s="88"/>
      <c r="AE38" s="88"/>
      <c r="AF38" s="88"/>
    </row>
    <row r="39" spans="1:32">
      <c r="A39" t="s">
        <v>92</v>
      </c>
      <c r="C39" t="s">
        <v>91</v>
      </c>
      <c r="D39" t="s">
        <v>1060</v>
      </c>
      <c r="E39" t="s">
        <v>1047</v>
      </c>
      <c r="F39" s="15">
        <f>'Geothermal Summary'!AR7</f>
        <v>139.4</v>
      </c>
      <c r="G39" s="15">
        <f>'Geothermal Summary'!AS7</f>
        <v>130.70285744326759</v>
      </c>
      <c r="H39" s="15">
        <f>'Geothermal Summary'!AT7</f>
        <v>122.32645370902489</v>
      </c>
      <c r="I39" s="15">
        <f>'Geothermal Summary'!AU7</f>
        <v>115.82449621635304</v>
      </c>
      <c r="J39" s="15">
        <f>'Geothermal Summary'!AV7</f>
        <v>111.56462500386948</v>
      </c>
      <c r="K39" s="15">
        <f>'Geothermal Summary'!AW7</f>
        <v>108.84918251366024</v>
      </c>
      <c r="L39" s="15">
        <f>'Geothermal Summary'!AX7</f>
        <v>106.90758190918045</v>
      </c>
      <c r="M39" s="15">
        <f>'Geothermal Summary'!AY7</f>
        <v>105.46812462638417</v>
      </c>
      <c r="O39" t="s">
        <v>2</v>
      </c>
      <c r="P39" t="s">
        <v>1094</v>
      </c>
      <c r="Q39" t="s">
        <v>1157</v>
      </c>
      <c r="R39" s="88">
        <v>2013</v>
      </c>
      <c r="S39" s="88">
        <v>2015</v>
      </c>
      <c r="T39" s="88">
        <v>2020</v>
      </c>
      <c r="U39" s="88">
        <v>2025</v>
      </c>
      <c r="V39" s="88">
        <v>2030</v>
      </c>
      <c r="W39" s="88">
        <v>2035</v>
      </c>
      <c r="X39" s="88">
        <v>2040</v>
      </c>
      <c r="Y39" s="88">
        <v>2050</v>
      </c>
      <c r="Z39" s="88">
        <v>2010</v>
      </c>
      <c r="AA39" s="88">
        <v>2013</v>
      </c>
      <c r="AB39" s="88">
        <v>2015</v>
      </c>
      <c r="AC39" s="88">
        <v>2020</v>
      </c>
      <c r="AD39" s="88">
        <v>2030</v>
      </c>
      <c r="AE39" s="88">
        <v>2040</v>
      </c>
      <c r="AF39" s="88">
        <v>2050</v>
      </c>
    </row>
    <row r="40" spans="1:32">
      <c r="A40" t="s">
        <v>617</v>
      </c>
      <c r="C40" s="88" t="s">
        <v>616</v>
      </c>
      <c r="D40" s="88" t="s">
        <v>1060</v>
      </c>
      <c r="E40" s="88" t="s">
        <v>927</v>
      </c>
      <c r="G40" s="88"/>
      <c r="H40" s="88">
        <f>CCUS_Summary!AH17</f>
        <v>1510</v>
      </c>
      <c r="I40" s="135">
        <f>CCUS_Summary!AI17</f>
        <v>1510</v>
      </c>
      <c r="J40" s="135">
        <f>CCUS_Summary!AJ17</f>
        <v>1510</v>
      </c>
      <c r="K40" s="135">
        <f>CCUS_Summary!AK17</f>
        <v>1510</v>
      </c>
      <c r="L40" s="135">
        <f>CCUS_Summary!AL17</f>
        <v>1510</v>
      </c>
      <c r="M40" s="135">
        <f>CCUS_Summary!AM17</f>
        <v>1510</v>
      </c>
      <c r="O40" t="s">
        <v>1158</v>
      </c>
      <c r="P40" t="s">
        <v>1159</v>
      </c>
      <c r="Q40" t="s">
        <v>1062</v>
      </c>
      <c r="R40">
        <v>1500</v>
      </c>
      <c r="AA40">
        <v>37.5</v>
      </c>
    </row>
    <row r="41" spans="1:32">
      <c r="A41" t="s">
        <v>625</v>
      </c>
      <c r="C41" s="88" t="s">
        <v>624</v>
      </c>
      <c r="D41" s="88" t="s">
        <v>1060</v>
      </c>
      <c r="E41" s="88" t="s">
        <v>927</v>
      </c>
      <c r="F41" s="88"/>
      <c r="G41" s="88"/>
      <c r="H41" s="135">
        <f>CCUS_Summary!AH18</f>
        <v>2920</v>
      </c>
      <c r="I41" s="135">
        <f>CCUS_Summary!AI18</f>
        <v>2760</v>
      </c>
      <c r="J41" s="135">
        <f>CCUS_Summary!AJ18</f>
        <v>2710</v>
      </c>
      <c r="K41" s="135">
        <f>CCUS_Summary!AK18</f>
        <v>2680</v>
      </c>
      <c r="L41" s="135">
        <f>CCUS_Summary!AL18</f>
        <v>2640</v>
      </c>
      <c r="M41" s="135">
        <f>CCUS_Summary!AM18</f>
        <v>2580</v>
      </c>
      <c r="O41" t="s">
        <v>1163</v>
      </c>
      <c r="P41" t="s">
        <v>1159</v>
      </c>
      <c r="Q41" t="s">
        <v>1062</v>
      </c>
      <c r="R41">
        <v>3000</v>
      </c>
      <c r="T41">
        <v>2700</v>
      </c>
      <c r="V41">
        <v>2550</v>
      </c>
      <c r="AA41">
        <v>75</v>
      </c>
      <c r="AC41">
        <v>67.5</v>
      </c>
      <c r="AD41">
        <v>63.75</v>
      </c>
    </row>
    <row r="42" spans="1:32">
      <c r="A42" t="s">
        <v>623</v>
      </c>
      <c r="C42" s="88" t="s">
        <v>622</v>
      </c>
      <c r="D42" s="88" t="s">
        <v>1060</v>
      </c>
      <c r="E42" s="88" t="s">
        <v>927</v>
      </c>
      <c r="F42" s="88"/>
      <c r="G42" s="88"/>
      <c r="H42" s="135">
        <f>CCUS_Summary!AH19</f>
        <v>2920</v>
      </c>
      <c r="I42" s="135">
        <f>CCUS_Summary!AI19</f>
        <v>2710</v>
      </c>
      <c r="J42" s="135">
        <f>CCUS_Summary!AJ19</f>
        <v>2640</v>
      </c>
      <c r="K42" s="135">
        <f>CCUS_Summary!AK19</f>
        <v>2600</v>
      </c>
      <c r="L42" s="135">
        <f>CCUS_Summary!AL19</f>
        <v>2550</v>
      </c>
      <c r="M42" s="135">
        <f>CCUS_Summary!AM19</f>
        <v>2480</v>
      </c>
      <c r="O42" t="s">
        <v>1162</v>
      </c>
      <c r="P42" t="s">
        <v>1159</v>
      </c>
      <c r="Q42" t="s">
        <v>1062</v>
      </c>
      <c r="R42">
        <v>3000</v>
      </c>
      <c r="T42">
        <v>2700</v>
      </c>
      <c r="V42">
        <v>2550</v>
      </c>
      <c r="AA42">
        <v>75</v>
      </c>
      <c r="AC42">
        <v>67.5</v>
      </c>
      <c r="AD42">
        <v>63.75</v>
      </c>
    </row>
    <row r="43" spans="1:32">
      <c r="A43" t="s">
        <v>621</v>
      </c>
      <c r="C43" s="88" t="s">
        <v>620</v>
      </c>
      <c r="D43" s="88" t="s">
        <v>1060</v>
      </c>
      <c r="E43" s="88" t="s">
        <v>927</v>
      </c>
      <c r="F43" s="88"/>
      <c r="G43" s="88"/>
      <c r="H43" s="135">
        <f>CCUS_Summary!AH20</f>
        <v>4480</v>
      </c>
      <c r="I43" s="135">
        <f>CCUS_Summary!AI20</f>
        <v>3920</v>
      </c>
      <c r="J43" s="135">
        <f>CCUS_Summary!AJ20</f>
        <v>3750</v>
      </c>
      <c r="K43" s="135">
        <f>CCUS_Summary!AK20</f>
        <v>3640</v>
      </c>
      <c r="L43" s="135">
        <f>CCUS_Summary!AL20</f>
        <v>3510</v>
      </c>
      <c r="M43" s="135">
        <f>CCUS_Summary!AM20</f>
        <v>3340</v>
      </c>
      <c r="O43" t="s">
        <v>1161</v>
      </c>
      <c r="P43" t="s">
        <v>1159</v>
      </c>
      <c r="Q43" t="s">
        <v>1062</v>
      </c>
      <c r="R43">
        <v>4500</v>
      </c>
      <c r="T43">
        <v>4370</v>
      </c>
      <c r="AA43">
        <v>103.5</v>
      </c>
      <c r="AC43">
        <v>100.51</v>
      </c>
    </row>
    <row r="44" spans="1:32">
      <c r="A44" t="s">
        <v>619</v>
      </c>
      <c r="C44" s="88" t="s">
        <v>618</v>
      </c>
      <c r="D44" s="88" t="s">
        <v>1060</v>
      </c>
      <c r="E44" s="88" t="s">
        <v>927</v>
      </c>
      <c r="F44" s="88"/>
      <c r="G44" s="88"/>
      <c r="H44" s="135">
        <f>CCUS_Summary!AH21</f>
        <v>2940</v>
      </c>
      <c r="I44" s="135">
        <f>CCUS_Summary!AI21</f>
        <v>2580</v>
      </c>
      <c r="J44" s="135">
        <f>CCUS_Summary!AJ21</f>
        <v>2460</v>
      </c>
      <c r="K44" s="135">
        <f>CCUS_Summary!AK21</f>
        <v>2390</v>
      </c>
      <c r="L44" s="135">
        <f>CCUS_Summary!AL21</f>
        <v>2310</v>
      </c>
      <c r="M44" s="135">
        <f>CCUS_Summary!AM21</f>
        <v>2200</v>
      </c>
      <c r="O44" t="s">
        <v>1160</v>
      </c>
      <c r="P44" t="s">
        <v>1159</v>
      </c>
      <c r="Q44" t="s">
        <v>1062</v>
      </c>
      <c r="R44">
        <v>3100</v>
      </c>
      <c r="T44">
        <v>2885</v>
      </c>
      <c r="V44">
        <v>2825</v>
      </c>
      <c r="AA44">
        <v>93</v>
      </c>
      <c r="AC44">
        <v>86.55</v>
      </c>
      <c r="AD44">
        <v>84.75</v>
      </c>
    </row>
    <row r="45" spans="1:32" s="88" customFormat="1">
      <c r="A45" s="88" t="s">
        <v>337</v>
      </c>
      <c r="C45" s="88" t="s">
        <v>336</v>
      </c>
      <c r="D45" s="88" t="s">
        <v>1060</v>
      </c>
      <c r="E45" s="88" t="s">
        <v>927</v>
      </c>
      <c r="H45" s="135">
        <f>CCUS_Summary!AH22</f>
        <v>5800</v>
      </c>
      <c r="I45" s="135">
        <f>CCUS_Summary!AI22</f>
        <v>5800</v>
      </c>
      <c r="J45" s="135">
        <f>CCUS_Summary!AJ22</f>
        <v>5800</v>
      </c>
      <c r="K45" s="135">
        <f>CCUS_Summary!AK22</f>
        <v>5800</v>
      </c>
      <c r="L45" s="135">
        <f>CCUS_Summary!AL22</f>
        <v>5800</v>
      </c>
      <c r="M45" s="135">
        <f>CCUS_Summary!AM22</f>
        <v>5800</v>
      </c>
      <c r="O45" s="88" t="s">
        <v>336</v>
      </c>
      <c r="P45" s="88" t="s">
        <v>1159</v>
      </c>
      <c r="Q45" s="88" t="s">
        <v>1062</v>
      </c>
      <c r="R45" s="88">
        <v>6210</v>
      </c>
      <c r="T45" s="88">
        <v>5180</v>
      </c>
      <c r="V45" s="88">
        <v>4510</v>
      </c>
      <c r="X45" s="88">
        <v>4210</v>
      </c>
      <c r="Y45" s="88">
        <v>3930</v>
      </c>
      <c r="AA45" s="88">
        <v>116.32</v>
      </c>
      <c r="AC45" s="88">
        <v>94.33</v>
      </c>
      <c r="AD45" s="88">
        <v>79.59</v>
      </c>
      <c r="AE45" s="88">
        <v>72.989999999999995</v>
      </c>
      <c r="AF45" s="88">
        <v>66.83</v>
      </c>
    </row>
    <row r="46" spans="1:32">
      <c r="A46" t="s">
        <v>662</v>
      </c>
      <c r="C46" s="88" t="s">
        <v>661</v>
      </c>
      <c r="D46" s="88" t="s">
        <v>1060</v>
      </c>
      <c r="E46" s="88" t="s">
        <v>927</v>
      </c>
      <c r="H46" s="15">
        <f t="shared" ref="H46:M46" si="2">H40*1.05</f>
        <v>1585.5</v>
      </c>
      <c r="I46" s="15">
        <f t="shared" si="2"/>
        <v>1585.5</v>
      </c>
      <c r="J46" s="15">
        <f t="shared" si="2"/>
        <v>1585.5</v>
      </c>
      <c r="K46" s="15">
        <f t="shared" si="2"/>
        <v>1585.5</v>
      </c>
      <c r="L46" s="15">
        <f t="shared" si="2"/>
        <v>1585.5</v>
      </c>
      <c r="M46" s="15">
        <f t="shared" si="2"/>
        <v>1585.5</v>
      </c>
      <c r="O46" t="s">
        <v>1168</v>
      </c>
      <c r="P46" t="s">
        <v>1166</v>
      </c>
      <c r="Q46" t="s">
        <v>1167</v>
      </c>
      <c r="S46">
        <v>1636.6</v>
      </c>
      <c r="T46">
        <v>1636.6</v>
      </c>
      <c r="V46">
        <v>1419.1659999999999</v>
      </c>
      <c r="AB46">
        <v>34.602400000000003</v>
      </c>
      <c r="AC46">
        <v>34.602400000000003</v>
      </c>
      <c r="AD46">
        <v>31.562999999999999</v>
      </c>
    </row>
    <row r="47" spans="1:32">
      <c r="A47" t="s">
        <v>664</v>
      </c>
      <c r="C47" s="88" t="s">
        <v>663</v>
      </c>
      <c r="D47" s="88" t="s">
        <v>1060</v>
      </c>
      <c r="E47" s="88" t="s">
        <v>927</v>
      </c>
      <c r="H47" s="15">
        <f>H46</f>
        <v>1585.5</v>
      </c>
      <c r="I47" s="15">
        <f t="shared" ref="I47:M48" si="3">I46</f>
        <v>1585.5</v>
      </c>
      <c r="J47" s="15">
        <f t="shared" si="3"/>
        <v>1585.5</v>
      </c>
      <c r="K47" s="15">
        <f t="shared" si="3"/>
        <v>1585.5</v>
      </c>
      <c r="L47" s="15">
        <f t="shared" si="3"/>
        <v>1585.5</v>
      </c>
      <c r="M47" s="15">
        <f t="shared" si="3"/>
        <v>1585.5</v>
      </c>
      <c r="O47" t="s">
        <v>1169</v>
      </c>
      <c r="P47" t="s">
        <v>1166</v>
      </c>
      <c r="Q47" t="s">
        <v>1167</v>
      </c>
      <c r="S47">
        <v>1726.6130000000001</v>
      </c>
      <c r="T47">
        <v>1726.6130000000001</v>
      </c>
      <c r="V47">
        <v>1327.9839999999999</v>
      </c>
      <c r="AB47">
        <v>30.861599999999999</v>
      </c>
      <c r="AC47">
        <v>30.861599999999999</v>
      </c>
      <c r="AD47">
        <v>29.1081</v>
      </c>
    </row>
    <row r="48" spans="1:32">
      <c r="A48" t="s">
        <v>666</v>
      </c>
      <c r="C48" s="88" t="s">
        <v>665</v>
      </c>
      <c r="D48" s="88" t="s">
        <v>1060</v>
      </c>
      <c r="E48" s="88" t="s">
        <v>927</v>
      </c>
      <c r="H48" s="15">
        <f>H47</f>
        <v>1585.5</v>
      </c>
      <c r="I48" s="15">
        <f t="shared" si="3"/>
        <v>1585.5</v>
      </c>
      <c r="J48" s="15">
        <f t="shared" si="3"/>
        <v>1585.5</v>
      </c>
      <c r="K48" s="15">
        <f t="shared" si="3"/>
        <v>1585.5</v>
      </c>
      <c r="L48" s="15">
        <f t="shared" si="3"/>
        <v>1585.5</v>
      </c>
      <c r="M48" s="15">
        <f t="shared" si="3"/>
        <v>1585.5</v>
      </c>
      <c r="O48" t="s">
        <v>1170</v>
      </c>
      <c r="P48" t="s">
        <v>1166</v>
      </c>
      <c r="Q48" t="s">
        <v>1167</v>
      </c>
      <c r="S48">
        <v>1827.1469999999999</v>
      </c>
      <c r="T48">
        <v>1827.1469999999999</v>
      </c>
      <c r="V48">
        <v>1346.6880000000001</v>
      </c>
      <c r="AB48">
        <v>31.913699999999999</v>
      </c>
      <c r="AC48">
        <v>31.913699999999999</v>
      </c>
      <c r="AD48">
        <v>30.1602</v>
      </c>
    </row>
    <row r="49" spans="1:32">
      <c r="A49" t="s">
        <v>668</v>
      </c>
      <c r="C49" s="88" t="s">
        <v>667</v>
      </c>
      <c r="D49" s="88" t="s">
        <v>1060</v>
      </c>
      <c r="E49" s="88" t="s">
        <v>927</v>
      </c>
      <c r="H49" s="15">
        <f>H50</f>
        <v>3087</v>
      </c>
      <c r="I49" s="15">
        <f t="shared" ref="I49:M49" si="4">I50</f>
        <v>2709</v>
      </c>
      <c r="J49" s="15">
        <f t="shared" si="4"/>
        <v>2583</v>
      </c>
      <c r="K49" s="15">
        <f t="shared" si="4"/>
        <v>2509.5</v>
      </c>
      <c r="L49" s="15">
        <f t="shared" si="4"/>
        <v>2425.5</v>
      </c>
      <c r="M49" s="15">
        <f t="shared" si="4"/>
        <v>2310</v>
      </c>
      <c r="O49" t="s">
        <v>1171</v>
      </c>
      <c r="P49" t="s">
        <v>1166</v>
      </c>
      <c r="Q49" t="s">
        <v>1167</v>
      </c>
      <c r="S49">
        <v>3758.335</v>
      </c>
      <c r="T49">
        <v>3758.335</v>
      </c>
      <c r="V49">
        <v>3087.3290000000002</v>
      </c>
      <c r="AB49">
        <v>56.228900000000003</v>
      </c>
      <c r="AC49">
        <v>56.228900000000003</v>
      </c>
      <c r="AD49">
        <v>52.254300000000001</v>
      </c>
    </row>
    <row r="50" spans="1:32">
      <c r="A50" t="s">
        <v>670</v>
      </c>
      <c r="C50" s="88" t="s">
        <v>669</v>
      </c>
      <c r="D50" s="88" t="s">
        <v>1060</v>
      </c>
      <c r="E50" s="88" t="s">
        <v>927</v>
      </c>
      <c r="H50" s="15">
        <f t="shared" ref="H50:M50" si="5">H44*1.05</f>
        <v>3087</v>
      </c>
      <c r="I50" s="15">
        <f t="shared" si="5"/>
        <v>2709</v>
      </c>
      <c r="J50" s="15">
        <f t="shared" si="5"/>
        <v>2583</v>
      </c>
      <c r="K50" s="15">
        <f t="shared" si="5"/>
        <v>2509.5</v>
      </c>
      <c r="L50" s="15">
        <f t="shared" si="5"/>
        <v>2425.5</v>
      </c>
      <c r="M50" s="15">
        <f t="shared" si="5"/>
        <v>2310</v>
      </c>
      <c r="O50" t="s">
        <v>1172</v>
      </c>
      <c r="P50" t="s">
        <v>1166</v>
      </c>
      <c r="Q50" t="s">
        <v>1167</v>
      </c>
      <c r="S50">
        <v>3538.5630000000001</v>
      </c>
      <c r="T50">
        <v>3538.5630000000001</v>
      </c>
      <c r="V50">
        <v>2826.6419999999998</v>
      </c>
      <c r="AB50">
        <v>56.228900000000003</v>
      </c>
      <c r="AC50">
        <v>56.228900000000003</v>
      </c>
      <c r="AD50">
        <v>52.254300000000001</v>
      </c>
    </row>
    <row r="51" spans="1:32">
      <c r="A51" t="s">
        <v>672</v>
      </c>
      <c r="C51" s="88" t="s">
        <v>671</v>
      </c>
      <c r="D51" s="88" t="s">
        <v>1060</v>
      </c>
      <c r="E51" s="88" t="s">
        <v>927</v>
      </c>
      <c r="H51" s="15">
        <f>H50</f>
        <v>3087</v>
      </c>
      <c r="I51" s="15">
        <f t="shared" ref="I51:M51" si="6">I50</f>
        <v>2709</v>
      </c>
      <c r="J51" s="15">
        <f t="shared" si="6"/>
        <v>2583</v>
      </c>
      <c r="K51" s="15">
        <f t="shared" si="6"/>
        <v>2509.5</v>
      </c>
      <c r="L51" s="15">
        <f t="shared" si="6"/>
        <v>2425.5</v>
      </c>
      <c r="M51" s="15">
        <f t="shared" si="6"/>
        <v>2310</v>
      </c>
      <c r="O51" t="s">
        <v>1173</v>
      </c>
      <c r="P51" t="s">
        <v>1166</v>
      </c>
      <c r="Q51" t="s">
        <v>1167</v>
      </c>
      <c r="S51">
        <v>3594.6750000000002</v>
      </c>
      <c r="T51">
        <v>3594.6750000000002</v>
      </c>
      <c r="V51">
        <v>2821.9659999999999</v>
      </c>
      <c r="AB51">
        <v>56.228900000000003</v>
      </c>
      <c r="AC51">
        <v>56.228900000000003</v>
      </c>
      <c r="AD51">
        <v>52.254300000000001</v>
      </c>
    </row>
    <row r="52" spans="1:32">
      <c r="A52" t="s">
        <v>674</v>
      </c>
      <c r="C52" s="88" t="s">
        <v>673</v>
      </c>
      <c r="D52" s="88" t="s">
        <v>1060</v>
      </c>
      <c r="E52" s="88" t="s">
        <v>927</v>
      </c>
      <c r="H52" s="15">
        <f>H53</f>
        <v>4704</v>
      </c>
      <c r="I52" s="15">
        <f t="shared" ref="I52:M52" si="7">I53</f>
        <v>4116</v>
      </c>
      <c r="J52" s="15">
        <f t="shared" si="7"/>
        <v>3937.5</v>
      </c>
      <c r="K52" s="15">
        <f t="shared" si="7"/>
        <v>3822</v>
      </c>
      <c r="L52" s="15">
        <f t="shared" si="7"/>
        <v>3685.5</v>
      </c>
      <c r="M52" s="15">
        <f t="shared" si="7"/>
        <v>3507</v>
      </c>
      <c r="O52" t="s">
        <v>1174</v>
      </c>
      <c r="P52" t="s">
        <v>1166</v>
      </c>
      <c r="Q52" t="s">
        <v>1167</v>
      </c>
      <c r="S52">
        <v>4134.7529999999997</v>
      </c>
      <c r="T52">
        <v>4134.7529999999997</v>
      </c>
      <c r="V52">
        <v>3395.9450000000002</v>
      </c>
      <c r="AB52">
        <v>85.804599999999994</v>
      </c>
      <c r="AC52">
        <v>85.804599999999994</v>
      </c>
      <c r="AD52">
        <v>77.270899999999997</v>
      </c>
    </row>
    <row r="53" spans="1:32">
      <c r="A53" t="s">
        <v>676</v>
      </c>
      <c r="C53" s="88" t="s">
        <v>675</v>
      </c>
      <c r="D53" s="88" t="s">
        <v>1060</v>
      </c>
      <c r="E53" s="88" t="s">
        <v>927</v>
      </c>
      <c r="H53" s="15">
        <f t="shared" ref="H53:M53" si="8">H43*1.05</f>
        <v>4704</v>
      </c>
      <c r="I53" s="15">
        <f t="shared" si="8"/>
        <v>4116</v>
      </c>
      <c r="J53" s="15">
        <f t="shared" si="8"/>
        <v>3937.5</v>
      </c>
      <c r="K53" s="15">
        <f t="shared" si="8"/>
        <v>3822</v>
      </c>
      <c r="L53" s="15">
        <f t="shared" si="8"/>
        <v>3685.5</v>
      </c>
      <c r="M53" s="15">
        <f t="shared" si="8"/>
        <v>3507</v>
      </c>
      <c r="O53" t="s">
        <v>1175</v>
      </c>
      <c r="P53" t="s">
        <v>1166</v>
      </c>
      <c r="Q53" t="s">
        <v>1167</v>
      </c>
      <c r="S53">
        <v>3892.77</v>
      </c>
      <c r="T53">
        <v>3892.77</v>
      </c>
      <c r="V53">
        <v>3109.54</v>
      </c>
      <c r="AB53">
        <v>85.804599999999994</v>
      </c>
      <c r="AC53">
        <v>85.804599999999994</v>
      </c>
      <c r="AD53">
        <v>77.270899999999997</v>
      </c>
    </row>
    <row r="54" spans="1:32">
      <c r="A54" t="s">
        <v>678</v>
      </c>
      <c r="C54" s="88" t="s">
        <v>677</v>
      </c>
      <c r="D54" s="88" t="s">
        <v>1060</v>
      </c>
      <c r="E54" s="88" t="s">
        <v>927</v>
      </c>
      <c r="H54" s="15">
        <f>H53</f>
        <v>4704</v>
      </c>
      <c r="I54" s="15">
        <f t="shared" ref="I54:M54" si="9">I53</f>
        <v>4116</v>
      </c>
      <c r="J54" s="15">
        <f t="shared" si="9"/>
        <v>3937.5</v>
      </c>
      <c r="K54" s="15">
        <f t="shared" si="9"/>
        <v>3822</v>
      </c>
      <c r="L54" s="15">
        <f t="shared" si="9"/>
        <v>3685.5</v>
      </c>
      <c r="M54" s="15">
        <f t="shared" si="9"/>
        <v>3507</v>
      </c>
      <c r="O54" t="s">
        <v>1176</v>
      </c>
      <c r="P54" t="s">
        <v>1166</v>
      </c>
      <c r="Q54" t="s">
        <v>1167</v>
      </c>
      <c r="S54">
        <v>3954.7269999999999</v>
      </c>
      <c r="T54">
        <v>3954.7269999999999</v>
      </c>
      <c r="V54">
        <v>3103.6950000000002</v>
      </c>
      <c r="AB54">
        <v>84.752499999999998</v>
      </c>
      <c r="AC54">
        <v>84.752499999999998</v>
      </c>
      <c r="AD54">
        <v>77.037099999999995</v>
      </c>
    </row>
    <row r="55" spans="1:32">
      <c r="A55" t="s">
        <v>680</v>
      </c>
      <c r="C55" s="88" t="s">
        <v>679</v>
      </c>
      <c r="D55" s="88" t="s">
        <v>1060</v>
      </c>
      <c r="E55" s="88" t="s">
        <v>927</v>
      </c>
      <c r="H55" s="15">
        <f t="shared" ref="H55:M55" si="10">H42*1.05</f>
        <v>3066</v>
      </c>
      <c r="I55" s="15">
        <f t="shared" si="10"/>
        <v>2845.5</v>
      </c>
      <c r="J55" s="15">
        <f t="shared" si="10"/>
        <v>2772</v>
      </c>
      <c r="K55" s="15">
        <f t="shared" si="10"/>
        <v>2730</v>
      </c>
      <c r="L55" s="15">
        <f t="shared" si="10"/>
        <v>2677.5</v>
      </c>
      <c r="M55" s="15">
        <f t="shared" si="10"/>
        <v>2604</v>
      </c>
      <c r="O55" t="s">
        <v>1177</v>
      </c>
      <c r="P55" t="s">
        <v>1166</v>
      </c>
      <c r="Q55" t="s">
        <v>1167</v>
      </c>
      <c r="S55">
        <v>3499.9859999999999</v>
      </c>
      <c r="T55">
        <v>3499.9859999999999</v>
      </c>
      <c r="V55">
        <v>2826.6419999999998</v>
      </c>
      <c r="AB55">
        <v>51.903599999999997</v>
      </c>
      <c r="AC55">
        <v>51.903599999999997</v>
      </c>
      <c r="AD55">
        <v>48.396599999999999</v>
      </c>
    </row>
    <row r="56" spans="1:32">
      <c r="A56" t="s">
        <v>682</v>
      </c>
      <c r="C56" s="88" t="s">
        <v>681</v>
      </c>
      <c r="D56" s="88" t="s">
        <v>1060</v>
      </c>
      <c r="E56" s="88" t="s">
        <v>927</v>
      </c>
      <c r="H56" s="15">
        <f t="shared" ref="H56:M56" si="11">H41*1.05</f>
        <v>3066</v>
      </c>
      <c r="I56" s="15">
        <f t="shared" si="11"/>
        <v>2898</v>
      </c>
      <c r="J56" s="15">
        <f t="shared" si="11"/>
        <v>2845.5</v>
      </c>
      <c r="K56" s="15">
        <f t="shared" si="11"/>
        <v>2814</v>
      </c>
      <c r="L56" s="15">
        <f t="shared" si="11"/>
        <v>2772</v>
      </c>
      <c r="M56" s="15">
        <f t="shared" si="11"/>
        <v>2709</v>
      </c>
      <c r="O56" t="s">
        <v>1178</v>
      </c>
      <c r="P56" t="s">
        <v>1166</v>
      </c>
      <c r="Q56" t="s">
        <v>1167</v>
      </c>
      <c r="S56">
        <v>3648.4490000000001</v>
      </c>
      <c r="T56">
        <v>3648.4490000000001</v>
      </c>
      <c r="V56">
        <v>2756.502</v>
      </c>
      <c r="AB56">
        <v>46.876899999999999</v>
      </c>
      <c r="AC56">
        <v>46.876899999999999</v>
      </c>
      <c r="AD56">
        <v>45.240299999999998</v>
      </c>
    </row>
    <row r="57" spans="1:32">
      <c r="A57" t="s">
        <v>684</v>
      </c>
      <c r="C57" s="88" t="s">
        <v>683</v>
      </c>
      <c r="D57" s="88" t="s">
        <v>1060</v>
      </c>
      <c r="E57" s="88" t="s">
        <v>927</v>
      </c>
      <c r="H57" s="15">
        <f>H55+1000</f>
        <v>4066</v>
      </c>
      <c r="I57" s="15">
        <f t="shared" ref="I57:M57" si="12">I55+1000</f>
        <v>3845.5</v>
      </c>
      <c r="J57" s="15">
        <f t="shared" si="12"/>
        <v>3772</v>
      </c>
      <c r="K57" s="15">
        <f t="shared" si="12"/>
        <v>3730</v>
      </c>
      <c r="L57" s="15">
        <f t="shared" si="12"/>
        <v>3677.5</v>
      </c>
      <c r="M57" s="15">
        <f t="shared" si="12"/>
        <v>3604</v>
      </c>
      <c r="O57" t="s">
        <v>1179</v>
      </c>
      <c r="P57" t="s">
        <v>1166</v>
      </c>
      <c r="Q57" t="s">
        <v>1167</v>
      </c>
      <c r="S57">
        <v>3883.4180000000001</v>
      </c>
      <c r="T57">
        <v>3883.4180000000001</v>
      </c>
      <c r="V57">
        <v>3221.7640000000001</v>
      </c>
      <c r="AB57">
        <v>59.151400000000002</v>
      </c>
      <c r="AC57">
        <v>59.151400000000002</v>
      </c>
      <c r="AD57">
        <v>55.644399999999997</v>
      </c>
    </row>
    <row r="58" spans="1:32">
      <c r="A58" t="s">
        <v>686</v>
      </c>
      <c r="C58" s="88" t="s">
        <v>685</v>
      </c>
      <c r="D58" s="88" t="s">
        <v>1060</v>
      </c>
      <c r="E58" s="88" t="s">
        <v>927</v>
      </c>
      <c r="H58" s="15">
        <f>H56+1000</f>
        <v>4066</v>
      </c>
      <c r="I58" s="15">
        <f t="shared" ref="I58:M58" si="13">I56+1000</f>
        <v>3898</v>
      </c>
      <c r="J58" s="15">
        <f t="shared" si="13"/>
        <v>3845.5</v>
      </c>
      <c r="K58" s="15">
        <f t="shared" si="13"/>
        <v>3814</v>
      </c>
      <c r="L58" s="15">
        <f t="shared" si="13"/>
        <v>3772</v>
      </c>
      <c r="M58" s="15">
        <f t="shared" si="13"/>
        <v>3709</v>
      </c>
      <c r="O58" t="s">
        <v>1180</v>
      </c>
      <c r="P58" t="s">
        <v>1166</v>
      </c>
      <c r="Q58" t="s">
        <v>1167</v>
      </c>
      <c r="S58">
        <v>2625.5740000000001</v>
      </c>
      <c r="T58">
        <v>2625.5740000000001</v>
      </c>
      <c r="V58">
        <v>2459.576</v>
      </c>
      <c r="AB58">
        <v>54.124699999999997</v>
      </c>
      <c r="AC58">
        <v>54.124699999999997</v>
      </c>
      <c r="AD58">
        <v>52.488100000000003</v>
      </c>
    </row>
    <row r="59" spans="1:32" s="88" customFormat="1">
      <c r="A59" s="88" t="s">
        <v>617</v>
      </c>
      <c r="C59" s="88" t="s">
        <v>616</v>
      </c>
      <c r="D59" s="88" t="s">
        <v>1060</v>
      </c>
      <c r="E59" s="88" t="s">
        <v>1047</v>
      </c>
      <c r="H59" s="15">
        <f>CCUS_Summary!AT17</f>
        <v>37.703599436959585</v>
      </c>
      <c r="I59" s="15">
        <f>CCUS_Summary!AU17</f>
        <v>37.703599436959585</v>
      </c>
      <c r="J59" s="15">
        <f>CCUS_Summary!AV17</f>
        <v>37.703599436959585</v>
      </c>
      <c r="K59" s="15">
        <f>CCUS_Summary!AW17</f>
        <v>37.703599436959585</v>
      </c>
      <c r="L59" s="15">
        <f>CCUS_Summary!AX17</f>
        <v>37.703599436959585</v>
      </c>
      <c r="M59" s="15">
        <f>CCUS_Summary!AY17</f>
        <v>37.703599436959585</v>
      </c>
    </row>
    <row r="60" spans="1:32" s="88" customFormat="1">
      <c r="A60" s="88" t="s">
        <v>625</v>
      </c>
      <c r="C60" s="88" t="s">
        <v>624</v>
      </c>
      <c r="D60" s="88" t="s">
        <v>1060</v>
      </c>
      <c r="E60" s="88" t="s">
        <v>1047</v>
      </c>
      <c r="H60" s="15">
        <f>CCUS_Summary!AT18</f>
        <v>59.772772974059926</v>
      </c>
      <c r="I60" s="15">
        <f>CCUS_Summary!AU18</f>
        <v>56.568395572093706</v>
      </c>
      <c r="J60" s="15">
        <f>CCUS_Summary!AV18</f>
        <v>55.507782802473351</v>
      </c>
      <c r="K60" s="15">
        <f>CCUS_Summary!AW18</f>
        <v>54.853882788104784</v>
      </c>
      <c r="L60" s="15">
        <f>CCUS_Summary!AX18</f>
        <v>54.036449545508766</v>
      </c>
      <c r="M60" s="15">
        <f>CCUS_Summary!AY18</f>
        <v>52.939924569649982</v>
      </c>
      <c r="O60" s="88" t="s">
        <v>340</v>
      </c>
      <c r="P60" s="88" t="s">
        <v>1159</v>
      </c>
      <c r="Q60" s="88" t="s">
        <v>1062</v>
      </c>
      <c r="R60" s="88">
        <v>4560</v>
      </c>
      <c r="T60" s="88">
        <v>4220</v>
      </c>
      <c r="V60" s="88">
        <v>3930</v>
      </c>
      <c r="X60" s="88">
        <v>3660</v>
      </c>
      <c r="Y60" s="88">
        <v>3430</v>
      </c>
      <c r="AA60" s="88">
        <v>102.78</v>
      </c>
      <c r="AC60" s="88">
        <v>96.66</v>
      </c>
      <c r="AD60" s="88">
        <v>91.44</v>
      </c>
      <c r="AE60" s="88">
        <v>86.58</v>
      </c>
      <c r="AF60" s="88">
        <v>82.44</v>
      </c>
    </row>
    <row r="61" spans="1:32" s="88" customFormat="1">
      <c r="A61" s="88" t="s">
        <v>623</v>
      </c>
      <c r="C61" s="88" t="s">
        <v>622</v>
      </c>
      <c r="D61" s="88" t="s">
        <v>1060</v>
      </c>
      <c r="E61" s="88" t="s">
        <v>1047</v>
      </c>
      <c r="H61" s="15">
        <f>CCUS_Summary!AT19</f>
        <v>67.062135531872116</v>
      </c>
      <c r="I61" s="15">
        <f>CCUS_Summary!AU19</f>
        <v>62.295562975752887</v>
      </c>
      <c r="J61" s="15">
        <f>CCUS_Summary!AV19</f>
        <v>60.737639490427767</v>
      </c>
      <c r="K61" s="15">
        <f>CCUS_Summary!AW19</f>
        <v>59.782123720133768</v>
      </c>
      <c r="L61" s="15">
        <f>CCUS_Summary!AX19</f>
        <v>58.593053042079909</v>
      </c>
      <c r="M61" s="15">
        <f>CCUS_Summary!AY19</f>
        <v>57.007542231354613</v>
      </c>
      <c r="O61" t="s">
        <v>1164</v>
      </c>
      <c r="P61" t="s">
        <v>1159</v>
      </c>
      <c r="Q61" t="s">
        <v>1062</v>
      </c>
      <c r="R61">
        <v>3500</v>
      </c>
      <c r="S61"/>
      <c r="T61"/>
      <c r="U61"/>
      <c r="V61"/>
      <c r="W61"/>
      <c r="X61"/>
      <c r="Y61"/>
      <c r="Z61"/>
      <c r="AA61">
        <v>87.5</v>
      </c>
      <c r="AB61"/>
      <c r="AC61"/>
      <c r="AD61"/>
      <c r="AE61"/>
      <c r="AF61"/>
    </row>
    <row r="62" spans="1:32" s="88" customFormat="1">
      <c r="A62" s="88" t="s">
        <v>621</v>
      </c>
      <c r="C62" s="88" t="s">
        <v>620</v>
      </c>
      <c r="D62" s="88" t="s">
        <v>1060</v>
      </c>
      <c r="E62" s="88" t="s">
        <v>1047</v>
      </c>
      <c r="H62" s="15">
        <f>CCUS_Summary!AT20</f>
        <v>98.578993230109248</v>
      </c>
      <c r="I62" s="15">
        <f>CCUS_Summary!AU20</f>
        <v>86.288207675671529</v>
      </c>
      <c r="J62" s="15">
        <f>CCUS_Summary!AV20</f>
        <v>82.430017964705414</v>
      </c>
      <c r="K62" s="15">
        <f>CCUS_Summary!AW20</f>
        <v>80.102729741939882</v>
      </c>
      <c r="L62" s="15">
        <f>CCUS_Summary!AX20</f>
        <v>77.248206342048363</v>
      </c>
      <c r="M62" s="15">
        <f>CCUS_Summary!AY20</f>
        <v>73.514067126125184</v>
      </c>
      <c r="O62" t="s">
        <v>1165</v>
      </c>
      <c r="P62" t="s">
        <v>1166</v>
      </c>
      <c r="Q62" t="s">
        <v>1167</v>
      </c>
      <c r="R62"/>
      <c r="S62">
        <v>1246.65144596651</v>
      </c>
      <c r="T62"/>
      <c r="U62">
        <v>1169.6831326968299</v>
      </c>
      <c r="V62"/>
      <c r="W62">
        <v>1092.7148194271499</v>
      </c>
      <c r="X62"/>
      <c r="Y62"/>
      <c r="Z62">
        <v>59.107088040000001</v>
      </c>
      <c r="AA62"/>
      <c r="AB62"/>
      <c r="AC62"/>
      <c r="AD62"/>
      <c r="AE62"/>
      <c r="AF62"/>
    </row>
    <row r="63" spans="1:32" s="88" customFormat="1">
      <c r="A63" s="88" t="s">
        <v>619</v>
      </c>
      <c r="C63" s="88" t="s">
        <v>618</v>
      </c>
      <c r="D63" s="88" t="s">
        <v>1060</v>
      </c>
      <c r="E63" s="88" t="s">
        <v>1047</v>
      </c>
      <c r="H63" s="15">
        <f>CCUS_Summary!AT21</f>
        <v>88.326965614317302</v>
      </c>
      <c r="I63" s="15">
        <f>CCUS_Summary!AU21</f>
        <v>77.314398357663819</v>
      </c>
      <c r="J63" s="15">
        <f>CCUS_Summary!AV21</f>
        <v>73.857453031203221</v>
      </c>
      <c r="K63" s="15">
        <f>CCUS_Summary!AW21</f>
        <v>71.772198352785267</v>
      </c>
      <c r="L63" s="15">
        <f>CCUS_Summary!AX21</f>
        <v>69.214539951882941</v>
      </c>
      <c r="M63" s="15">
        <f>CCUS_Summary!AY21</f>
        <v>65.868744105155002</v>
      </c>
    </row>
    <row r="64" spans="1:32" s="88" customFormat="1">
      <c r="A64" s="88" t="s">
        <v>337</v>
      </c>
      <c r="C64" s="88" t="s">
        <v>336</v>
      </c>
      <c r="D64" s="88" t="s">
        <v>1060</v>
      </c>
      <c r="E64" s="88" t="s">
        <v>1047</v>
      </c>
      <c r="H64" s="15">
        <f>CCUS_Summary!AT22</f>
        <v>133.4</v>
      </c>
      <c r="I64" s="15">
        <f>CCUS_Summary!AU22</f>
        <v>133.4</v>
      </c>
      <c r="J64" s="15">
        <f>CCUS_Summary!AV22</f>
        <v>133.4</v>
      </c>
      <c r="K64" s="15">
        <f>CCUS_Summary!AW22</f>
        <v>133.4</v>
      </c>
      <c r="L64" s="15">
        <f>CCUS_Summary!AX22</f>
        <v>133.4</v>
      </c>
      <c r="M64" s="15">
        <f>CCUS_Summary!AY22</f>
        <v>133.4</v>
      </c>
    </row>
    <row r="65" spans="1:34" s="88" customFormat="1">
      <c r="A65" s="88" t="s">
        <v>662</v>
      </c>
      <c r="C65" s="88" t="s">
        <v>661</v>
      </c>
      <c r="D65" s="88" t="s">
        <v>1060</v>
      </c>
      <c r="E65" s="88" t="s">
        <v>1047</v>
      </c>
      <c r="H65" s="15">
        <f t="shared" ref="H65:M65" si="14">H59*1.05</f>
        <v>39.588779408807568</v>
      </c>
      <c r="I65" s="15">
        <f t="shared" si="14"/>
        <v>39.588779408807568</v>
      </c>
      <c r="J65" s="15">
        <f t="shared" si="14"/>
        <v>39.588779408807568</v>
      </c>
      <c r="K65" s="15">
        <f t="shared" si="14"/>
        <v>39.588779408807568</v>
      </c>
      <c r="L65" s="15">
        <f t="shared" si="14"/>
        <v>39.588779408807568</v>
      </c>
      <c r="M65" s="15">
        <f t="shared" si="14"/>
        <v>39.588779408807568</v>
      </c>
    </row>
    <row r="66" spans="1:34" s="88" customFormat="1">
      <c r="A66" s="88" t="s">
        <v>664</v>
      </c>
      <c r="C66" s="88" t="s">
        <v>663</v>
      </c>
      <c r="D66" s="88" t="s">
        <v>1060</v>
      </c>
      <c r="E66" s="88" t="s">
        <v>1047</v>
      </c>
      <c r="H66" s="15">
        <f>H65</f>
        <v>39.588779408807568</v>
      </c>
      <c r="I66" s="15">
        <f t="shared" ref="I66:I67" si="15">I65</f>
        <v>39.588779408807568</v>
      </c>
      <c r="J66" s="15">
        <f t="shared" ref="J66:J67" si="16">J65</f>
        <v>39.588779408807568</v>
      </c>
      <c r="K66" s="15">
        <f t="shared" ref="K66:K67" si="17">K65</f>
        <v>39.588779408807568</v>
      </c>
      <c r="L66" s="15">
        <f t="shared" ref="L66:L67" si="18">L65</f>
        <v>39.588779408807568</v>
      </c>
      <c r="M66" s="15">
        <f t="shared" ref="M66:M67" si="19">M65</f>
        <v>39.588779408807568</v>
      </c>
    </row>
    <row r="67" spans="1:34" s="88" customFormat="1">
      <c r="A67" s="88" t="s">
        <v>666</v>
      </c>
      <c r="C67" s="88" t="s">
        <v>665</v>
      </c>
      <c r="D67" s="88" t="s">
        <v>1060</v>
      </c>
      <c r="E67" s="88" t="s">
        <v>1047</v>
      </c>
      <c r="H67" s="15">
        <f>H66</f>
        <v>39.588779408807568</v>
      </c>
      <c r="I67" s="15">
        <f t="shared" si="15"/>
        <v>39.588779408807568</v>
      </c>
      <c r="J67" s="15">
        <f t="shared" si="16"/>
        <v>39.588779408807568</v>
      </c>
      <c r="K67" s="15">
        <f t="shared" si="17"/>
        <v>39.588779408807568</v>
      </c>
      <c r="L67" s="15">
        <f t="shared" si="18"/>
        <v>39.588779408807568</v>
      </c>
      <c r="M67" s="15">
        <f t="shared" si="19"/>
        <v>39.588779408807568</v>
      </c>
    </row>
    <row r="68" spans="1:34" s="88" customFormat="1">
      <c r="A68" s="88" t="s">
        <v>668</v>
      </c>
      <c r="C68" s="88" t="s">
        <v>667</v>
      </c>
      <c r="D68" s="88" t="s">
        <v>1060</v>
      </c>
      <c r="E68" s="88" t="s">
        <v>1047</v>
      </c>
      <c r="H68" s="15">
        <f>H69</f>
        <v>92.743313895033168</v>
      </c>
      <c r="I68" s="15">
        <f t="shared" ref="I68" si="20">I69</f>
        <v>81.180118275547017</v>
      </c>
      <c r="J68" s="15">
        <f t="shared" ref="J68" si="21">J69</f>
        <v>77.550325682763386</v>
      </c>
      <c r="K68" s="15">
        <f t="shared" ref="K68" si="22">K69</f>
        <v>75.360808270424528</v>
      </c>
      <c r="L68" s="15">
        <f t="shared" ref="L68" si="23">L69</f>
        <v>72.675266949477091</v>
      </c>
      <c r="M68" s="15">
        <f t="shared" ref="M68" si="24">M69</f>
        <v>69.162181310412763</v>
      </c>
    </row>
    <row r="69" spans="1:34" s="88" customFormat="1">
      <c r="A69" s="88" t="s">
        <v>670</v>
      </c>
      <c r="C69" s="88" t="s">
        <v>669</v>
      </c>
      <c r="D69" s="88" t="s">
        <v>1060</v>
      </c>
      <c r="E69" s="88" t="s">
        <v>1047</v>
      </c>
      <c r="H69" s="15">
        <f t="shared" ref="H69:M69" si="25">H63*1.05</f>
        <v>92.743313895033168</v>
      </c>
      <c r="I69" s="15">
        <f t="shared" si="25"/>
        <v>81.180118275547017</v>
      </c>
      <c r="J69" s="15">
        <f t="shared" si="25"/>
        <v>77.550325682763386</v>
      </c>
      <c r="K69" s="15">
        <f t="shared" si="25"/>
        <v>75.360808270424528</v>
      </c>
      <c r="L69" s="15">
        <f t="shared" si="25"/>
        <v>72.675266949477091</v>
      </c>
      <c r="M69" s="15">
        <f t="shared" si="25"/>
        <v>69.162181310412763</v>
      </c>
    </row>
    <row r="70" spans="1:34" s="88" customFormat="1">
      <c r="A70" s="88" t="s">
        <v>672</v>
      </c>
      <c r="C70" s="88" t="s">
        <v>671</v>
      </c>
      <c r="D70" s="88" t="s">
        <v>1060</v>
      </c>
      <c r="E70" s="88" t="s">
        <v>1047</v>
      </c>
      <c r="H70" s="15">
        <f>H69</f>
        <v>92.743313895033168</v>
      </c>
      <c r="I70" s="15">
        <f t="shared" ref="I70" si="26">I69</f>
        <v>81.180118275547017</v>
      </c>
      <c r="J70" s="15">
        <f t="shared" ref="J70" si="27">J69</f>
        <v>77.550325682763386</v>
      </c>
      <c r="K70" s="15">
        <f t="shared" ref="K70" si="28">K69</f>
        <v>75.360808270424528</v>
      </c>
      <c r="L70" s="15">
        <f t="shared" ref="L70" si="29">L69</f>
        <v>72.675266949477091</v>
      </c>
      <c r="M70" s="15">
        <f t="shared" ref="M70" si="30">M69</f>
        <v>69.162181310412763</v>
      </c>
    </row>
    <row r="71" spans="1:34" s="88" customFormat="1">
      <c r="A71" s="88" t="s">
        <v>674</v>
      </c>
      <c r="C71" s="88" t="s">
        <v>673</v>
      </c>
      <c r="D71" s="88" t="s">
        <v>1060</v>
      </c>
      <c r="E71" s="88" t="s">
        <v>1047</v>
      </c>
      <c r="H71" s="15">
        <f>H72</f>
        <v>103.50794289161472</v>
      </c>
      <c r="I71" s="15">
        <f t="shared" ref="I71" si="31">I72</f>
        <v>90.602618059455111</v>
      </c>
      <c r="J71" s="15">
        <f t="shared" ref="J71" si="32">J72</f>
        <v>86.551518862940682</v>
      </c>
      <c r="K71" s="15">
        <f t="shared" ref="K71" si="33">K72</f>
        <v>84.107866229036887</v>
      </c>
      <c r="L71" s="15">
        <f t="shared" ref="L71" si="34">L72</f>
        <v>81.110616659150779</v>
      </c>
      <c r="M71" s="15">
        <f t="shared" ref="M71" si="35">M72</f>
        <v>77.189770482431442</v>
      </c>
    </row>
    <row r="72" spans="1:34" s="88" customFormat="1">
      <c r="A72" s="88" t="s">
        <v>676</v>
      </c>
      <c r="C72" s="88" t="s">
        <v>675</v>
      </c>
      <c r="D72" s="88" t="s">
        <v>1060</v>
      </c>
      <c r="E72" s="88" t="s">
        <v>1047</v>
      </c>
      <c r="H72" s="15">
        <f t="shared" ref="H72:M72" si="36">H62*1.05</f>
        <v>103.50794289161472</v>
      </c>
      <c r="I72" s="15">
        <f t="shared" si="36"/>
        <v>90.602618059455111</v>
      </c>
      <c r="J72" s="15">
        <f t="shared" si="36"/>
        <v>86.551518862940682</v>
      </c>
      <c r="K72" s="15">
        <f t="shared" si="36"/>
        <v>84.107866229036887</v>
      </c>
      <c r="L72" s="15">
        <f t="shared" si="36"/>
        <v>81.110616659150779</v>
      </c>
      <c r="M72" s="15">
        <f t="shared" si="36"/>
        <v>77.189770482431442</v>
      </c>
    </row>
    <row r="73" spans="1:34" s="88" customFormat="1">
      <c r="A73" s="88" t="s">
        <v>678</v>
      </c>
      <c r="C73" s="88" t="s">
        <v>677</v>
      </c>
      <c r="D73" s="88" t="s">
        <v>1060</v>
      </c>
      <c r="E73" s="88" t="s">
        <v>1047</v>
      </c>
      <c r="H73" s="15">
        <f>H72</f>
        <v>103.50794289161472</v>
      </c>
      <c r="I73" s="15">
        <f t="shared" ref="I73" si="37">I72</f>
        <v>90.602618059455111</v>
      </c>
      <c r="J73" s="15">
        <f t="shared" ref="J73" si="38">J72</f>
        <v>86.551518862940682</v>
      </c>
      <c r="K73" s="15">
        <f t="shared" ref="K73" si="39">K72</f>
        <v>84.107866229036887</v>
      </c>
      <c r="L73" s="15">
        <f t="shared" ref="L73" si="40">L72</f>
        <v>81.110616659150779</v>
      </c>
      <c r="M73" s="15">
        <f t="shared" ref="M73" si="41">M72</f>
        <v>77.189770482431442</v>
      </c>
    </row>
    <row r="74" spans="1:34" s="88" customFormat="1">
      <c r="A74" s="88" t="s">
        <v>680</v>
      </c>
      <c r="C74" s="88" t="s">
        <v>679</v>
      </c>
      <c r="D74" s="88" t="s">
        <v>1060</v>
      </c>
      <c r="E74" s="88" t="s">
        <v>1047</v>
      </c>
      <c r="H74" s="15">
        <f t="shared" ref="H74:M74" si="42">H61*1.05</f>
        <v>70.415242308465722</v>
      </c>
      <c r="I74" s="15">
        <f t="shared" si="42"/>
        <v>65.410341124540537</v>
      </c>
      <c r="J74" s="15">
        <f t="shared" si="42"/>
        <v>63.77452146494916</v>
      </c>
      <c r="K74" s="15">
        <f t="shared" si="42"/>
        <v>62.771229906140462</v>
      </c>
      <c r="L74" s="15">
        <f t="shared" si="42"/>
        <v>61.522705694183905</v>
      </c>
      <c r="M74" s="15">
        <f t="shared" si="42"/>
        <v>59.857919342922344</v>
      </c>
    </row>
    <row r="75" spans="1:34" s="88" customFormat="1">
      <c r="A75" s="88" t="s">
        <v>682</v>
      </c>
      <c r="C75" s="88" t="s">
        <v>681</v>
      </c>
      <c r="D75" s="88" t="s">
        <v>1060</v>
      </c>
      <c r="E75" s="88" t="s">
        <v>1047</v>
      </c>
      <c r="H75" s="15">
        <f t="shared" ref="H75:M75" si="43">H60*1.05</f>
        <v>62.761411622762928</v>
      </c>
      <c r="I75" s="15">
        <f t="shared" si="43"/>
        <v>59.396815350698397</v>
      </c>
      <c r="J75" s="15">
        <f t="shared" si="43"/>
        <v>58.283171942597022</v>
      </c>
      <c r="K75" s="15">
        <f t="shared" si="43"/>
        <v>57.596576927510029</v>
      </c>
      <c r="L75" s="15">
        <f t="shared" si="43"/>
        <v>56.738272022784209</v>
      </c>
      <c r="M75" s="15">
        <f t="shared" si="43"/>
        <v>55.586920798132482</v>
      </c>
      <c r="O75" s="135" t="s">
        <v>512</v>
      </c>
      <c r="P75" s="135" t="s">
        <v>1167</v>
      </c>
      <c r="Q75" s="135" t="s">
        <v>1166</v>
      </c>
      <c r="R75" s="135">
        <v>1746.4860000000001</v>
      </c>
      <c r="S75" s="135">
        <v>1745.317</v>
      </c>
      <c r="T75" s="135"/>
      <c r="U75" s="135">
        <v>1744.1479999999999</v>
      </c>
      <c r="V75" s="135">
        <v>1741.81</v>
      </c>
      <c r="W75" s="135">
        <v>1707.9090000000001</v>
      </c>
      <c r="X75" s="135"/>
      <c r="Y75" s="135"/>
      <c r="Z75" s="135">
        <v>34.953099999999999</v>
      </c>
      <c r="AA75" s="135">
        <v>34.953099999999999</v>
      </c>
      <c r="AB75" s="135"/>
      <c r="AC75" s="135">
        <v>34.871270000000003</v>
      </c>
      <c r="AD75" s="135">
        <v>34.836199999999998</v>
      </c>
      <c r="AE75" s="135">
        <v>34.134799999999998</v>
      </c>
      <c r="AF75" s="135"/>
      <c r="AG75" s="135"/>
    </row>
    <row r="76" spans="1:34" s="88" customFormat="1">
      <c r="A76" s="88" t="s">
        <v>684</v>
      </c>
      <c r="C76" s="88" t="s">
        <v>683</v>
      </c>
      <c r="D76" s="88" t="s">
        <v>1060</v>
      </c>
      <c r="E76" s="88" t="s">
        <v>1047</v>
      </c>
      <c r="H76" s="15">
        <f>H74</f>
        <v>70.415242308465722</v>
      </c>
      <c r="I76" s="15">
        <f t="shared" ref="I76:M76" si="44">I74</f>
        <v>65.410341124540537</v>
      </c>
      <c r="J76" s="15">
        <f t="shared" si="44"/>
        <v>63.77452146494916</v>
      </c>
      <c r="K76" s="15">
        <f t="shared" si="44"/>
        <v>62.771229906140462</v>
      </c>
      <c r="L76" s="15">
        <f t="shared" si="44"/>
        <v>61.522705694183905</v>
      </c>
      <c r="M76" s="15">
        <f t="shared" si="44"/>
        <v>59.857919342922344</v>
      </c>
      <c r="O76" s="135"/>
      <c r="Q76" s="135" t="s">
        <v>1</v>
      </c>
      <c r="R76" s="135" t="s">
        <v>927</v>
      </c>
      <c r="S76" s="135" t="s">
        <v>927</v>
      </c>
      <c r="T76" s="135" t="s">
        <v>927</v>
      </c>
      <c r="U76" s="135" t="s">
        <v>927</v>
      </c>
      <c r="V76" s="135" t="s">
        <v>927</v>
      </c>
      <c r="W76" s="135" t="s">
        <v>927</v>
      </c>
      <c r="X76" s="135" t="s">
        <v>927</v>
      </c>
      <c r="Y76" s="135" t="s">
        <v>927</v>
      </c>
      <c r="Z76" s="135" t="s">
        <v>1047</v>
      </c>
      <c r="AA76" s="135" t="s">
        <v>1047</v>
      </c>
      <c r="AB76" s="135" t="s">
        <v>1047</v>
      </c>
      <c r="AC76" s="135" t="s">
        <v>1047</v>
      </c>
      <c r="AD76" s="135" t="s">
        <v>1047</v>
      </c>
      <c r="AE76" s="135" t="s">
        <v>1047</v>
      </c>
      <c r="AF76" s="135" t="s">
        <v>1047</v>
      </c>
      <c r="AG76" s="135" t="s">
        <v>1047</v>
      </c>
    </row>
    <row r="77" spans="1:34" s="88" customFormat="1">
      <c r="A77" s="88" t="s">
        <v>686</v>
      </c>
      <c r="C77" s="88" t="s">
        <v>685</v>
      </c>
      <c r="D77" s="88" t="s">
        <v>1060</v>
      </c>
      <c r="E77" s="88" t="s">
        <v>1047</v>
      </c>
      <c r="H77" s="15">
        <f>H75</f>
        <v>62.761411622762928</v>
      </c>
      <c r="I77" s="15">
        <f t="shared" ref="I77:M77" si="45">I75</f>
        <v>59.396815350698397</v>
      </c>
      <c r="J77" s="15">
        <f t="shared" si="45"/>
        <v>58.283171942597022</v>
      </c>
      <c r="K77" s="15">
        <f t="shared" si="45"/>
        <v>57.596576927510029</v>
      </c>
      <c r="L77" s="15">
        <f t="shared" si="45"/>
        <v>56.738272022784209</v>
      </c>
      <c r="M77" s="15">
        <f t="shared" si="45"/>
        <v>55.586920798132482</v>
      </c>
      <c r="O77" s="135" t="s">
        <v>2</v>
      </c>
      <c r="Q77" s="135" t="s">
        <v>1189</v>
      </c>
      <c r="R77" s="135">
        <v>2006</v>
      </c>
      <c r="S77" s="135">
        <v>2010</v>
      </c>
      <c r="T77" s="135">
        <v>2013</v>
      </c>
      <c r="U77" s="135">
        <v>2015</v>
      </c>
      <c r="V77" s="135">
        <v>2020</v>
      </c>
      <c r="W77" s="135">
        <v>2030</v>
      </c>
      <c r="X77" s="135">
        <v>2040</v>
      </c>
      <c r="Y77" s="135">
        <v>2050</v>
      </c>
      <c r="Z77" s="135">
        <v>2006</v>
      </c>
      <c r="AA77" s="135">
        <v>2010</v>
      </c>
      <c r="AB77" s="135">
        <v>2013</v>
      </c>
      <c r="AC77" s="135">
        <v>2015</v>
      </c>
      <c r="AD77" s="135">
        <v>2020</v>
      </c>
      <c r="AE77" s="135">
        <v>2030</v>
      </c>
      <c r="AF77" s="135">
        <v>2040</v>
      </c>
      <c r="AG77" s="135">
        <v>2050</v>
      </c>
      <c r="AH77"/>
    </row>
    <row r="78" spans="1:34" s="88" customFormat="1">
      <c r="A78" s="88" t="s">
        <v>446</v>
      </c>
      <c r="C78" s="88" t="s">
        <v>445</v>
      </c>
      <c r="D78" s="88" t="s">
        <v>1060</v>
      </c>
      <c r="E78" s="88" t="s">
        <v>927</v>
      </c>
      <c r="F78" s="88">
        <f>Biomass!AF5</f>
        <v>3600</v>
      </c>
      <c r="G78" s="135">
        <f>Biomass!AG5</f>
        <v>3380</v>
      </c>
      <c r="H78" s="135">
        <f>Biomass!AH5</f>
        <v>3270</v>
      </c>
      <c r="I78" s="135">
        <f>Biomass!AI5</f>
        <v>3190</v>
      </c>
      <c r="J78" s="135">
        <f>Biomass!AJ5</f>
        <v>3140</v>
      </c>
      <c r="K78" s="135">
        <f>Biomass!AK5</f>
        <v>3100</v>
      </c>
      <c r="L78" s="135">
        <f>Biomass!AL5</f>
        <v>3030</v>
      </c>
      <c r="M78" s="135">
        <f>Biomass!AM5</f>
        <v>2980</v>
      </c>
      <c r="O78" s="135" t="s">
        <v>445</v>
      </c>
      <c r="P78" s="88" t="s">
        <v>1062</v>
      </c>
      <c r="Q78" s="135" t="s">
        <v>1159</v>
      </c>
      <c r="R78" s="135"/>
      <c r="S78" s="135"/>
      <c r="T78" s="135">
        <v>2960</v>
      </c>
      <c r="U78" s="135"/>
      <c r="V78" s="135">
        <v>2620</v>
      </c>
      <c r="W78" s="135">
        <v>2330</v>
      </c>
      <c r="X78" s="135">
        <v>2060</v>
      </c>
      <c r="Y78" s="135">
        <v>1830</v>
      </c>
      <c r="Z78" s="135"/>
      <c r="AA78" s="135"/>
      <c r="AB78" s="135">
        <v>53.28</v>
      </c>
      <c r="AC78" s="135"/>
      <c r="AD78" s="135">
        <v>47.16</v>
      </c>
      <c r="AE78" s="135">
        <v>41.94</v>
      </c>
      <c r="AF78" s="135">
        <v>37.08</v>
      </c>
      <c r="AG78" s="135">
        <v>32.94</v>
      </c>
    </row>
    <row r="79" spans="1:34" s="88" customFormat="1">
      <c r="A79" s="88" t="s">
        <v>444</v>
      </c>
      <c r="C79" s="88" t="s">
        <v>443</v>
      </c>
      <c r="D79" s="88" t="s">
        <v>1060</v>
      </c>
      <c r="E79" s="88" t="s">
        <v>927</v>
      </c>
      <c r="F79" s="135">
        <f>Biomass!AF6</f>
        <v>5300</v>
      </c>
      <c r="G79" s="135">
        <f>Biomass!AG6</f>
        <v>4980</v>
      </c>
      <c r="H79" s="135">
        <f>Biomass!AH6</f>
        <v>4810</v>
      </c>
      <c r="I79" s="135">
        <f>Biomass!AI6</f>
        <v>4700</v>
      </c>
      <c r="J79" s="135">
        <f>Biomass!AJ6</f>
        <v>4620</v>
      </c>
      <c r="K79" s="135">
        <f>Biomass!AK6</f>
        <v>4560</v>
      </c>
      <c r="L79" s="135">
        <f>Biomass!AL6</f>
        <v>4460</v>
      </c>
      <c r="M79" s="135">
        <f>Biomass!AM6</f>
        <v>4390</v>
      </c>
      <c r="O79" s="135" t="s">
        <v>443</v>
      </c>
      <c r="P79" s="135" t="s">
        <v>1062</v>
      </c>
      <c r="Q79" s="135" t="s">
        <v>1159</v>
      </c>
      <c r="R79" s="135"/>
      <c r="S79" s="135"/>
      <c r="T79" s="135">
        <v>4810</v>
      </c>
      <c r="U79" s="135"/>
      <c r="V79" s="135">
        <v>3810</v>
      </c>
      <c r="W79" s="135">
        <v>3140</v>
      </c>
      <c r="X79" s="135">
        <v>2840</v>
      </c>
      <c r="Y79" s="135">
        <v>2560</v>
      </c>
      <c r="Z79" s="135"/>
      <c r="AA79" s="135"/>
      <c r="AB79" s="135">
        <v>105.82</v>
      </c>
      <c r="AC79" s="135"/>
      <c r="AD79" s="135">
        <v>83.82</v>
      </c>
      <c r="AE79" s="135">
        <v>69.08</v>
      </c>
      <c r="AF79" s="135">
        <v>62.48</v>
      </c>
      <c r="AG79" s="135">
        <v>56.32</v>
      </c>
    </row>
    <row r="80" spans="1:34">
      <c r="A80" t="s">
        <v>441</v>
      </c>
      <c r="C80" t="s">
        <v>440</v>
      </c>
      <c r="D80" s="88" t="s">
        <v>1060</v>
      </c>
      <c r="E80" s="88" t="s">
        <v>927</v>
      </c>
      <c r="F80" s="135">
        <f>Biomass!AF7</f>
        <v>4700</v>
      </c>
      <c r="G80" s="135">
        <f>Biomass!AG7</f>
        <v>4420</v>
      </c>
      <c r="H80" s="135">
        <f>Biomass!AH7</f>
        <v>4260</v>
      </c>
      <c r="I80" s="135">
        <f>Biomass!AI7</f>
        <v>4160</v>
      </c>
      <c r="J80" s="135">
        <f>Biomass!AJ7</f>
        <v>4100</v>
      </c>
      <c r="K80" s="135">
        <f>Biomass!AK7</f>
        <v>4040</v>
      </c>
      <c r="L80" s="135">
        <f>Biomass!AL7</f>
        <v>3960</v>
      </c>
      <c r="M80" s="135">
        <f>Biomass!AM7</f>
        <v>3900</v>
      </c>
      <c r="O80" s="135" t="s">
        <v>440</v>
      </c>
      <c r="P80" s="135" t="s">
        <v>1062</v>
      </c>
      <c r="Q80" s="135" t="s">
        <v>1159</v>
      </c>
      <c r="R80" s="135"/>
      <c r="S80" s="135"/>
      <c r="T80" s="135">
        <v>3880</v>
      </c>
      <c r="U80" s="135"/>
      <c r="V80" s="135">
        <v>3180</v>
      </c>
      <c r="W80" s="135">
        <v>2760</v>
      </c>
      <c r="X80" s="135">
        <v>2520</v>
      </c>
      <c r="Y80" s="135">
        <v>2300</v>
      </c>
      <c r="Z80" s="135"/>
      <c r="AA80" s="135"/>
      <c r="AB80" s="135">
        <v>159.08000000000001</v>
      </c>
      <c r="AC80" s="135"/>
      <c r="AD80" s="135">
        <v>130.38</v>
      </c>
      <c r="AE80" s="135">
        <v>113.16</v>
      </c>
      <c r="AF80" s="135">
        <v>103.32</v>
      </c>
      <c r="AG80" s="135">
        <v>94.3</v>
      </c>
      <c r="AH80" s="88"/>
    </row>
    <row r="81" spans="1:34" s="88" customFormat="1">
      <c r="A81" s="88" t="s">
        <v>509</v>
      </c>
      <c r="C81" s="88" t="s">
        <v>508</v>
      </c>
      <c r="D81" s="88" t="s">
        <v>1060</v>
      </c>
      <c r="E81" s="88" t="s">
        <v>927</v>
      </c>
      <c r="F81" s="15">
        <f>F80*1.05</f>
        <v>4935</v>
      </c>
      <c r="G81" s="15">
        <f t="shared" ref="G81:M81" si="46">G80*1.05</f>
        <v>4641</v>
      </c>
      <c r="H81" s="15">
        <f t="shared" si="46"/>
        <v>4473</v>
      </c>
      <c r="I81" s="15">
        <f t="shared" si="46"/>
        <v>4368</v>
      </c>
      <c r="J81" s="15">
        <f t="shared" si="46"/>
        <v>4305</v>
      </c>
      <c r="K81" s="15">
        <f t="shared" si="46"/>
        <v>4242</v>
      </c>
      <c r="L81" s="15">
        <f t="shared" si="46"/>
        <v>4158</v>
      </c>
      <c r="M81" s="15">
        <f t="shared" si="46"/>
        <v>4095</v>
      </c>
      <c r="O81" s="135" t="s">
        <v>508</v>
      </c>
      <c r="P81" s="88" t="s">
        <v>1167</v>
      </c>
      <c r="Q81" s="135" t="s">
        <v>1166</v>
      </c>
      <c r="R81" s="135">
        <v>3164.25999221445</v>
      </c>
      <c r="S81" s="135">
        <v>3248.2940764585301</v>
      </c>
      <c r="T81" s="135"/>
      <c r="U81" s="135">
        <v>3332.3281607026101</v>
      </c>
      <c r="V81" s="135">
        <v>3416.3622449466902</v>
      </c>
      <c r="W81" s="135">
        <v>3500.3963291907698</v>
      </c>
      <c r="X81" s="135"/>
      <c r="Y81" s="135"/>
      <c r="Z81" s="135">
        <v>153.860295644194</v>
      </c>
      <c r="AA81" s="135">
        <v>156.84237963985899</v>
      </c>
      <c r="AB81" s="135"/>
      <c r="AC81" s="135">
        <v>137.97278472050101</v>
      </c>
      <c r="AD81" s="135">
        <v>137.938577702289</v>
      </c>
      <c r="AE81" s="135">
        <v>127.21556332836001</v>
      </c>
      <c r="AF81" s="135"/>
      <c r="AG81" s="135"/>
    </row>
    <row r="82" spans="1:34" s="88" customFormat="1">
      <c r="A82" s="88" t="s">
        <v>511</v>
      </c>
      <c r="C82" s="88" t="s">
        <v>510</v>
      </c>
      <c r="D82" s="88" t="s">
        <v>1060</v>
      </c>
      <c r="E82" s="88" t="s">
        <v>927</v>
      </c>
      <c r="F82" s="15">
        <f>F79*1.05</f>
        <v>5565</v>
      </c>
      <c r="G82" s="15">
        <f t="shared" ref="G82:M82" si="47">G79*1.05</f>
        <v>5229</v>
      </c>
      <c r="H82" s="15">
        <f t="shared" si="47"/>
        <v>5050.5</v>
      </c>
      <c r="I82" s="15">
        <f t="shared" si="47"/>
        <v>4935</v>
      </c>
      <c r="J82" s="15">
        <f t="shared" si="47"/>
        <v>4851</v>
      </c>
      <c r="K82" s="15">
        <f t="shared" si="47"/>
        <v>4788</v>
      </c>
      <c r="L82" s="15">
        <f t="shared" si="47"/>
        <v>4683</v>
      </c>
      <c r="M82" s="15">
        <f t="shared" si="47"/>
        <v>4609.5</v>
      </c>
      <c r="O82" s="135" t="s">
        <v>510</v>
      </c>
      <c r="P82" s="135" t="s">
        <v>1167</v>
      </c>
      <c r="Q82" s="135" t="s">
        <v>1166</v>
      </c>
      <c r="R82" s="135">
        <v>5418.0662040874004</v>
      </c>
      <c r="S82" s="135">
        <v>5140.0929999999998</v>
      </c>
      <c r="T82" s="135"/>
      <c r="U82" s="135">
        <v>4862.1197959126002</v>
      </c>
      <c r="V82" s="135">
        <v>4584.1465918251997</v>
      </c>
      <c r="W82" s="135">
        <v>4004.7414194673202</v>
      </c>
      <c r="X82" s="135"/>
      <c r="Y82" s="135"/>
      <c r="Z82" s="135">
        <v>76.749806113369303</v>
      </c>
      <c r="AA82" s="135">
        <v>76.749806113369303</v>
      </c>
      <c r="AB82" s="135"/>
      <c r="AC82" s="135">
        <v>76.749806113369303</v>
      </c>
      <c r="AD82" s="135">
        <v>76.749806113369303</v>
      </c>
      <c r="AE82" s="135">
        <v>76.749806113369303</v>
      </c>
      <c r="AF82" s="135"/>
      <c r="AG82" s="135"/>
    </row>
    <row r="83" spans="1:34" s="88" customFormat="1">
      <c r="A83" s="135" t="s">
        <v>446</v>
      </c>
      <c r="B83" s="135"/>
      <c r="C83" s="135" t="s">
        <v>445</v>
      </c>
      <c r="D83" s="135" t="s">
        <v>1060</v>
      </c>
      <c r="E83" s="135" t="s">
        <v>1047</v>
      </c>
      <c r="F83" s="15">
        <f>Biomass!AR5</f>
        <v>72</v>
      </c>
      <c r="G83" s="15">
        <f>Biomass!AS5</f>
        <v>67.680517721204822</v>
      </c>
      <c r="H83" s="15">
        <f>Biomass!AT5</f>
        <v>65.309714905888882</v>
      </c>
      <c r="I83" s="15">
        <f>Biomass!AU5</f>
        <v>63.785692486436297</v>
      </c>
      <c r="J83" s="15">
        <f>Biomass!AV5</f>
        <v>62.820864121880952</v>
      </c>
      <c r="K83" s="15">
        <f>Biomass!AW5</f>
        <v>61.939562983839664</v>
      </c>
      <c r="L83" s="15">
        <f>Biomass!AX5</f>
        <v>60.644861220149622</v>
      </c>
      <c r="M83" s="15">
        <f>Biomass!AY5</f>
        <v>59.685434124544784</v>
      </c>
      <c r="AG83"/>
      <c r="AH83"/>
    </row>
    <row r="84" spans="1:34" s="88" customFormat="1">
      <c r="A84" s="135" t="s">
        <v>444</v>
      </c>
      <c r="B84" s="135"/>
      <c r="C84" s="135" t="s">
        <v>443</v>
      </c>
      <c r="D84" s="135" t="s">
        <v>1060</v>
      </c>
      <c r="E84" s="135" t="s">
        <v>1047</v>
      </c>
      <c r="F84" s="15">
        <f>Biomass!AR6</f>
        <v>106</v>
      </c>
      <c r="G84" s="15">
        <f>Biomass!AS6</f>
        <v>99.64076220066265</v>
      </c>
      <c r="H84" s="15">
        <f>Biomass!AT6</f>
        <v>96.150413611447533</v>
      </c>
      <c r="I84" s="15">
        <f>Biomass!AU6</f>
        <v>93.906713938364533</v>
      </c>
      <c r="J84" s="15">
        <f>Biomass!AV6</f>
        <v>92.486272179435844</v>
      </c>
      <c r="K84" s="15">
        <f>Biomass!AW6</f>
        <v>91.188801059541731</v>
      </c>
      <c r="L84" s="15">
        <f>Biomass!AX6</f>
        <v>89.282712351886957</v>
      </c>
      <c r="M84" s="15">
        <f>Biomass!AY6</f>
        <v>87.87022246113537</v>
      </c>
    </row>
    <row r="85" spans="1:34" s="88" customFormat="1">
      <c r="A85" s="135" t="s">
        <v>441</v>
      </c>
      <c r="B85" s="135"/>
      <c r="C85" s="135" t="s">
        <v>440</v>
      </c>
      <c r="D85" s="135" t="s">
        <v>1060</v>
      </c>
      <c r="E85" s="135" t="s">
        <v>1047</v>
      </c>
      <c r="F85" s="15">
        <f>Biomass!AR7</f>
        <v>94</v>
      </c>
      <c r="G85" s="15">
        <f>Biomass!AS7</f>
        <v>88.360675913795163</v>
      </c>
      <c r="H85" s="15">
        <f>Biomass!AT7</f>
        <v>85.26546112713271</v>
      </c>
      <c r="I85" s="15">
        <f>Biomass!AU7</f>
        <v>83.275765190625151</v>
      </c>
      <c r="J85" s="15">
        <f>Biomass!AV7</f>
        <v>82.016128159122346</v>
      </c>
      <c r="K85" s="15">
        <f>Biomass!AW7</f>
        <v>80.865540562235111</v>
      </c>
      <c r="L85" s="15">
        <f>Biomass!AX7</f>
        <v>79.175235481862003</v>
      </c>
      <c r="M85" s="15">
        <f>Biomass!AY7</f>
        <v>77.922650107044561</v>
      </c>
    </row>
    <row r="86" spans="1:34">
      <c r="A86" s="135" t="s">
        <v>509</v>
      </c>
      <c r="B86" s="135"/>
      <c r="C86" s="135" t="s">
        <v>508</v>
      </c>
      <c r="D86" s="135" t="s">
        <v>1060</v>
      </c>
      <c r="E86" s="135" t="s">
        <v>1047</v>
      </c>
      <c r="F86" s="15">
        <f>F85*1.05</f>
        <v>98.7</v>
      </c>
      <c r="G86" s="15">
        <f t="shared" ref="G86:M86" si="48">G85*1.05</f>
        <v>92.778709709484929</v>
      </c>
      <c r="H86" s="15">
        <f t="shared" si="48"/>
        <v>89.528734183489348</v>
      </c>
      <c r="I86" s="15">
        <f t="shared" si="48"/>
        <v>87.43955345015641</v>
      </c>
      <c r="J86" s="15">
        <f t="shared" si="48"/>
        <v>86.116934567078474</v>
      </c>
      <c r="K86" s="15">
        <f t="shared" si="48"/>
        <v>84.908817590346871</v>
      </c>
      <c r="L86" s="15">
        <f t="shared" si="48"/>
        <v>83.133997255955109</v>
      </c>
      <c r="M86" s="15">
        <f t="shared" si="48"/>
        <v>81.818782612396788</v>
      </c>
    </row>
    <row r="87" spans="1:34">
      <c r="A87" s="135" t="s">
        <v>511</v>
      </c>
      <c r="B87" s="135"/>
      <c r="C87" s="135" t="s">
        <v>510</v>
      </c>
      <c r="D87" s="135" t="s">
        <v>1060</v>
      </c>
      <c r="E87" s="135" t="s">
        <v>1047</v>
      </c>
      <c r="F87" s="15">
        <f>F84*1.05</f>
        <v>111.30000000000001</v>
      </c>
      <c r="G87" s="15">
        <f t="shared" ref="G87:M87" si="49">G84*1.05</f>
        <v>104.62280031069578</v>
      </c>
      <c r="H87" s="15">
        <f t="shared" si="49"/>
        <v>100.95793429201991</v>
      </c>
      <c r="I87" s="15">
        <f t="shared" si="49"/>
        <v>98.602049635282768</v>
      </c>
      <c r="J87" s="15">
        <f t="shared" si="49"/>
        <v>97.110585788407633</v>
      </c>
      <c r="K87" s="15">
        <f t="shared" si="49"/>
        <v>95.748241112518826</v>
      </c>
      <c r="L87" s="15">
        <f t="shared" si="49"/>
        <v>93.746847969481308</v>
      </c>
      <c r="M87" s="15">
        <f t="shared" si="49"/>
        <v>92.263733584192138</v>
      </c>
    </row>
    <row r="88" spans="1:34" s="88" customFormat="1">
      <c r="A88" s="88" t="s">
        <v>581</v>
      </c>
      <c r="C88" s="88" t="s">
        <v>580</v>
      </c>
      <c r="D88" s="135" t="s">
        <v>1060</v>
      </c>
      <c r="E88" s="135" t="s">
        <v>927</v>
      </c>
      <c r="F88" s="88">
        <f>Hydro_Summary!AF5</f>
        <v>1090</v>
      </c>
      <c r="G88" s="135">
        <f>Hydro_Summary!AG5</f>
        <v>1090</v>
      </c>
      <c r="H88" s="135">
        <f>Hydro_Summary!AH5</f>
        <v>1090</v>
      </c>
      <c r="I88" s="135">
        <f>Hydro_Summary!AI5</f>
        <v>1090</v>
      </c>
      <c r="J88" s="135">
        <f>Hydro_Summary!AJ5</f>
        <v>1090</v>
      </c>
      <c r="K88" s="135">
        <f>Hydro_Summary!AK5</f>
        <v>1090</v>
      </c>
      <c r="L88" s="135">
        <f>Hydro_Summary!AL5</f>
        <v>1090</v>
      </c>
      <c r="M88" s="135">
        <f>Hydro_Summary!AM5</f>
        <v>1090</v>
      </c>
    </row>
    <row r="89" spans="1:34" s="135" customFormat="1">
      <c r="A89" s="135" t="s">
        <v>583</v>
      </c>
      <c r="C89" s="135" t="s">
        <v>582</v>
      </c>
      <c r="D89" s="135" t="s">
        <v>1060</v>
      </c>
      <c r="E89" s="135" t="s">
        <v>927</v>
      </c>
      <c r="F89" s="135">
        <f>Hydro_Summary!AF6</f>
        <v>3500</v>
      </c>
      <c r="G89" s="135">
        <f>Hydro_Summary!AG6</f>
        <v>3500</v>
      </c>
      <c r="H89" s="135">
        <f>Hydro_Summary!AH6</f>
        <v>3490</v>
      </c>
      <c r="I89" s="135">
        <f>Hydro_Summary!AI6</f>
        <v>3490</v>
      </c>
      <c r="J89" s="135">
        <f>Hydro_Summary!AJ6</f>
        <v>3490</v>
      </c>
      <c r="K89" s="135">
        <f>Hydro_Summary!AK6</f>
        <v>3490</v>
      </c>
      <c r="L89" s="135">
        <f>Hydro_Summary!AL6</f>
        <v>3490</v>
      </c>
      <c r="M89" s="135">
        <f>Hydro_Summary!AM6</f>
        <v>3490</v>
      </c>
    </row>
    <row r="90" spans="1:34" s="135" customFormat="1">
      <c r="A90" s="135" t="s">
        <v>585</v>
      </c>
      <c r="C90" s="135" t="s">
        <v>584</v>
      </c>
      <c r="D90" s="135" t="s">
        <v>1060</v>
      </c>
      <c r="E90" s="135" t="s">
        <v>927</v>
      </c>
      <c r="F90" s="135">
        <f>Hydro_Summary!AF7</f>
        <v>1410</v>
      </c>
      <c r="G90" s="135">
        <f>Hydro_Summary!AG7</f>
        <v>1410</v>
      </c>
      <c r="H90" s="135">
        <f>Hydro_Summary!AH7</f>
        <v>1410</v>
      </c>
      <c r="I90" s="135">
        <f>Hydro_Summary!AI7</f>
        <v>1410</v>
      </c>
      <c r="J90" s="135">
        <f>Hydro_Summary!AJ7</f>
        <v>1410</v>
      </c>
      <c r="K90" s="135">
        <f>Hydro_Summary!AK7</f>
        <v>1410</v>
      </c>
      <c r="L90" s="135">
        <f>Hydro_Summary!AL7</f>
        <v>1410</v>
      </c>
      <c r="M90" s="135">
        <f>Hydro_Summary!AM7</f>
        <v>1410</v>
      </c>
    </row>
    <row r="91" spans="1:34" s="135" customFormat="1">
      <c r="A91" s="135" t="s">
        <v>587</v>
      </c>
      <c r="C91" s="135" t="s">
        <v>586</v>
      </c>
      <c r="D91" s="135" t="s">
        <v>1060</v>
      </c>
      <c r="E91" s="135" t="s">
        <v>927</v>
      </c>
      <c r="F91" s="135">
        <f>Hydro_Summary!AF8</f>
        <v>4000</v>
      </c>
      <c r="G91" s="135">
        <f>Hydro_Summary!AG8</f>
        <v>4000</v>
      </c>
      <c r="H91" s="135">
        <f>Hydro_Summary!AH8</f>
        <v>3990</v>
      </c>
      <c r="I91" s="135">
        <f>Hydro_Summary!AI8</f>
        <v>3990</v>
      </c>
      <c r="J91" s="135">
        <f>Hydro_Summary!AJ8</f>
        <v>3990</v>
      </c>
      <c r="K91" s="135">
        <f>Hydro_Summary!AK8</f>
        <v>3990</v>
      </c>
      <c r="L91" s="135">
        <f>Hydro_Summary!AL8</f>
        <v>3990</v>
      </c>
      <c r="M91" s="135">
        <f>Hydro_Summary!AM8</f>
        <v>3990</v>
      </c>
    </row>
    <row r="92" spans="1:34" s="135" customFormat="1">
      <c r="A92" s="135" t="s">
        <v>589</v>
      </c>
      <c r="C92" s="135" t="s">
        <v>588</v>
      </c>
      <c r="D92" s="135" t="s">
        <v>1060</v>
      </c>
      <c r="E92" s="135" t="s">
        <v>927</v>
      </c>
      <c r="F92" s="135">
        <f>Hydro_Summary!AF9</f>
        <v>1740</v>
      </c>
      <c r="G92" s="135">
        <f>Hydro_Summary!AG9</f>
        <v>1740</v>
      </c>
      <c r="H92" s="135">
        <f>Hydro_Summary!AH9</f>
        <v>1740</v>
      </c>
      <c r="I92" s="135">
        <f>Hydro_Summary!AI9</f>
        <v>1740</v>
      </c>
      <c r="J92" s="135">
        <f>Hydro_Summary!AJ9</f>
        <v>1740</v>
      </c>
      <c r="K92" s="135">
        <f>Hydro_Summary!AK9</f>
        <v>1740</v>
      </c>
      <c r="L92" s="135">
        <f>Hydro_Summary!AL9</f>
        <v>1740</v>
      </c>
      <c r="M92" s="135">
        <f>Hydro_Summary!AM9</f>
        <v>1730</v>
      </c>
    </row>
    <row r="93" spans="1:34" s="135" customFormat="1">
      <c r="A93" s="135" t="s">
        <v>591</v>
      </c>
      <c r="C93" s="135" t="s">
        <v>590</v>
      </c>
      <c r="D93" s="135" t="s">
        <v>1060</v>
      </c>
      <c r="E93" s="135" t="s">
        <v>927</v>
      </c>
      <c r="F93" s="135">
        <f>Hydro_Summary!AF10</f>
        <v>5000</v>
      </c>
      <c r="G93" s="135">
        <f>Hydro_Summary!AG10</f>
        <v>4990</v>
      </c>
      <c r="H93" s="135">
        <f>Hydro_Summary!AH10</f>
        <v>4990</v>
      </c>
      <c r="I93" s="135">
        <f>Hydro_Summary!AI10</f>
        <v>4990</v>
      </c>
      <c r="J93" s="135">
        <f>Hydro_Summary!AJ10</f>
        <v>4990</v>
      </c>
      <c r="K93" s="135">
        <f>Hydro_Summary!AK10</f>
        <v>4990</v>
      </c>
      <c r="L93" s="135">
        <f>Hydro_Summary!AL10</f>
        <v>4990</v>
      </c>
      <c r="M93" s="135">
        <f>Hydro_Summary!AM10</f>
        <v>4980</v>
      </c>
    </row>
    <row r="94" spans="1:34" s="135" customFormat="1">
      <c r="A94" s="135" t="s">
        <v>596</v>
      </c>
      <c r="C94" s="135" t="s">
        <v>595</v>
      </c>
      <c r="D94" s="135" t="s">
        <v>1060</v>
      </c>
      <c r="E94" s="135" t="s">
        <v>927</v>
      </c>
      <c r="F94" s="135">
        <f>Hydro_Summary!AF11</f>
        <v>3000</v>
      </c>
      <c r="G94" s="135">
        <f>Hydro_Summary!AG11</f>
        <v>3000</v>
      </c>
      <c r="H94" s="135">
        <f>Hydro_Summary!AH11</f>
        <v>2990</v>
      </c>
      <c r="I94" s="135">
        <f>Hydro_Summary!AI11</f>
        <v>2990</v>
      </c>
      <c r="J94" s="135">
        <f>Hydro_Summary!AJ11</f>
        <v>2990</v>
      </c>
      <c r="K94" s="135">
        <f>Hydro_Summary!AK11</f>
        <v>2990</v>
      </c>
      <c r="L94" s="135">
        <f>Hydro_Summary!AL11</f>
        <v>2990</v>
      </c>
      <c r="M94" s="135">
        <f>Hydro_Summary!AM11</f>
        <v>2990</v>
      </c>
    </row>
    <row r="95" spans="1:34" s="135" customFormat="1">
      <c r="A95" s="135" t="s">
        <v>581</v>
      </c>
      <c r="C95" s="135" t="s">
        <v>580</v>
      </c>
      <c r="D95" s="135" t="s">
        <v>1060</v>
      </c>
      <c r="E95" s="135" t="s">
        <v>1047</v>
      </c>
      <c r="F95" s="15">
        <f>Hydro_Summary!AR5</f>
        <v>5.45</v>
      </c>
      <c r="G95" s="15">
        <f>Hydro_Summary!AS5</f>
        <v>5.4432482854226274</v>
      </c>
      <c r="H95" s="15">
        <f>Hydro_Summary!AT5</f>
        <v>5.4403564650886302</v>
      </c>
      <c r="I95" s="15">
        <f>Hydro_Summary!AU5</f>
        <v>5.4385243150282809</v>
      </c>
      <c r="J95" s="15">
        <f>Hydro_Summary!AV5</f>
        <v>5.437005106871502</v>
      </c>
      <c r="K95" s="15">
        <f>Hydro_Summary!AW5</f>
        <v>5.4358417438225857</v>
      </c>
      <c r="L95" s="15">
        <f>Hydro_Summary!AX5</f>
        <v>5.4344153332575527</v>
      </c>
      <c r="M95" s="15">
        <f>Hydro_Summary!AY5</f>
        <v>5.4327439768565631</v>
      </c>
    </row>
    <row r="96" spans="1:34" s="135" customFormat="1">
      <c r="A96" s="135" t="s">
        <v>583</v>
      </c>
      <c r="C96" s="135" t="s">
        <v>582</v>
      </c>
      <c r="D96" s="135" t="s">
        <v>1060</v>
      </c>
      <c r="E96" s="135" t="s">
        <v>1047</v>
      </c>
      <c r="F96" s="15">
        <f>Hydro_Summary!AR6</f>
        <v>17.5</v>
      </c>
      <c r="G96" s="15">
        <f>Hydro_Summary!AS6</f>
        <v>17.478320182549719</v>
      </c>
      <c r="H96" s="15">
        <f>Hydro_Summary!AT6</f>
        <v>17.469034520926794</v>
      </c>
      <c r="I96" s="15">
        <f>Hydro_Summary!AU6</f>
        <v>17.463151470274294</v>
      </c>
      <c r="J96" s="15">
        <f>Hydro_Summary!AV6</f>
        <v>17.458273278945192</v>
      </c>
      <c r="K96" s="15">
        <f>Hydro_Summary!AW6</f>
        <v>17.454537709522064</v>
      </c>
      <c r="L96" s="15">
        <f>Hydro_Summary!AX6</f>
        <v>17.449957492111405</v>
      </c>
      <c r="M96" s="15">
        <f>Hydro_Summary!AY6</f>
        <v>17.444590751374282</v>
      </c>
    </row>
    <row r="97" spans="1:13" s="135" customFormat="1">
      <c r="A97" s="135" t="s">
        <v>585</v>
      </c>
      <c r="C97" s="135" t="s">
        <v>584</v>
      </c>
      <c r="D97" s="135" t="s">
        <v>1060</v>
      </c>
      <c r="E97" s="135" t="s">
        <v>1047</v>
      </c>
      <c r="F97" s="15">
        <f>Hydro_Summary!AR7</f>
        <v>7.05</v>
      </c>
      <c r="G97" s="15">
        <f>Hydro_Summary!AS7</f>
        <v>7.0412661306843152</v>
      </c>
      <c r="H97" s="15">
        <f>Hydro_Summary!AT7</f>
        <v>7.0375253355733651</v>
      </c>
      <c r="I97" s="15">
        <f>Hydro_Summary!AU7</f>
        <v>7.0351553065962156</v>
      </c>
      <c r="J97" s="15">
        <f>Hydro_Summary!AV7</f>
        <v>7.0331900923750617</v>
      </c>
      <c r="K97" s="15">
        <f>Hydro_Summary!AW7</f>
        <v>7.0316851915503165</v>
      </c>
      <c r="L97" s="15">
        <f>Hydro_Summary!AX7</f>
        <v>7.029840018250594</v>
      </c>
      <c r="M97" s="15">
        <f>Hydro_Summary!AY7</f>
        <v>7.0276779884107814</v>
      </c>
    </row>
    <row r="98" spans="1:13" s="135" customFormat="1">
      <c r="A98" s="135" t="s">
        <v>587</v>
      </c>
      <c r="C98" s="135" t="s">
        <v>586</v>
      </c>
      <c r="D98" s="135" t="s">
        <v>1060</v>
      </c>
      <c r="E98" s="135" t="s">
        <v>1047</v>
      </c>
      <c r="F98" s="15">
        <f>Hydro_Summary!AR8</f>
        <v>20</v>
      </c>
      <c r="G98" s="15">
        <f>Hydro_Summary!AS8</f>
        <v>19.975223065771107</v>
      </c>
      <c r="H98" s="15">
        <f>Hydro_Summary!AT8</f>
        <v>19.964610881059194</v>
      </c>
      <c r="I98" s="15">
        <f>Hydro_Summary!AU8</f>
        <v>19.957887394599194</v>
      </c>
      <c r="J98" s="15">
        <f>Hydro_Summary!AV8</f>
        <v>19.952312318794501</v>
      </c>
      <c r="K98" s="15">
        <f>Hydro_Summary!AW8</f>
        <v>19.948043096596642</v>
      </c>
      <c r="L98" s="15">
        <f>Hydro_Summary!AX8</f>
        <v>19.942808562413035</v>
      </c>
      <c r="M98" s="15">
        <f>Hydro_Summary!AY8</f>
        <v>19.936675144427749</v>
      </c>
    </row>
    <row r="99" spans="1:13" s="135" customFormat="1">
      <c r="A99" s="135" t="s">
        <v>589</v>
      </c>
      <c r="C99" s="135" t="s">
        <v>588</v>
      </c>
      <c r="D99" s="135" t="s">
        <v>1060</v>
      </c>
      <c r="E99" s="135" t="s">
        <v>1047</v>
      </c>
      <c r="F99" s="15">
        <f>Hydro_Summary!AR9</f>
        <v>17.400000000000002</v>
      </c>
      <c r="G99" s="15">
        <f>Hydro_Summary!AS9</f>
        <v>17.378444067220865</v>
      </c>
      <c r="H99" s="15">
        <f>Hydro_Summary!AT9</f>
        <v>17.369211466521499</v>
      </c>
      <c r="I99" s="15">
        <f>Hydro_Summary!AU9</f>
        <v>17.363362033301296</v>
      </c>
      <c r="J99" s="15">
        <f>Hydro_Summary!AV9</f>
        <v>17.358511717351217</v>
      </c>
      <c r="K99" s="15">
        <f>Hydro_Summary!AW9</f>
        <v>17.354797494039079</v>
      </c>
      <c r="L99" s="15">
        <f>Hydro_Summary!AX9</f>
        <v>17.350243449299338</v>
      </c>
      <c r="M99" s="15">
        <f>Hydro_Summary!AY9</f>
        <v>17.344907375652141</v>
      </c>
    </row>
    <row r="100" spans="1:13" s="135" customFormat="1">
      <c r="A100" s="135" t="s">
        <v>591</v>
      </c>
      <c r="C100" s="135" t="s">
        <v>590</v>
      </c>
      <c r="D100" s="135" t="s">
        <v>1060</v>
      </c>
      <c r="E100" s="135" t="s">
        <v>1047</v>
      </c>
      <c r="F100" s="15">
        <f>Hydro_Summary!AR10</f>
        <v>50</v>
      </c>
      <c r="G100" s="15">
        <f>Hydro_Summary!AS10</f>
        <v>49.938057664427774</v>
      </c>
      <c r="H100" s="15">
        <f>Hydro_Summary!AT10</f>
        <v>49.911527202647989</v>
      </c>
      <c r="I100" s="15">
        <f>Hydro_Summary!AU10</f>
        <v>49.894718486497986</v>
      </c>
      <c r="J100" s="15">
        <f>Hydro_Summary!AV10</f>
        <v>49.880780796986265</v>
      </c>
      <c r="K100" s="15">
        <f>Hydro_Summary!AW10</f>
        <v>49.870107741491609</v>
      </c>
      <c r="L100" s="15">
        <f>Hydro_Summary!AX10</f>
        <v>49.857021406032594</v>
      </c>
      <c r="M100" s="15">
        <f>Hydro_Summary!AY10</f>
        <v>49.841687861069389</v>
      </c>
    </row>
    <row r="101" spans="1:13" s="135" customFormat="1">
      <c r="A101" s="135" t="s">
        <v>596</v>
      </c>
      <c r="C101" s="135" t="s">
        <v>595</v>
      </c>
      <c r="D101" s="135" t="s">
        <v>1060</v>
      </c>
      <c r="E101" s="135" t="s">
        <v>1047</v>
      </c>
      <c r="F101" s="15">
        <f>Hydro_Summary!AR11</f>
        <v>15</v>
      </c>
      <c r="G101" s="15">
        <f>Hydro_Summary!AS11</f>
        <v>14.981417299328331</v>
      </c>
      <c r="H101" s="15">
        <f>Hydro_Summary!AT11</f>
        <v>14.973458160794396</v>
      </c>
      <c r="I101" s="15">
        <f>Hydro_Summary!AU11</f>
        <v>14.968415545949398</v>
      </c>
      <c r="J101" s="15">
        <f>Hydro_Summary!AV11</f>
        <v>14.964234239095878</v>
      </c>
      <c r="K101" s="15">
        <f>Hydro_Summary!AW11</f>
        <v>14.961032322447483</v>
      </c>
      <c r="L101" s="15">
        <f>Hydro_Summary!AX11</f>
        <v>14.95710642180978</v>
      </c>
      <c r="M101" s="15">
        <f>Hydro_Summary!AY11</f>
        <v>14.952506358320816</v>
      </c>
    </row>
    <row r="102" spans="1:13" s="135" customFormat="1"/>
    <row r="104" spans="1:13">
      <c r="A104" s="136"/>
      <c r="B104" s="136"/>
      <c r="C104" s="137" t="s">
        <v>1061</v>
      </c>
      <c r="D104" s="136"/>
      <c r="E104" s="136"/>
      <c r="F104" s="136"/>
      <c r="G104" s="136"/>
    </row>
    <row r="105" spans="1:13" ht="15.75" thickBot="1">
      <c r="A105" s="139" t="s">
        <v>3</v>
      </c>
      <c r="B105" s="136"/>
      <c r="C105" s="138" t="s">
        <v>0</v>
      </c>
      <c r="D105" s="138" t="s">
        <v>1</v>
      </c>
      <c r="E105" s="138" t="s">
        <v>1090</v>
      </c>
      <c r="F105" s="138" t="s">
        <v>1132</v>
      </c>
      <c r="G105" s="140" t="s">
        <v>1131</v>
      </c>
    </row>
    <row r="106" spans="1:13">
      <c r="A106" s="141" t="s">
        <v>846</v>
      </c>
      <c r="B106" s="141"/>
      <c r="C106" s="141" t="s">
        <v>1133</v>
      </c>
      <c r="D106" s="141" t="s">
        <v>1110</v>
      </c>
      <c r="E106" s="141">
        <v>2010</v>
      </c>
      <c r="F106" s="141" t="s">
        <v>1112</v>
      </c>
      <c r="G106" s="141">
        <v>5.5</v>
      </c>
    </row>
    <row r="107" spans="1:13">
      <c r="A107" s="141" t="s">
        <v>846</v>
      </c>
      <c r="B107" s="141"/>
      <c r="C107" s="141" t="s">
        <v>1133</v>
      </c>
      <c r="D107" s="141" t="s">
        <v>1110</v>
      </c>
      <c r="E107" s="141">
        <v>2020</v>
      </c>
      <c r="F107" s="141" t="s">
        <v>1112</v>
      </c>
      <c r="G107" s="141">
        <v>5.5</v>
      </c>
    </row>
    <row r="108" spans="1:13">
      <c r="A108" s="141" t="s">
        <v>844</v>
      </c>
      <c r="B108" s="141"/>
      <c r="C108" s="141" t="s">
        <v>843</v>
      </c>
      <c r="D108" s="141" t="s">
        <v>1110</v>
      </c>
      <c r="E108" s="141">
        <v>2010</v>
      </c>
      <c r="F108" s="141" t="s">
        <v>1206</v>
      </c>
      <c r="G108" s="142">
        <v>6.1</v>
      </c>
    </row>
    <row r="109" spans="1:13">
      <c r="A109" s="141"/>
      <c r="B109" s="141"/>
      <c r="C109" s="141" t="s">
        <v>816</v>
      </c>
      <c r="D109" s="141" t="s">
        <v>1110</v>
      </c>
      <c r="E109" s="141">
        <v>2010</v>
      </c>
      <c r="F109" s="141" t="s">
        <v>1206</v>
      </c>
      <c r="G109" s="142">
        <v>6.1</v>
      </c>
    </row>
    <row r="110" spans="1:13">
      <c r="A110" s="141" t="s">
        <v>844</v>
      </c>
      <c r="B110" s="141"/>
      <c r="C110" s="141" t="s">
        <v>843</v>
      </c>
      <c r="D110" s="141" t="s">
        <v>927</v>
      </c>
      <c r="E110" s="141">
        <v>2014</v>
      </c>
      <c r="F110" s="141"/>
      <c r="G110" s="142">
        <v>5.5536026994096961</v>
      </c>
    </row>
    <row r="111" spans="1:13">
      <c r="A111" s="141"/>
      <c r="B111" s="141"/>
      <c r="C111" s="141" t="s">
        <v>816</v>
      </c>
      <c r="D111" s="141" t="s">
        <v>927</v>
      </c>
      <c r="E111" s="141">
        <v>2014</v>
      </c>
      <c r="F111" s="141"/>
      <c r="G111" s="142">
        <v>5.5536026994096961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7"/>
  <sheetViews>
    <sheetView topLeftCell="A61" workbookViewId="0">
      <selection activeCell="J74" sqref="J74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66" max="73" width="9.140625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993</v>
      </c>
      <c r="C5" s="8" t="s">
        <v>966</v>
      </c>
      <c r="D5" s="146" t="s">
        <v>994</v>
      </c>
      <c r="E5" s="9" t="s">
        <v>967</v>
      </c>
      <c r="F5" s="10" t="s">
        <v>979</v>
      </c>
      <c r="G5" s="11">
        <v>1420</v>
      </c>
      <c r="H5" s="12">
        <v>1350</v>
      </c>
      <c r="I5" s="12">
        <v>1290</v>
      </c>
      <c r="J5" s="12">
        <v>1250</v>
      </c>
      <c r="K5" s="12">
        <v>1220</v>
      </c>
      <c r="L5" s="12">
        <v>1200</v>
      </c>
      <c r="M5" s="12">
        <v>1180</v>
      </c>
      <c r="N5" s="13">
        <v>1160</v>
      </c>
      <c r="P5" s="146" t="s">
        <v>994</v>
      </c>
      <c r="Q5" s="9" t="s">
        <v>967</v>
      </c>
      <c r="R5" s="10" t="s">
        <v>979</v>
      </c>
      <c r="S5" s="11">
        <v>42.6</v>
      </c>
      <c r="T5" s="12">
        <v>40.558391569810595</v>
      </c>
      <c r="U5" s="12">
        <v>38.757547463319582</v>
      </c>
      <c r="V5" s="12">
        <v>37.524521127305441</v>
      </c>
      <c r="W5" s="12">
        <v>36.662121297512364</v>
      </c>
      <c r="X5" s="12">
        <v>36.013757399772757</v>
      </c>
      <c r="Y5" s="12">
        <v>35.45164840418861</v>
      </c>
      <c r="Z5" s="13">
        <v>34.934721562864944</v>
      </c>
      <c r="AB5" s="8">
        <v>5</v>
      </c>
      <c r="AC5" s="41" t="s">
        <v>994</v>
      </c>
      <c r="AD5" s="41" t="s">
        <v>967</v>
      </c>
      <c r="AE5" s="41" t="s">
        <v>979</v>
      </c>
      <c r="AF5" s="41">
        <v>1420</v>
      </c>
      <c r="AG5" s="41">
        <v>1350</v>
      </c>
      <c r="AH5" s="41">
        <v>1290</v>
      </c>
      <c r="AI5" s="41">
        <v>1250</v>
      </c>
      <c r="AJ5" s="41">
        <v>1220</v>
      </c>
      <c r="AK5" s="41">
        <v>1200</v>
      </c>
      <c r="AL5" s="41">
        <v>1180</v>
      </c>
      <c r="AM5" s="41">
        <v>1160</v>
      </c>
      <c r="AN5" s="41"/>
      <c r="AO5" s="41" t="s">
        <v>994</v>
      </c>
      <c r="AP5" s="41" t="s">
        <v>967</v>
      </c>
      <c r="AQ5" s="41" t="s">
        <v>979</v>
      </c>
      <c r="AR5" s="42">
        <v>42.6</v>
      </c>
      <c r="AS5" s="42">
        <v>40.558391569810595</v>
      </c>
      <c r="AT5" s="42">
        <v>38.757547463319582</v>
      </c>
      <c r="AU5" s="42">
        <v>37.524521127305441</v>
      </c>
      <c r="AV5" s="42">
        <v>36.662121297512364</v>
      </c>
      <c r="AW5" s="42">
        <v>36.013757399772757</v>
      </c>
      <c r="AX5" s="42">
        <v>35.45164840418861</v>
      </c>
      <c r="AY5" s="42">
        <v>34.934721562864944</v>
      </c>
      <c r="BA5" s="8" t="s">
        <v>967</v>
      </c>
      <c r="BC5">
        <v>1850</v>
      </c>
      <c r="BD5">
        <v>1810</v>
      </c>
      <c r="BE5">
        <v>1780</v>
      </c>
      <c r="BF5">
        <v>1760</v>
      </c>
      <c r="BG5">
        <v>1740</v>
      </c>
      <c r="BH5">
        <v>1730</v>
      </c>
      <c r="BI5">
        <v>1720</v>
      </c>
      <c r="BJ5">
        <v>1710</v>
      </c>
      <c r="BM5" t="s">
        <v>967</v>
      </c>
      <c r="BN5" s="15">
        <v>55.5</v>
      </c>
      <c r="BO5" s="15">
        <v>54.436758271235668</v>
      </c>
      <c r="BP5" s="15">
        <v>53.471634716195844</v>
      </c>
      <c r="BQ5" s="15">
        <v>52.795041055097634</v>
      </c>
      <c r="BR5" s="15">
        <v>52.313772388672803</v>
      </c>
      <c r="BS5" s="15">
        <v>51.947410831721633</v>
      </c>
      <c r="BT5" s="15">
        <v>51.626538880537517</v>
      </c>
      <c r="BU5" s="15">
        <v>51.328725196975498</v>
      </c>
      <c r="BW5" s="2" t="s">
        <v>994</v>
      </c>
      <c r="BY5">
        <v>1420</v>
      </c>
      <c r="BZ5">
        <v>1400</v>
      </c>
      <c r="CA5">
        <v>1390</v>
      </c>
      <c r="CB5">
        <v>1380</v>
      </c>
      <c r="CC5">
        <v>1370</v>
      </c>
      <c r="CD5">
        <v>1360</v>
      </c>
      <c r="CE5">
        <v>1360</v>
      </c>
      <c r="CF5">
        <v>1350</v>
      </c>
      <c r="CG5" s="17">
        <v>4.9295774647887369E-2</v>
      </c>
      <c r="CI5" t="s">
        <v>994</v>
      </c>
      <c r="CK5" s="15">
        <v>42.6</v>
      </c>
      <c r="CL5" s="15">
        <v>42.098211812126749</v>
      </c>
      <c r="CM5" s="15">
        <v>41.762277957209072</v>
      </c>
      <c r="CN5" s="15">
        <v>41.50731569076995</v>
      </c>
      <c r="CO5" s="15">
        <v>41.203172975437212</v>
      </c>
      <c r="CP5" s="15">
        <v>40.905927332632395</v>
      </c>
      <c r="CQ5" s="15">
        <v>40.689411761758556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1420</v>
      </c>
      <c r="H6" s="19">
        <v>1380</v>
      </c>
      <c r="I6" s="19">
        <v>1350</v>
      </c>
      <c r="J6" s="19">
        <v>1330</v>
      </c>
      <c r="K6" s="19">
        <v>1300</v>
      </c>
      <c r="L6" s="19">
        <v>1280</v>
      </c>
      <c r="M6" s="19">
        <v>1260</v>
      </c>
      <c r="N6" s="20">
        <v>1250</v>
      </c>
      <c r="P6" s="146"/>
      <c r="Q6" s="9" t="s">
        <v>968</v>
      </c>
      <c r="R6" s="10" t="s">
        <v>979</v>
      </c>
      <c r="S6" s="18">
        <v>42.6</v>
      </c>
      <c r="T6" s="19">
        <v>41.337516652937062</v>
      </c>
      <c r="U6" s="19">
        <v>40.505150289606576</v>
      </c>
      <c r="V6" s="19">
        <v>39.880250645189037</v>
      </c>
      <c r="W6" s="19">
        <v>39.142500442108918</v>
      </c>
      <c r="X6" s="19">
        <v>38.429532397505604</v>
      </c>
      <c r="Y6" s="19">
        <v>37.915194766899845</v>
      </c>
      <c r="Z6" s="20">
        <v>37.430920346936638</v>
      </c>
      <c r="AB6" s="8">
        <v>20</v>
      </c>
      <c r="AC6" s="41" t="s">
        <v>995</v>
      </c>
      <c r="AD6" s="41" t="s">
        <v>967</v>
      </c>
      <c r="AE6" s="41" t="s">
        <v>979</v>
      </c>
      <c r="AF6" s="41">
        <v>1560</v>
      </c>
      <c r="AG6" s="41">
        <v>1490</v>
      </c>
      <c r="AH6" s="41">
        <v>1420</v>
      </c>
      <c r="AI6" s="41">
        <v>1370</v>
      </c>
      <c r="AJ6" s="41">
        <v>1340</v>
      </c>
      <c r="AK6" s="41">
        <v>1320</v>
      </c>
      <c r="AL6" s="41">
        <v>1300</v>
      </c>
      <c r="AM6" s="41">
        <v>1280</v>
      </c>
      <c r="AN6" s="41"/>
      <c r="AO6" s="41" t="s">
        <v>995</v>
      </c>
      <c r="AP6" s="41" t="s">
        <v>967</v>
      </c>
      <c r="AQ6" s="41" t="s">
        <v>979</v>
      </c>
      <c r="AR6" s="42">
        <v>46.8</v>
      </c>
      <c r="AS6" s="42">
        <v>44.557106231622903</v>
      </c>
      <c r="AT6" s="42">
        <v>42.578714114632781</v>
      </c>
      <c r="AU6" s="42">
        <v>41.224121801828517</v>
      </c>
      <c r="AV6" s="42">
        <v>40.276696636703726</v>
      </c>
      <c r="AW6" s="42">
        <v>39.564409537778523</v>
      </c>
      <c r="AX6" s="42">
        <v>38.946881345446648</v>
      </c>
      <c r="AY6" s="42">
        <v>38.378989885964302</v>
      </c>
      <c r="BA6" s="8" t="s">
        <v>968</v>
      </c>
      <c r="BC6">
        <v>1850</v>
      </c>
      <c r="BD6">
        <v>1830</v>
      </c>
      <c r="BE6">
        <v>1810</v>
      </c>
      <c r="BF6">
        <v>1800</v>
      </c>
      <c r="BG6">
        <v>1790</v>
      </c>
      <c r="BH6">
        <v>1780</v>
      </c>
      <c r="BI6">
        <v>1770</v>
      </c>
      <c r="BJ6">
        <v>1760</v>
      </c>
      <c r="BM6" t="s">
        <v>968</v>
      </c>
      <c r="BN6" s="15">
        <v>55.5</v>
      </c>
      <c r="BO6" s="15">
        <v>54.846261867911615</v>
      </c>
      <c r="BP6" s="15">
        <v>54.408601563969576</v>
      </c>
      <c r="BQ6" s="15">
        <v>54.076432414031281</v>
      </c>
      <c r="BR6" s="15">
        <v>53.68019014405553</v>
      </c>
      <c r="BS6" s="15">
        <v>53.292933496739394</v>
      </c>
      <c r="BT6" s="15">
        <v>53.01085335158686</v>
      </c>
      <c r="BU6" s="15">
        <v>52.743132965123841</v>
      </c>
      <c r="BW6" s="2" t="s">
        <v>995</v>
      </c>
      <c r="BY6">
        <v>1560</v>
      </c>
      <c r="BZ6">
        <v>1540</v>
      </c>
      <c r="CA6">
        <v>1530</v>
      </c>
      <c r="CB6">
        <v>1520</v>
      </c>
      <c r="CC6">
        <v>1510</v>
      </c>
      <c r="CD6">
        <v>1500</v>
      </c>
      <c r="CE6">
        <v>1490</v>
      </c>
      <c r="CF6">
        <v>1480</v>
      </c>
      <c r="CI6" t="s">
        <v>995</v>
      </c>
      <c r="CK6" s="15">
        <v>46.8</v>
      </c>
      <c r="CL6" s="15">
        <v>46.248739737266007</v>
      </c>
      <c r="CM6" s="15">
        <v>45.879685643131097</v>
      </c>
      <c r="CN6" s="15">
        <v>45.599586251831781</v>
      </c>
      <c r="CO6" s="15">
        <v>45.265457634987357</v>
      </c>
      <c r="CP6" s="15">
        <v>44.938906083736995</v>
      </c>
      <c r="CQ6" s="15">
        <v>44.701043907284053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1420</v>
      </c>
      <c r="H7" s="24">
        <v>1350</v>
      </c>
      <c r="I7" s="24">
        <v>1310</v>
      </c>
      <c r="J7" s="24">
        <v>1280</v>
      </c>
      <c r="K7" s="24">
        <v>1250</v>
      </c>
      <c r="L7" s="24">
        <v>1230</v>
      </c>
      <c r="M7" s="24">
        <v>1210</v>
      </c>
      <c r="N7" s="25">
        <v>1190</v>
      </c>
      <c r="P7" s="147"/>
      <c r="Q7" s="21" t="s">
        <v>969</v>
      </c>
      <c r="R7" s="22" t="s">
        <v>979</v>
      </c>
      <c r="S7" s="23">
        <v>42.6</v>
      </c>
      <c r="T7" s="24">
        <v>40.554107922091191</v>
      </c>
      <c r="U7" s="24">
        <v>39.368354240168784</v>
      </c>
      <c r="V7" s="24">
        <v>38.270701222888938</v>
      </c>
      <c r="W7" s="24">
        <v>37.510873046644683</v>
      </c>
      <c r="X7" s="24">
        <v>36.883018889463003</v>
      </c>
      <c r="Y7" s="24">
        <v>36.328099440597192</v>
      </c>
      <c r="Z7" s="25">
        <v>35.814883005566287</v>
      </c>
      <c r="AB7" s="8">
        <v>35</v>
      </c>
      <c r="AC7" s="41" t="s">
        <v>996</v>
      </c>
      <c r="AD7" s="41" t="s">
        <v>967</v>
      </c>
      <c r="AE7" s="41" t="s">
        <v>979</v>
      </c>
      <c r="AF7" s="41">
        <v>1850</v>
      </c>
      <c r="AG7" s="41">
        <v>1760</v>
      </c>
      <c r="AH7" s="41">
        <v>1680</v>
      </c>
      <c r="AI7" s="41">
        <v>1630</v>
      </c>
      <c r="AJ7" s="41">
        <v>1590</v>
      </c>
      <c r="AK7" s="41">
        <v>1560</v>
      </c>
      <c r="AL7" s="41">
        <v>1540</v>
      </c>
      <c r="AM7" s="41">
        <v>1520</v>
      </c>
      <c r="AN7" s="41"/>
      <c r="AO7" s="41" t="s">
        <v>996</v>
      </c>
      <c r="AP7" s="41" t="s">
        <v>967</v>
      </c>
      <c r="AQ7" s="41" t="s">
        <v>979</v>
      </c>
      <c r="AR7" s="42">
        <v>55.5</v>
      </c>
      <c r="AS7" s="42">
        <v>52.840158031091264</v>
      </c>
      <c r="AT7" s="42">
        <v>50.493987892352976</v>
      </c>
      <c r="AU7" s="42">
        <v>48.88758034191202</v>
      </c>
      <c r="AV7" s="42">
        <v>47.764031267885819</v>
      </c>
      <c r="AW7" s="42">
        <v>46.919331823647603</v>
      </c>
      <c r="AX7" s="42">
        <v>46.187006723766849</v>
      </c>
      <c r="AY7" s="42">
        <v>45.513545698098689</v>
      </c>
      <c r="BA7" s="8" t="s">
        <v>969</v>
      </c>
      <c r="BC7">
        <v>1850</v>
      </c>
      <c r="BD7">
        <v>1810</v>
      </c>
      <c r="BE7">
        <v>1790</v>
      </c>
      <c r="BF7">
        <v>1770</v>
      </c>
      <c r="BG7">
        <v>1760</v>
      </c>
      <c r="BH7">
        <v>1750</v>
      </c>
      <c r="BI7">
        <v>1740</v>
      </c>
      <c r="BJ7">
        <v>1730</v>
      </c>
      <c r="BM7" t="s">
        <v>969</v>
      </c>
      <c r="BN7" s="15">
        <v>55.5</v>
      </c>
      <c r="BO7" s="15">
        <v>54.434493688667985</v>
      </c>
      <c r="BP7" s="15">
        <v>53.801972418308246</v>
      </c>
      <c r="BQ7" s="15">
        <v>53.206070639439275</v>
      </c>
      <c r="BR7" s="15">
        <v>52.787477144079141</v>
      </c>
      <c r="BS7" s="15">
        <v>52.437694040915176</v>
      </c>
      <c r="BT7" s="15">
        <v>52.125526414692416</v>
      </c>
      <c r="BU7" s="15">
        <v>51.834235520833914</v>
      </c>
      <c r="BW7" s="2" t="s">
        <v>996</v>
      </c>
      <c r="BY7">
        <v>1850</v>
      </c>
      <c r="BZ7">
        <v>1830</v>
      </c>
      <c r="CA7">
        <v>1810</v>
      </c>
      <c r="CB7">
        <v>1800</v>
      </c>
      <c r="CC7">
        <v>1790</v>
      </c>
      <c r="CD7">
        <v>1780</v>
      </c>
      <c r="CE7">
        <v>1770</v>
      </c>
      <c r="CF7">
        <v>1760</v>
      </c>
      <c r="CI7" t="s">
        <v>996</v>
      </c>
      <c r="CK7" s="15">
        <v>55.5</v>
      </c>
      <c r="CL7" s="15">
        <v>54.846261867911615</v>
      </c>
      <c r="CM7" s="15">
        <v>54.408601563969576</v>
      </c>
      <c r="CN7" s="15">
        <v>54.076432414031281</v>
      </c>
      <c r="CO7" s="15">
        <v>53.68019014405553</v>
      </c>
      <c r="CP7" s="15">
        <v>53.292933496739394</v>
      </c>
      <c r="CQ7" s="15">
        <v>53.01085335158686</v>
      </c>
    </row>
    <row r="8" spans="1:95" ht="15.75" thickBot="1">
      <c r="AB8" s="8">
        <v>50</v>
      </c>
      <c r="AC8" s="41" t="s">
        <v>997</v>
      </c>
      <c r="AD8" s="41" t="s">
        <v>967</v>
      </c>
      <c r="AE8" s="41" t="s">
        <v>979</v>
      </c>
      <c r="AF8" s="41">
        <v>1230</v>
      </c>
      <c r="AG8" s="41">
        <v>1170</v>
      </c>
      <c r="AH8" s="41">
        <v>1120</v>
      </c>
      <c r="AI8" s="41">
        <v>1080</v>
      </c>
      <c r="AJ8" s="41">
        <v>1060</v>
      </c>
      <c r="AK8" s="41">
        <v>1040</v>
      </c>
      <c r="AL8" s="41">
        <v>1020</v>
      </c>
      <c r="AM8" s="41">
        <v>1010</v>
      </c>
      <c r="AN8" s="41"/>
      <c r="AO8" s="41" t="s">
        <v>997</v>
      </c>
      <c r="AP8" s="41" t="s">
        <v>967</v>
      </c>
      <c r="AQ8" s="41" t="s">
        <v>979</v>
      </c>
      <c r="AR8" s="42">
        <v>36.9</v>
      </c>
      <c r="AS8" s="42">
        <v>35.131564528779599</v>
      </c>
      <c r="AT8" s="42">
        <v>33.57167843653739</v>
      </c>
      <c r="AU8" s="42">
        <v>32.503634497595556</v>
      </c>
      <c r="AV8" s="42">
        <v>31.756626194324092</v>
      </c>
      <c r="AW8" s="42">
        <v>31.19501521247922</v>
      </c>
      <c r="AX8" s="42">
        <v>30.708117983909855</v>
      </c>
      <c r="AY8" s="42">
        <v>30.260357410087238</v>
      </c>
      <c r="BN8" s="15"/>
      <c r="BO8" s="15"/>
      <c r="BP8" s="15"/>
      <c r="BQ8" s="15"/>
      <c r="BR8" s="15"/>
      <c r="BS8" s="15"/>
      <c r="BT8" s="15"/>
      <c r="BU8" s="15"/>
      <c r="BW8" s="2" t="s">
        <v>997</v>
      </c>
      <c r="BY8">
        <v>1230</v>
      </c>
      <c r="BZ8">
        <v>1220</v>
      </c>
      <c r="CA8">
        <v>1210</v>
      </c>
      <c r="CB8">
        <v>1200</v>
      </c>
      <c r="CC8">
        <v>1190</v>
      </c>
      <c r="CD8">
        <v>1180</v>
      </c>
      <c r="CE8">
        <v>1170</v>
      </c>
      <c r="CF8">
        <v>1170</v>
      </c>
      <c r="CI8" t="s">
        <v>997</v>
      </c>
      <c r="CK8" s="15">
        <v>36.9</v>
      </c>
      <c r="CL8" s="15">
        <v>36.465352485152039</v>
      </c>
      <c r="CM8" s="15">
        <v>36.174367526314896</v>
      </c>
      <c r="CN8" s="15">
        <v>35.953519929328898</v>
      </c>
      <c r="CO8" s="15">
        <v>35.690072366047723</v>
      </c>
      <c r="CP8" s="15">
        <v>35.432599027561864</v>
      </c>
      <c r="CQ8" s="15">
        <v>35.245053849973964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998</v>
      </c>
      <c r="AD9" s="41" t="s">
        <v>967</v>
      </c>
      <c r="AE9" s="41" t="s">
        <v>979</v>
      </c>
      <c r="AF9" s="41">
        <v>1350</v>
      </c>
      <c r="AG9" s="41">
        <v>1290</v>
      </c>
      <c r="AH9" s="41">
        <v>1230</v>
      </c>
      <c r="AI9" s="41">
        <v>1190</v>
      </c>
      <c r="AJ9" s="41">
        <v>1160</v>
      </c>
      <c r="AK9" s="41">
        <v>1140</v>
      </c>
      <c r="AL9" s="41">
        <v>1120</v>
      </c>
      <c r="AM9" s="41">
        <v>1110</v>
      </c>
      <c r="AN9" s="41"/>
      <c r="AO9" s="41" t="s">
        <v>998</v>
      </c>
      <c r="AP9" s="41" t="s">
        <v>967</v>
      </c>
      <c r="AQ9" s="41" t="s">
        <v>979</v>
      </c>
      <c r="AR9" s="42">
        <v>40.5</v>
      </c>
      <c r="AS9" s="42">
        <v>38.559034238904438</v>
      </c>
      <c r="AT9" s="42">
        <v>36.846964137662987</v>
      </c>
      <c r="AU9" s="42">
        <v>35.674720790043907</v>
      </c>
      <c r="AV9" s="42">
        <v>34.854833627916683</v>
      </c>
      <c r="AW9" s="42">
        <v>34.23843133076987</v>
      </c>
      <c r="AX9" s="42">
        <v>33.704031933559598</v>
      </c>
      <c r="AY9" s="42">
        <v>33.212587401315268</v>
      </c>
      <c r="BN9" s="15"/>
      <c r="BO9" s="15"/>
      <c r="BP9" s="15"/>
      <c r="BQ9" s="15"/>
      <c r="BR9" s="15"/>
      <c r="BS9" s="15"/>
      <c r="BT9" s="15"/>
      <c r="BU9" s="15"/>
      <c r="BW9" s="2" t="s">
        <v>998</v>
      </c>
      <c r="BY9">
        <v>1350</v>
      </c>
      <c r="BZ9">
        <v>1330</v>
      </c>
      <c r="CA9">
        <v>1320</v>
      </c>
      <c r="CB9">
        <v>1320</v>
      </c>
      <c r="CC9">
        <v>1310</v>
      </c>
      <c r="CD9">
        <v>1300</v>
      </c>
      <c r="CE9">
        <v>1290</v>
      </c>
      <c r="CF9">
        <v>1280</v>
      </c>
      <c r="CI9" t="s">
        <v>998</v>
      </c>
      <c r="CK9" s="15">
        <v>40.5</v>
      </c>
      <c r="CL9" s="15">
        <v>40.02294784955712</v>
      </c>
      <c r="CM9" s="15">
        <v>39.703574114248056</v>
      </c>
      <c r="CN9" s="15">
        <v>39.461180410239038</v>
      </c>
      <c r="CO9" s="15">
        <v>39.172030645662133</v>
      </c>
      <c r="CP9" s="15">
        <v>38.889437957080091</v>
      </c>
      <c r="CQ9" s="15">
        <v>38.683595688995808</v>
      </c>
    </row>
    <row r="10" spans="1:95" ht="15" customHeight="1">
      <c r="A10" s="3">
        <v>1</v>
      </c>
      <c r="B10" s="7" t="s">
        <v>993</v>
      </c>
      <c r="C10" s="8" t="s">
        <v>970</v>
      </c>
      <c r="D10" s="146" t="s">
        <v>994</v>
      </c>
      <c r="E10" s="9" t="s">
        <v>967</v>
      </c>
      <c r="F10" s="10" t="s">
        <v>982</v>
      </c>
      <c r="G10" s="11">
        <v>1420</v>
      </c>
      <c r="H10" s="12">
        <v>1280</v>
      </c>
      <c r="I10" s="12">
        <v>1170</v>
      </c>
      <c r="J10" s="12">
        <v>1090</v>
      </c>
      <c r="K10" s="12">
        <v>1040</v>
      </c>
      <c r="L10" s="12">
        <v>1010</v>
      </c>
      <c r="M10" s="12">
        <v>970</v>
      </c>
      <c r="N10" s="13">
        <v>940</v>
      </c>
      <c r="P10" s="146" t="s">
        <v>994</v>
      </c>
      <c r="Q10" s="9" t="s">
        <v>967</v>
      </c>
      <c r="R10" s="10" t="s">
        <v>982</v>
      </c>
      <c r="S10" s="11">
        <v>42.6</v>
      </c>
      <c r="T10" s="12">
        <v>38.512205375131131</v>
      </c>
      <c r="U10" s="12">
        <v>35.081877238234839</v>
      </c>
      <c r="V10" s="12">
        <v>32.827758242197042</v>
      </c>
      <c r="W10" s="12">
        <v>31.296805821876635</v>
      </c>
      <c r="X10" s="12">
        <v>30.170508693289765</v>
      </c>
      <c r="Y10" s="12">
        <v>29.211183815452753</v>
      </c>
      <c r="Z10" s="13">
        <v>28.343004158444742</v>
      </c>
      <c r="AB10" s="8">
        <v>80</v>
      </c>
      <c r="AC10" s="41" t="s">
        <v>999</v>
      </c>
      <c r="AD10" s="41" t="s">
        <v>967</v>
      </c>
      <c r="AE10" s="41" t="s">
        <v>979</v>
      </c>
      <c r="AF10" s="41">
        <v>1600</v>
      </c>
      <c r="AG10" s="41">
        <v>1520</v>
      </c>
      <c r="AH10" s="41">
        <v>1460</v>
      </c>
      <c r="AI10" s="41">
        <v>1410</v>
      </c>
      <c r="AJ10" s="41">
        <v>1380</v>
      </c>
      <c r="AK10" s="41">
        <v>1350</v>
      </c>
      <c r="AL10" s="41">
        <v>1330</v>
      </c>
      <c r="AM10" s="41">
        <v>1310</v>
      </c>
      <c r="AN10" s="41"/>
      <c r="AO10" s="41" t="s">
        <v>999</v>
      </c>
      <c r="AP10" s="41" t="s">
        <v>967</v>
      </c>
      <c r="AQ10" s="41" t="s">
        <v>979</v>
      </c>
      <c r="AR10" s="42">
        <v>48</v>
      </c>
      <c r="AS10" s="42">
        <v>45.699596134997847</v>
      </c>
      <c r="AT10" s="42">
        <v>43.670476015007978</v>
      </c>
      <c r="AU10" s="42">
        <v>42.281150565977953</v>
      </c>
      <c r="AV10" s="42">
        <v>41.309432447901244</v>
      </c>
      <c r="AW10" s="42">
        <v>40.578881577208733</v>
      </c>
      <c r="AX10" s="42">
        <v>39.945519328663224</v>
      </c>
      <c r="AY10" s="42">
        <v>39.363066549706971</v>
      </c>
      <c r="BA10" t="s">
        <v>971</v>
      </c>
      <c r="BM10" t="s">
        <v>971</v>
      </c>
      <c r="BN10" s="15"/>
      <c r="BO10" s="15"/>
      <c r="BP10" s="15"/>
      <c r="BQ10" s="15"/>
      <c r="BR10" s="15"/>
      <c r="BS10" s="15"/>
      <c r="BT10" s="15"/>
      <c r="BU10" s="15"/>
      <c r="BW10" s="2" t="s">
        <v>999</v>
      </c>
      <c r="BY10">
        <v>1600</v>
      </c>
      <c r="BZ10">
        <v>1580</v>
      </c>
      <c r="CA10">
        <v>1570</v>
      </c>
      <c r="CB10">
        <v>1560</v>
      </c>
      <c r="CC10">
        <v>1550</v>
      </c>
      <c r="CD10">
        <v>1540</v>
      </c>
      <c r="CE10">
        <v>1530</v>
      </c>
      <c r="CF10">
        <v>1520</v>
      </c>
      <c r="CI10" t="s">
        <v>999</v>
      </c>
      <c r="CK10" s="15">
        <v>48</v>
      </c>
      <c r="CL10" s="15">
        <v>47.434604858734367</v>
      </c>
      <c r="CM10" s="15">
        <v>47.05608783910882</v>
      </c>
      <c r="CN10" s="15">
        <v>46.768806412135156</v>
      </c>
      <c r="CO10" s="15">
        <v>46.426110394858831</v>
      </c>
      <c r="CP10" s="15">
        <v>46.09118572690975</v>
      </c>
      <c r="CQ10" s="15">
        <v>45.847224520291341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1420</v>
      </c>
      <c r="H11" s="19">
        <v>1330</v>
      </c>
      <c r="I11" s="19">
        <v>1280</v>
      </c>
      <c r="J11" s="19">
        <v>1240</v>
      </c>
      <c r="K11" s="19">
        <v>1190</v>
      </c>
      <c r="L11" s="19">
        <v>1150</v>
      </c>
      <c r="M11" s="19">
        <v>1120</v>
      </c>
      <c r="N11" s="20">
        <v>1090</v>
      </c>
      <c r="P11" s="146"/>
      <c r="Q11" s="9" t="s">
        <v>968</v>
      </c>
      <c r="R11" s="10" t="s">
        <v>982</v>
      </c>
      <c r="S11" s="18">
        <v>42.6</v>
      </c>
      <c r="T11" s="19">
        <v>40.047241195798392</v>
      </c>
      <c r="U11" s="19">
        <v>38.408432730185488</v>
      </c>
      <c r="V11" s="19">
        <v>37.201177141509483</v>
      </c>
      <c r="W11" s="19">
        <v>35.801358367258693</v>
      </c>
      <c r="X11" s="19">
        <v>34.474726639104183</v>
      </c>
      <c r="Y11" s="19">
        <v>33.533643992574476</v>
      </c>
      <c r="Z11" s="20">
        <v>32.659780577334644</v>
      </c>
      <c r="AB11" s="8">
        <v>95</v>
      </c>
      <c r="AC11" s="41" t="s">
        <v>1000</v>
      </c>
      <c r="AD11" s="41" t="s">
        <v>967</v>
      </c>
      <c r="AE11" s="41" t="s">
        <v>979</v>
      </c>
      <c r="AF11" s="41">
        <v>1090</v>
      </c>
      <c r="AG11" s="41">
        <v>1040</v>
      </c>
      <c r="AH11" s="41">
        <v>990</v>
      </c>
      <c r="AI11" s="41">
        <v>960</v>
      </c>
      <c r="AJ11" s="41">
        <v>940</v>
      </c>
      <c r="AK11" s="41">
        <v>920</v>
      </c>
      <c r="AL11" s="41">
        <v>910</v>
      </c>
      <c r="AM11" s="41">
        <v>890</v>
      </c>
      <c r="AN11" s="41"/>
      <c r="AO11" s="41" t="s">
        <v>1000</v>
      </c>
      <c r="AP11" s="41" t="s">
        <v>967</v>
      </c>
      <c r="AQ11" s="41" t="s">
        <v>979</v>
      </c>
      <c r="AR11" s="42">
        <v>32.699999999999996</v>
      </c>
      <c r="AS11" s="42">
        <v>31.132849866967288</v>
      </c>
      <c r="AT11" s="42">
        <v>29.750511785224191</v>
      </c>
      <c r="AU11" s="42">
        <v>28.804033823072491</v>
      </c>
      <c r="AV11" s="42">
        <v>28.142050855132734</v>
      </c>
      <c r="AW11" s="42">
        <v>27.644363074473461</v>
      </c>
      <c r="AX11" s="42">
        <v>27.212885042651827</v>
      </c>
      <c r="AY11" s="42">
        <v>26.816089086987883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 s="15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1000</v>
      </c>
      <c r="BY11">
        <v>1090</v>
      </c>
      <c r="BZ11">
        <v>1080</v>
      </c>
      <c r="CA11">
        <v>1070</v>
      </c>
      <c r="CB11">
        <v>1060</v>
      </c>
      <c r="CC11">
        <v>1050</v>
      </c>
      <c r="CD11">
        <v>1050</v>
      </c>
      <c r="CE11">
        <v>1040</v>
      </c>
      <c r="CF11">
        <v>1040</v>
      </c>
      <c r="CI11" t="s">
        <v>1000</v>
      </c>
      <c r="CK11" s="15">
        <v>32.699999999999996</v>
      </c>
      <c r="CL11" s="15">
        <v>32.314824560012788</v>
      </c>
      <c r="CM11" s="15">
        <v>32.056959840392885</v>
      </c>
      <c r="CN11" s="15">
        <v>31.861249368267078</v>
      </c>
      <c r="CO11" s="15">
        <v>31.627787706497582</v>
      </c>
      <c r="CP11" s="15">
        <v>31.399620276457266</v>
      </c>
      <c r="CQ11" s="15">
        <v>31.233421704448475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1420</v>
      </c>
      <c r="H12" s="24">
        <v>1280</v>
      </c>
      <c r="I12" s="24">
        <v>1210</v>
      </c>
      <c r="J12" s="24">
        <v>1140</v>
      </c>
      <c r="K12" s="24">
        <v>1090</v>
      </c>
      <c r="L12" s="24">
        <v>1060</v>
      </c>
      <c r="M12" s="24">
        <v>1020</v>
      </c>
      <c r="N12" s="25">
        <v>990</v>
      </c>
      <c r="P12" s="147"/>
      <c r="Q12" s="21" t="s">
        <v>969</v>
      </c>
      <c r="R12" s="22" t="s">
        <v>982</v>
      </c>
      <c r="S12" s="23">
        <v>42.6</v>
      </c>
      <c r="T12" s="24">
        <v>38.503850796861322</v>
      </c>
      <c r="U12" s="24">
        <v>36.226970963182552</v>
      </c>
      <c r="V12" s="24">
        <v>34.182687004679458</v>
      </c>
      <c r="W12" s="24">
        <v>32.803237608750926</v>
      </c>
      <c r="X12" s="24">
        <v>31.685374493335306</v>
      </c>
      <c r="Y12" s="24">
        <v>30.713918581587386</v>
      </c>
      <c r="Z12" s="25">
        <v>29.829280684917755</v>
      </c>
      <c r="AB12" s="8">
        <v>110</v>
      </c>
      <c r="AC12" s="41" t="s">
        <v>1001</v>
      </c>
      <c r="AD12" s="41" t="s">
        <v>967</v>
      </c>
      <c r="AE12" s="41" t="s">
        <v>979</v>
      </c>
      <c r="AF12" s="41">
        <v>1190</v>
      </c>
      <c r="AG12" s="41">
        <v>1130</v>
      </c>
      <c r="AH12" s="41">
        <v>1080</v>
      </c>
      <c r="AI12" s="41">
        <v>1050</v>
      </c>
      <c r="AJ12" s="41">
        <v>1020</v>
      </c>
      <c r="AK12" s="41">
        <v>1010</v>
      </c>
      <c r="AL12" s="41">
        <v>990</v>
      </c>
      <c r="AM12" s="41">
        <v>980</v>
      </c>
      <c r="AN12" s="41"/>
      <c r="AO12" s="41" t="s">
        <v>1001</v>
      </c>
      <c r="AP12" s="41" t="s">
        <v>967</v>
      </c>
      <c r="AQ12" s="41" t="s">
        <v>979</v>
      </c>
      <c r="AR12" s="42">
        <v>35.699999999999996</v>
      </c>
      <c r="AS12" s="42">
        <v>33.989074625404655</v>
      </c>
      <c r="AT12" s="42">
        <v>32.479916536162186</v>
      </c>
      <c r="AU12" s="42">
        <v>31.446605733446106</v>
      </c>
      <c r="AV12" s="42">
        <v>30.723890383126555</v>
      </c>
      <c r="AW12" s="42">
        <v>30.180543173048999</v>
      </c>
      <c r="AX12" s="42">
        <v>29.709480000693272</v>
      </c>
      <c r="AY12" s="42">
        <v>29.276280746344565</v>
      </c>
      <c r="BA12" s="8" t="s">
        <v>967</v>
      </c>
      <c r="BC12">
        <v>1090</v>
      </c>
      <c r="BD12">
        <v>990</v>
      </c>
      <c r="BE12">
        <v>900</v>
      </c>
      <c r="BF12">
        <v>840</v>
      </c>
      <c r="BG12">
        <v>800</v>
      </c>
      <c r="BH12">
        <v>770</v>
      </c>
      <c r="BI12">
        <v>750</v>
      </c>
      <c r="BJ12">
        <v>730</v>
      </c>
      <c r="BM12" t="s">
        <v>967</v>
      </c>
      <c r="BN12" s="15">
        <v>32.699999999999996</v>
      </c>
      <c r="BO12" s="15">
        <v>29.562185816121779</v>
      </c>
      <c r="BP12" s="15">
        <v>26.92904661244787</v>
      </c>
      <c r="BQ12" s="15">
        <v>25.198772171827311</v>
      </c>
      <c r="BR12" s="15">
        <v>24.023604468905308</v>
      </c>
      <c r="BS12" s="15">
        <v>23.159052447666092</v>
      </c>
      <c r="BT12" s="15">
        <v>22.422669266791203</v>
      </c>
      <c r="BU12" s="15">
        <v>21.756249670918855</v>
      </c>
      <c r="BW12" s="2" t="s">
        <v>1001</v>
      </c>
      <c r="BY12">
        <v>1190</v>
      </c>
      <c r="BZ12">
        <v>1180</v>
      </c>
      <c r="CA12">
        <v>1170</v>
      </c>
      <c r="CB12">
        <v>1160</v>
      </c>
      <c r="CC12">
        <v>1150</v>
      </c>
      <c r="CD12">
        <v>1140</v>
      </c>
      <c r="CE12">
        <v>1140</v>
      </c>
      <c r="CF12">
        <v>1130</v>
      </c>
      <c r="CI12" t="s">
        <v>1001</v>
      </c>
      <c r="CK12" s="15">
        <v>35.699999999999996</v>
      </c>
      <c r="CL12" s="15">
        <v>35.279487363683685</v>
      </c>
      <c r="CM12" s="15">
        <v>34.99796533033718</v>
      </c>
      <c r="CN12" s="15">
        <v>34.784299769025516</v>
      </c>
      <c r="CO12" s="15">
        <v>34.529419606176248</v>
      </c>
      <c r="CP12" s="15">
        <v>34.280319384389117</v>
      </c>
      <c r="CQ12" s="15">
        <v>34.098873236966668</v>
      </c>
    </row>
    <row r="13" spans="1:95" ht="15.75" thickBot="1">
      <c r="AB13" s="8">
        <v>125</v>
      </c>
      <c r="AC13" s="41" t="s">
        <v>1002</v>
      </c>
      <c r="AD13" s="41" t="s">
        <v>967</v>
      </c>
      <c r="AE13" s="41" t="s">
        <v>979</v>
      </c>
      <c r="AF13" s="41">
        <v>1410</v>
      </c>
      <c r="AG13" s="41">
        <v>1340</v>
      </c>
      <c r="AH13" s="41">
        <v>1280</v>
      </c>
      <c r="AI13" s="41">
        <v>1240</v>
      </c>
      <c r="AJ13" s="41">
        <v>1210</v>
      </c>
      <c r="AK13" s="41">
        <v>1190</v>
      </c>
      <c r="AL13" s="41">
        <v>1170</v>
      </c>
      <c r="AM13" s="41">
        <v>1160</v>
      </c>
      <c r="AN13" s="41"/>
      <c r="AO13" s="41" t="s">
        <v>1002</v>
      </c>
      <c r="AP13" s="41" t="s">
        <v>967</v>
      </c>
      <c r="AQ13" s="41" t="s">
        <v>979</v>
      </c>
      <c r="AR13" s="42">
        <v>42.3</v>
      </c>
      <c r="AS13" s="42">
        <v>40.272769093966858</v>
      </c>
      <c r="AT13" s="42">
        <v>38.484606988225778</v>
      </c>
      <c r="AU13" s="42">
        <v>37.260263936268075</v>
      </c>
      <c r="AV13" s="42">
        <v>36.403937344712979</v>
      </c>
      <c r="AW13" s="42">
        <v>35.760139389915203</v>
      </c>
      <c r="AX13" s="42">
        <v>35.201988908384472</v>
      </c>
      <c r="AY13" s="42">
        <v>34.688702396929273</v>
      </c>
      <c r="AZ13" s="38"/>
      <c r="BA13" s="8" t="s">
        <v>968</v>
      </c>
      <c r="BC13">
        <v>1090</v>
      </c>
      <c r="BD13">
        <v>1020</v>
      </c>
      <c r="BE13">
        <v>980</v>
      </c>
      <c r="BF13">
        <v>950</v>
      </c>
      <c r="BG13">
        <v>920</v>
      </c>
      <c r="BH13">
        <v>880</v>
      </c>
      <c r="BI13">
        <v>860</v>
      </c>
      <c r="BJ13">
        <v>840</v>
      </c>
      <c r="BM13" t="s">
        <v>968</v>
      </c>
      <c r="BN13" s="15">
        <v>32.699999999999996</v>
      </c>
      <c r="BO13" s="15">
        <v>30.740487960155104</v>
      </c>
      <c r="BP13" s="15">
        <v>29.482529349226891</v>
      </c>
      <c r="BQ13" s="15">
        <v>28.555833157919249</v>
      </c>
      <c r="BR13" s="15">
        <v>27.481324380501391</v>
      </c>
      <c r="BS13" s="15">
        <v>26.462994391988421</v>
      </c>
      <c r="BT13" s="15">
        <v>25.740614050638147</v>
      </c>
      <c r="BU13" s="15">
        <v>25.069831569925885</v>
      </c>
      <c r="BW13" s="2" t="s">
        <v>1002</v>
      </c>
      <c r="BY13">
        <v>1410</v>
      </c>
      <c r="BZ13">
        <v>1390</v>
      </c>
      <c r="CA13">
        <v>1380</v>
      </c>
      <c r="CB13">
        <v>1370</v>
      </c>
      <c r="CC13">
        <v>1360</v>
      </c>
      <c r="CD13">
        <v>1350</v>
      </c>
      <c r="CE13">
        <v>1350</v>
      </c>
      <c r="CF13">
        <v>1340</v>
      </c>
      <c r="CI13" t="s">
        <v>1002</v>
      </c>
      <c r="CK13" s="15">
        <v>42.3</v>
      </c>
      <c r="CL13" s="15">
        <v>41.801745531759657</v>
      </c>
      <c r="CM13" s="15">
        <v>41.468177408214643</v>
      </c>
      <c r="CN13" s="15">
        <v>41.215010650694104</v>
      </c>
      <c r="CO13" s="15">
        <v>40.913009785469342</v>
      </c>
      <c r="CP13" s="15">
        <v>40.617857421839211</v>
      </c>
      <c r="CQ13" s="15">
        <v>40.402866608506741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1090</v>
      </c>
      <c r="BD14">
        <v>990</v>
      </c>
      <c r="BE14">
        <v>930</v>
      </c>
      <c r="BF14">
        <v>870</v>
      </c>
      <c r="BG14">
        <v>840</v>
      </c>
      <c r="BH14">
        <v>810</v>
      </c>
      <c r="BI14">
        <v>790</v>
      </c>
      <c r="BJ14">
        <v>760</v>
      </c>
      <c r="BM14" t="s">
        <v>969</v>
      </c>
      <c r="BN14" s="15">
        <v>32.699999999999996</v>
      </c>
      <c r="BO14" s="15">
        <v>29.555772794773834</v>
      </c>
      <c r="BP14" s="15">
        <v>27.808027006949988</v>
      </c>
      <c r="BQ14" s="15">
        <v>26.238823123310286</v>
      </c>
      <c r="BR14" s="15">
        <v>25.179949995449654</v>
      </c>
      <c r="BS14" s="15">
        <v>24.321871970236259</v>
      </c>
      <c r="BT14" s="15">
        <v>23.576176939387501</v>
      </c>
      <c r="BU14" s="15">
        <v>22.897123906028419</v>
      </c>
    </row>
    <row r="15" spans="1:95" ht="15" customHeight="1">
      <c r="A15" s="3">
        <v>1</v>
      </c>
      <c r="B15" s="7" t="s">
        <v>993</v>
      </c>
      <c r="C15" s="8" t="s">
        <v>973</v>
      </c>
      <c r="D15" s="146" t="s">
        <v>994</v>
      </c>
      <c r="E15" s="9" t="s">
        <v>967</v>
      </c>
      <c r="F15" s="10" t="s">
        <v>983</v>
      </c>
      <c r="G15" s="11">
        <v>1420</v>
      </c>
      <c r="H15" s="12">
        <v>1390</v>
      </c>
      <c r="I15" s="12">
        <v>1370</v>
      </c>
      <c r="J15" s="12">
        <v>1350</v>
      </c>
      <c r="K15" s="12">
        <v>1340</v>
      </c>
      <c r="L15" s="12">
        <v>1330</v>
      </c>
      <c r="M15" s="12">
        <v>1320</v>
      </c>
      <c r="N15" s="13">
        <v>1310</v>
      </c>
      <c r="P15" s="146" t="s">
        <v>994</v>
      </c>
      <c r="Q15" s="9" t="s">
        <v>967</v>
      </c>
      <c r="R15" s="10" t="s">
        <v>983</v>
      </c>
      <c r="S15" s="11">
        <v>42.6</v>
      </c>
      <c r="T15" s="12">
        <v>41.783890132516028</v>
      </c>
      <c r="U15" s="12">
        <v>41.043092592971952</v>
      </c>
      <c r="V15" s="12">
        <v>40.523761242291158</v>
      </c>
      <c r="W15" s="12">
        <v>40.154355022656958</v>
      </c>
      <c r="X15" s="12">
        <v>39.873147773537681</v>
      </c>
      <c r="Y15" s="12">
        <v>39.626856870466632</v>
      </c>
      <c r="Z15" s="13">
        <v>39.398264745786598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1420</v>
      </c>
      <c r="H16" s="19">
        <v>1400</v>
      </c>
      <c r="I16" s="19">
        <v>1390</v>
      </c>
      <c r="J16" s="19">
        <v>1380</v>
      </c>
      <c r="K16" s="19">
        <v>1370</v>
      </c>
      <c r="L16" s="19">
        <v>1360</v>
      </c>
      <c r="M16" s="19">
        <v>1360</v>
      </c>
      <c r="N16" s="20">
        <v>1350</v>
      </c>
      <c r="P16" s="146"/>
      <c r="Q16" s="9" t="s">
        <v>968</v>
      </c>
      <c r="R16" s="10" t="s">
        <v>983</v>
      </c>
      <c r="S16" s="18">
        <v>42.6</v>
      </c>
      <c r="T16" s="19">
        <v>42.098211812126749</v>
      </c>
      <c r="U16" s="19">
        <v>41.762277957209072</v>
      </c>
      <c r="V16" s="19">
        <v>41.50731569076995</v>
      </c>
      <c r="W16" s="19">
        <v>41.203172975437212</v>
      </c>
      <c r="X16" s="19">
        <v>40.905927332632395</v>
      </c>
      <c r="Y16" s="19">
        <v>40.689411761758556</v>
      </c>
      <c r="Z16" s="20">
        <v>40.483918275932886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1420</v>
      </c>
      <c r="H17" s="24">
        <v>1390</v>
      </c>
      <c r="I17" s="24">
        <v>1380</v>
      </c>
      <c r="J17" s="24">
        <v>1360</v>
      </c>
      <c r="K17" s="24">
        <v>1350</v>
      </c>
      <c r="L17" s="24">
        <v>1340</v>
      </c>
      <c r="M17" s="24">
        <v>1330</v>
      </c>
      <c r="N17" s="25">
        <v>1330</v>
      </c>
      <c r="P17" s="147"/>
      <c r="Q17" s="21" t="s">
        <v>969</v>
      </c>
      <c r="R17" s="22" t="s">
        <v>983</v>
      </c>
      <c r="S17" s="23">
        <v>42.6</v>
      </c>
      <c r="T17" s="24">
        <v>41.782151912382993</v>
      </c>
      <c r="U17" s="24">
        <v>41.296649099458222</v>
      </c>
      <c r="V17" s="24">
        <v>40.839254220542578</v>
      </c>
      <c r="W17" s="24">
        <v>40.517955429509392</v>
      </c>
      <c r="X17" s="24">
        <v>40.249473263837601</v>
      </c>
      <c r="Y17" s="24">
        <v>40.009863518304449</v>
      </c>
      <c r="Z17" s="25">
        <v>39.786278075450895</v>
      </c>
      <c r="AB17" s="8">
        <v>6</v>
      </c>
      <c r="AC17" s="43" t="s">
        <v>994</v>
      </c>
      <c r="AD17" s="43" t="s">
        <v>968</v>
      </c>
      <c r="AE17" s="43" t="s">
        <v>979</v>
      </c>
      <c r="AF17" s="43">
        <v>1420</v>
      </c>
      <c r="AG17" s="43">
        <v>1380</v>
      </c>
      <c r="AH17" s="43">
        <v>1350</v>
      </c>
      <c r="AI17" s="43">
        <v>1330</v>
      </c>
      <c r="AJ17" s="43">
        <v>1300</v>
      </c>
      <c r="AK17" s="43">
        <v>1280</v>
      </c>
      <c r="AL17" s="43">
        <v>1260</v>
      </c>
      <c r="AM17" s="43">
        <v>1250</v>
      </c>
      <c r="AN17" s="43"/>
      <c r="AO17" s="43" t="s">
        <v>994</v>
      </c>
      <c r="AP17" s="43" t="s">
        <v>968</v>
      </c>
      <c r="AQ17" s="43" t="s">
        <v>979</v>
      </c>
      <c r="AR17" s="44">
        <v>42.6</v>
      </c>
      <c r="AS17" s="44">
        <v>41.337516652937062</v>
      </c>
      <c r="AT17" s="44">
        <v>40.505150289606576</v>
      </c>
      <c r="AU17" s="44">
        <v>39.880250645189037</v>
      </c>
      <c r="AV17" s="44">
        <v>39.142500442108918</v>
      </c>
      <c r="AW17" s="44">
        <v>38.429532397505604</v>
      </c>
      <c r="AX17" s="44">
        <v>37.915194766899845</v>
      </c>
      <c r="AY17" s="44">
        <v>37.430920346936638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995</v>
      </c>
      <c r="AD18" s="43" t="s">
        <v>968</v>
      </c>
      <c r="AE18" s="43" t="s">
        <v>979</v>
      </c>
      <c r="AF18" s="43">
        <v>1560</v>
      </c>
      <c r="AG18" s="43">
        <v>1510</v>
      </c>
      <c r="AH18" s="43">
        <v>1480</v>
      </c>
      <c r="AI18" s="43">
        <v>1460</v>
      </c>
      <c r="AJ18" s="43">
        <v>1430</v>
      </c>
      <c r="AK18" s="43">
        <v>1410</v>
      </c>
      <c r="AL18" s="43">
        <v>1390</v>
      </c>
      <c r="AM18" s="43">
        <v>1370</v>
      </c>
      <c r="AN18" s="43"/>
      <c r="AO18" s="43" t="s">
        <v>995</v>
      </c>
      <c r="AP18" s="43" t="s">
        <v>968</v>
      </c>
      <c r="AQ18" s="43" t="s">
        <v>979</v>
      </c>
      <c r="AR18" s="44">
        <v>46.8</v>
      </c>
      <c r="AS18" s="44">
        <v>45.41304646379001</v>
      </c>
      <c r="AT18" s="44">
        <v>44.498615811117084</v>
      </c>
      <c r="AU18" s="44">
        <v>43.812106342602043</v>
      </c>
      <c r="AV18" s="44">
        <v>43.00162020400699</v>
      </c>
      <c r="AW18" s="44">
        <v>42.21835953528786</v>
      </c>
      <c r="AX18" s="44">
        <v>41.653312560819565</v>
      </c>
      <c r="AY18" s="44">
        <v>41.121292775507868</v>
      </c>
      <c r="BB18" s="9" t="s">
        <v>974</v>
      </c>
      <c r="BC18" s="29">
        <v>1850</v>
      </c>
      <c r="BD18" s="27">
        <v>1830</v>
      </c>
      <c r="BE18" s="27">
        <v>1810</v>
      </c>
      <c r="BF18" s="27">
        <v>1800</v>
      </c>
      <c r="BG18" s="27">
        <v>1790</v>
      </c>
      <c r="BH18" s="27">
        <v>1780</v>
      </c>
      <c r="BI18" s="27">
        <v>1770</v>
      </c>
      <c r="BJ18" s="28">
        <v>1760</v>
      </c>
      <c r="BM18" s="9" t="s">
        <v>974</v>
      </c>
      <c r="BN18" s="30">
        <v>55.5</v>
      </c>
      <c r="BO18" s="31">
        <v>54.846261867911615</v>
      </c>
      <c r="BP18" s="31">
        <v>54.408601563969576</v>
      </c>
      <c r="BQ18" s="31">
        <v>54.076432414031281</v>
      </c>
      <c r="BR18" s="31">
        <v>53.68019014405553</v>
      </c>
      <c r="BS18" s="31">
        <v>53.292933496739394</v>
      </c>
      <c r="BT18" s="31">
        <v>53.01085335158686</v>
      </c>
      <c r="BU18" s="32">
        <v>52.743132965123841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996</v>
      </c>
      <c r="AD19" s="43" t="s">
        <v>968</v>
      </c>
      <c r="AE19" s="43" t="s">
        <v>979</v>
      </c>
      <c r="AF19" s="43">
        <v>1850</v>
      </c>
      <c r="AG19" s="43">
        <v>1800</v>
      </c>
      <c r="AH19" s="43">
        <v>1760</v>
      </c>
      <c r="AI19" s="43">
        <v>1730</v>
      </c>
      <c r="AJ19" s="43">
        <v>1700</v>
      </c>
      <c r="AK19" s="43">
        <v>1670</v>
      </c>
      <c r="AL19" s="43">
        <v>1650</v>
      </c>
      <c r="AM19" s="43">
        <v>1630</v>
      </c>
      <c r="AN19" s="43"/>
      <c r="AO19" s="43" t="s">
        <v>996</v>
      </c>
      <c r="AP19" s="43" t="s">
        <v>968</v>
      </c>
      <c r="AQ19" s="43" t="s">
        <v>979</v>
      </c>
      <c r="AR19" s="44">
        <v>55.5</v>
      </c>
      <c r="AS19" s="44">
        <v>53.855215357699691</v>
      </c>
      <c r="AT19" s="44">
        <v>52.770794391388847</v>
      </c>
      <c r="AU19" s="44">
        <v>51.95666457295755</v>
      </c>
      <c r="AV19" s="44">
        <v>50.99551113936726</v>
      </c>
      <c r="AW19" s="44">
        <v>50.066644320693932</v>
      </c>
      <c r="AX19" s="44">
        <v>49.396556562510376</v>
      </c>
      <c r="AY19" s="44">
        <v>48.765635663262529</v>
      </c>
      <c r="BB19" s="21" t="s">
        <v>975</v>
      </c>
      <c r="BC19" s="21">
        <v>1090</v>
      </c>
      <c r="BD19" s="22">
        <v>990</v>
      </c>
      <c r="BE19" s="22">
        <v>900</v>
      </c>
      <c r="BF19" s="22">
        <v>840</v>
      </c>
      <c r="BG19" s="22">
        <v>800</v>
      </c>
      <c r="BH19" s="22">
        <v>770</v>
      </c>
      <c r="BI19" s="22">
        <v>750</v>
      </c>
      <c r="BJ19" s="33">
        <v>730</v>
      </c>
      <c r="BM19" s="21" t="s">
        <v>975</v>
      </c>
      <c r="BN19" s="34">
        <v>32.699999999999996</v>
      </c>
      <c r="BO19" s="35">
        <v>29.555772794773834</v>
      </c>
      <c r="BP19" s="35">
        <v>26.92904661244787</v>
      </c>
      <c r="BQ19" s="35">
        <v>25.198772171827311</v>
      </c>
      <c r="BR19" s="35">
        <v>24.023604468905308</v>
      </c>
      <c r="BS19" s="35">
        <v>23.159052447666092</v>
      </c>
      <c r="BT19" s="35">
        <v>22.422669266791203</v>
      </c>
      <c r="BU19" s="36">
        <v>21.756249670918855</v>
      </c>
      <c r="BW19" s="2" t="s">
        <v>994</v>
      </c>
      <c r="BY19">
        <v>1420</v>
      </c>
      <c r="BZ19">
        <v>1280</v>
      </c>
      <c r="CA19">
        <v>1170</v>
      </c>
      <c r="CB19">
        <v>1090</v>
      </c>
      <c r="CC19">
        <v>1040</v>
      </c>
      <c r="CD19">
        <v>1010</v>
      </c>
      <c r="CE19">
        <v>970</v>
      </c>
      <c r="CF19">
        <v>940</v>
      </c>
      <c r="CG19" s="17">
        <v>0.3380281690140845</v>
      </c>
      <c r="CI19" t="s">
        <v>994</v>
      </c>
      <c r="CK19" s="15">
        <v>42.6</v>
      </c>
      <c r="CL19" s="15">
        <v>38.503850796861322</v>
      </c>
      <c r="CM19" s="15">
        <v>35.081877238234839</v>
      </c>
      <c r="CN19" s="15">
        <v>32.827758242197042</v>
      </c>
      <c r="CO19" s="15">
        <v>31.296805821876635</v>
      </c>
      <c r="CP19" s="15">
        <v>30.170508693289765</v>
      </c>
      <c r="CQ19" s="15">
        <v>29.211183815452753</v>
      </c>
    </row>
    <row r="20" spans="1:95" ht="15" customHeight="1">
      <c r="A20" s="3">
        <v>1</v>
      </c>
      <c r="B20" s="7" t="s">
        <v>1003</v>
      </c>
      <c r="C20" s="8" t="s">
        <v>966</v>
      </c>
      <c r="D20" s="146" t="s">
        <v>995</v>
      </c>
      <c r="E20" s="9" t="s">
        <v>967</v>
      </c>
      <c r="F20" s="10" t="s">
        <v>979</v>
      </c>
      <c r="G20" s="11">
        <v>1560</v>
      </c>
      <c r="H20" s="12">
        <v>1490</v>
      </c>
      <c r="I20" s="12">
        <v>1420</v>
      </c>
      <c r="J20" s="12">
        <v>1370</v>
      </c>
      <c r="K20" s="12">
        <v>1340</v>
      </c>
      <c r="L20" s="12">
        <v>1320</v>
      </c>
      <c r="M20" s="12">
        <v>1300</v>
      </c>
      <c r="N20" s="13">
        <v>1280</v>
      </c>
      <c r="P20" s="146" t="s">
        <v>995</v>
      </c>
      <c r="Q20" s="9" t="s">
        <v>967</v>
      </c>
      <c r="R20" s="10" t="s">
        <v>979</v>
      </c>
      <c r="S20" s="11">
        <v>46.8</v>
      </c>
      <c r="T20" s="12">
        <v>44.557106231622903</v>
      </c>
      <c r="U20" s="12">
        <v>42.578714114632781</v>
      </c>
      <c r="V20" s="12">
        <v>41.224121801828517</v>
      </c>
      <c r="W20" s="12">
        <v>40.276696636703726</v>
      </c>
      <c r="X20" s="12">
        <v>39.564409537778523</v>
      </c>
      <c r="Y20" s="12">
        <v>38.946881345446648</v>
      </c>
      <c r="Z20" s="13">
        <v>38.378989885964302</v>
      </c>
      <c r="AB20" s="8">
        <v>51</v>
      </c>
      <c r="AC20" s="43" t="s">
        <v>997</v>
      </c>
      <c r="AD20" s="43" t="s">
        <v>968</v>
      </c>
      <c r="AE20" s="43" t="s">
        <v>979</v>
      </c>
      <c r="AF20" s="43">
        <v>1230</v>
      </c>
      <c r="AG20" s="43">
        <v>1190</v>
      </c>
      <c r="AH20" s="43">
        <v>1170</v>
      </c>
      <c r="AI20" s="43">
        <v>1150</v>
      </c>
      <c r="AJ20" s="43">
        <v>1130</v>
      </c>
      <c r="AK20" s="43">
        <v>1110</v>
      </c>
      <c r="AL20" s="43">
        <v>1090</v>
      </c>
      <c r="AM20" s="43">
        <v>1080</v>
      </c>
      <c r="AN20" s="43"/>
      <c r="AO20" s="43" t="s">
        <v>997</v>
      </c>
      <c r="AP20" s="43" t="s">
        <v>968</v>
      </c>
      <c r="AQ20" s="43" t="s">
        <v>979</v>
      </c>
      <c r="AR20" s="44">
        <v>36.9</v>
      </c>
      <c r="AS20" s="44">
        <v>35.806440481065195</v>
      </c>
      <c r="AT20" s="44">
        <v>35.085447081842311</v>
      </c>
      <c r="AU20" s="44">
        <v>34.544160770128528</v>
      </c>
      <c r="AV20" s="44">
        <v>33.905123622390114</v>
      </c>
      <c r="AW20" s="44">
        <v>33.287552710515413</v>
      </c>
      <c r="AX20" s="44">
        <v>32.842034903723103</v>
      </c>
      <c r="AY20" s="44">
        <v>32.422557765304269</v>
      </c>
      <c r="BW20" s="2" t="s">
        <v>995</v>
      </c>
      <c r="BY20">
        <v>1560</v>
      </c>
      <c r="BZ20">
        <v>1410</v>
      </c>
      <c r="CA20">
        <v>1280</v>
      </c>
      <c r="CB20">
        <v>1200</v>
      </c>
      <c r="CC20">
        <v>1150</v>
      </c>
      <c r="CD20">
        <v>1100</v>
      </c>
      <c r="CE20">
        <v>1070</v>
      </c>
      <c r="CF20">
        <v>1040</v>
      </c>
      <c r="CI20" t="s">
        <v>995</v>
      </c>
      <c r="CK20" s="15">
        <v>46.8</v>
      </c>
      <c r="CL20" s="15">
        <v>42.300005100777227</v>
      </c>
      <c r="CM20" s="15">
        <v>38.540653867356582</v>
      </c>
      <c r="CN20" s="15">
        <v>36.064297787202385</v>
      </c>
      <c r="CO20" s="15">
        <v>34.382406395864479</v>
      </c>
      <c r="CP20" s="15">
        <v>33.145065888402854</v>
      </c>
      <c r="CQ20" s="15">
        <v>32.09115968458191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1560</v>
      </c>
      <c r="H21" s="19">
        <v>1510</v>
      </c>
      <c r="I21" s="19">
        <v>1480</v>
      </c>
      <c r="J21" s="19">
        <v>1460</v>
      </c>
      <c r="K21" s="19">
        <v>1430</v>
      </c>
      <c r="L21" s="19">
        <v>1410</v>
      </c>
      <c r="M21" s="19">
        <v>1390</v>
      </c>
      <c r="N21" s="20">
        <v>1370</v>
      </c>
      <c r="P21" s="146"/>
      <c r="Q21" s="9" t="s">
        <v>968</v>
      </c>
      <c r="R21" s="10" t="s">
        <v>979</v>
      </c>
      <c r="S21" s="18">
        <v>46.8</v>
      </c>
      <c r="T21" s="19">
        <v>45.41304646379001</v>
      </c>
      <c r="U21" s="19">
        <v>44.498615811117084</v>
      </c>
      <c r="V21" s="19">
        <v>43.812106342602043</v>
      </c>
      <c r="W21" s="19">
        <v>43.00162020400699</v>
      </c>
      <c r="X21" s="19">
        <v>42.21835953528786</v>
      </c>
      <c r="Y21" s="19">
        <v>41.653312560819565</v>
      </c>
      <c r="Z21" s="20">
        <v>41.121292775507868</v>
      </c>
      <c r="AB21" s="8">
        <v>66</v>
      </c>
      <c r="AC21" s="43" t="s">
        <v>998</v>
      </c>
      <c r="AD21" s="43" t="s">
        <v>968</v>
      </c>
      <c r="AE21" s="43" t="s">
        <v>979</v>
      </c>
      <c r="AF21" s="43">
        <v>1350</v>
      </c>
      <c r="AG21" s="43">
        <v>1310</v>
      </c>
      <c r="AH21" s="43">
        <v>1280</v>
      </c>
      <c r="AI21" s="43">
        <v>1260</v>
      </c>
      <c r="AJ21" s="43">
        <v>1240</v>
      </c>
      <c r="AK21" s="43">
        <v>1220</v>
      </c>
      <c r="AL21" s="43">
        <v>1200</v>
      </c>
      <c r="AM21" s="43">
        <v>1190</v>
      </c>
      <c r="AN21" s="43"/>
      <c r="AO21" s="43" t="s">
        <v>998</v>
      </c>
      <c r="AP21" s="43" t="s">
        <v>968</v>
      </c>
      <c r="AQ21" s="43" t="s">
        <v>979</v>
      </c>
      <c r="AR21" s="44">
        <v>40.5</v>
      </c>
      <c r="AS21" s="44">
        <v>39.299751747510584</v>
      </c>
      <c r="AT21" s="44">
        <v>38.508417528851325</v>
      </c>
      <c r="AU21" s="44">
        <v>37.914322796482544</v>
      </c>
      <c r="AV21" s="44">
        <v>37.212940561159897</v>
      </c>
      <c r="AW21" s="44">
        <v>36.535118828614493</v>
      </c>
      <c r="AX21" s="44">
        <v>36.046135869940009</v>
      </c>
      <c r="AY21" s="44">
        <v>35.585734132651041</v>
      </c>
      <c r="BW21" s="2" t="s">
        <v>996</v>
      </c>
      <c r="BY21">
        <v>1850</v>
      </c>
      <c r="BZ21">
        <v>1670</v>
      </c>
      <c r="CA21">
        <v>1520</v>
      </c>
      <c r="CB21">
        <v>1430</v>
      </c>
      <c r="CC21">
        <v>1360</v>
      </c>
      <c r="CD21">
        <v>1310</v>
      </c>
      <c r="CE21">
        <v>1270</v>
      </c>
      <c r="CF21">
        <v>1230</v>
      </c>
      <c r="CI21" t="s">
        <v>996</v>
      </c>
      <c r="CK21" s="15">
        <v>55.5</v>
      </c>
      <c r="CL21" s="15">
        <v>50.163467587460175</v>
      </c>
      <c r="CM21" s="15">
        <v>45.705262599108771</v>
      </c>
      <c r="CN21" s="15">
        <v>42.768558273284889</v>
      </c>
      <c r="CO21" s="15">
        <v>40.774007584839289</v>
      </c>
      <c r="CP21" s="15">
        <v>39.306648649708514</v>
      </c>
      <c r="CQ21" s="15">
        <v>38.056823984920854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1560</v>
      </c>
      <c r="H22" s="24">
        <v>1490</v>
      </c>
      <c r="I22" s="24">
        <v>1440</v>
      </c>
      <c r="J22" s="24">
        <v>1400</v>
      </c>
      <c r="K22" s="24">
        <v>1370</v>
      </c>
      <c r="L22" s="24">
        <v>1350</v>
      </c>
      <c r="M22" s="24">
        <v>1330</v>
      </c>
      <c r="N22" s="25">
        <v>1310</v>
      </c>
      <c r="P22" s="147"/>
      <c r="Q22" s="21" t="s">
        <v>969</v>
      </c>
      <c r="R22" s="22" t="s">
        <v>979</v>
      </c>
      <c r="S22" s="23">
        <v>46.8</v>
      </c>
      <c r="T22" s="24">
        <v>44.552400252438204</v>
      </c>
      <c r="U22" s="24">
        <v>43.249741277931896</v>
      </c>
      <c r="V22" s="24">
        <v>42.043868949089251</v>
      </c>
      <c r="W22" s="24">
        <v>41.209128135750497</v>
      </c>
      <c r="X22" s="24">
        <v>40.519372864480488</v>
      </c>
      <c r="Y22" s="24">
        <v>39.90974304741664</v>
      </c>
      <c r="Z22" s="25">
        <v>39.345927808931989</v>
      </c>
      <c r="AB22" s="8">
        <v>81</v>
      </c>
      <c r="AC22" s="43" t="s">
        <v>999</v>
      </c>
      <c r="AD22" s="43" t="s">
        <v>968</v>
      </c>
      <c r="AE22" s="43" t="s">
        <v>979</v>
      </c>
      <c r="AF22" s="43">
        <v>1600</v>
      </c>
      <c r="AG22" s="43">
        <v>1550</v>
      </c>
      <c r="AH22" s="43">
        <v>1520</v>
      </c>
      <c r="AI22" s="43">
        <v>1500</v>
      </c>
      <c r="AJ22" s="43">
        <v>1470</v>
      </c>
      <c r="AK22" s="43">
        <v>1440</v>
      </c>
      <c r="AL22" s="43">
        <v>1420</v>
      </c>
      <c r="AM22" s="43">
        <v>1410</v>
      </c>
      <c r="AN22" s="43"/>
      <c r="AO22" s="43" t="s">
        <v>999</v>
      </c>
      <c r="AP22" s="43" t="s">
        <v>968</v>
      </c>
      <c r="AQ22" s="43" t="s">
        <v>979</v>
      </c>
      <c r="AR22" s="44">
        <v>48</v>
      </c>
      <c r="AS22" s="44">
        <v>46.577483552605138</v>
      </c>
      <c r="AT22" s="44">
        <v>45.639605960120079</v>
      </c>
      <c r="AU22" s="44">
        <v>44.935493684720043</v>
      </c>
      <c r="AV22" s="44">
        <v>44.104225850263575</v>
      </c>
      <c r="AW22" s="44">
        <v>43.300881574654206</v>
      </c>
      <c r="AX22" s="44">
        <v>42.721346216225179</v>
      </c>
      <c r="AY22" s="44">
        <v>42.175684897956778</v>
      </c>
      <c r="BW22" s="2" t="s">
        <v>997</v>
      </c>
      <c r="BY22">
        <v>1230</v>
      </c>
      <c r="BZ22">
        <v>1110</v>
      </c>
      <c r="CA22">
        <v>1010</v>
      </c>
      <c r="CB22">
        <v>950</v>
      </c>
      <c r="CC22">
        <v>900</v>
      </c>
      <c r="CD22">
        <v>870</v>
      </c>
      <c r="CE22">
        <v>840</v>
      </c>
      <c r="CF22">
        <v>820</v>
      </c>
      <c r="CI22" t="s">
        <v>997</v>
      </c>
      <c r="CK22" s="15">
        <v>36.9</v>
      </c>
      <c r="CL22" s="15">
        <v>33.351927098689742</v>
      </c>
      <c r="CM22" s="15">
        <v>30.387823241569617</v>
      </c>
      <c r="CN22" s="15">
        <v>28.435311716832658</v>
      </c>
      <c r="CO22" s="15">
        <v>27.109205042893151</v>
      </c>
      <c r="CP22" s="15">
        <v>26.133609642779174</v>
      </c>
      <c r="CQ22" s="15">
        <v>25.302645135920354</v>
      </c>
    </row>
    <row r="23" spans="1:95" ht="15.75" thickBot="1">
      <c r="AB23" s="8">
        <v>96</v>
      </c>
      <c r="AC23" s="43" t="s">
        <v>1000</v>
      </c>
      <c r="AD23" s="43" t="s">
        <v>968</v>
      </c>
      <c r="AE23" s="43" t="s">
        <v>979</v>
      </c>
      <c r="AF23" s="43">
        <v>1090</v>
      </c>
      <c r="AG23" s="43">
        <v>1060</v>
      </c>
      <c r="AH23" s="43">
        <v>1040</v>
      </c>
      <c r="AI23" s="43">
        <v>1020</v>
      </c>
      <c r="AJ23" s="43">
        <v>1000</v>
      </c>
      <c r="AK23" s="43">
        <v>980</v>
      </c>
      <c r="AL23" s="43">
        <v>970</v>
      </c>
      <c r="AM23" s="43">
        <v>960</v>
      </c>
      <c r="AN23" s="43"/>
      <c r="AO23" s="43" t="s">
        <v>1000</v>
      </c>
      <c r="AP23" s="43" t="s">
        <v>968</v>
      </c>
      <c r="AQ23" s="43" t="s">
        <v>979</v>
      </c>
      <c r="AR23" s="44">
        <v>32.699999999999996</v>
      </c>
      <c r="AS23" s="44">
        <v>31.730910670212253</v>
      </c>
      <c r="AT23" s="44">
        <v>31.09198156033181</v>
      </c>
      <c r="AU23" s="44">
        <v>30.612305072715532</v>
      </c>
      <c r="AV23" s="44">
        <v>30.046003860492064</v>
      </c>
      <c r="AW23" s="44">
        <v>29.498725572733186</v>
      </c>
      <c r="AX23" s="44">
        <v>29.103917109803412</v>
      </c>
      <c r="AY23" s="44">
        <v>28.73218533673306</v>
      </c>
      <c r="BW23" s="2" t="s">
        <v>998</v>
      </c>
      <c r="BY23">
        <v>1350</v>
      </c>
      <c r="BZ23">
        <v>1220</v>
      </c>
      <c r="CA23">
        <v>1110</v>
      </c>
      <c r="CB23">
        <v>1040</v>
      </c>
      <c r="CC23">
        <v>990</v>
      </c>
      <c r="CD23">
        <v>960</v>
      </c>
      <c r="CE23">
        <v>930</v>
      </c>
      <c r="CF23">
        <v>900</v>
      </c>
      <c r="CI23" t="s">
        <v>998</v>
      </c>
      <c r="CK23" s="15">
        <v>40.5</v>
      </c>
      <c r="CL23" s="15">
        <v>36.605773644903373</v>
      </c>
      <c r="CM23" s="15">
        <v>33.352488923673967</v>
      </c>
      <c r="CN23" s="15">
        <v>31.209488469694378</v>
      </c>
      <c r="CO23" s="15">
        <v>29.754005534882726</v>
      </c>
      <c r="CP23" s="15">
        <v>28.68323009573324</v>
      </c>
      <c r="CQ23" s="15">
        <v>27.771195880888193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1001</v>
      </c>
      <c r="AD24" s="43" t="s">
        <v>968</v>
      </c>
      <c r="AE24" s="43" t="s">
        <v>979</v>
      </c>
      <c r="AF24" s="43">
        <v>1190</v>
      </c>
      <c r="AG24" s="43">
        <v>1150</v>
      </c>
      <c r="AH24" s="43">
        <v>1130</v>
      </c>
      <c r="AI24" s="43">
        <v>1110</v>
      </c>
      <c r="AJ24" s="43">
        <v>1090</v>
      </c>
      <c r="AK24" s="43">
        <v>1070</v>
      </c>
      <c r="AL24" s="43">
        <v>1060</v>
      </c>
      <c r="AM24" s="43">
        <v>1050</v>
      </c>
      <c r="AN24" s="43"/>
      <c r="AO24" s="43" t="s">
        <v>1001</v>
      </c>
      <c r="AP24" s="43" t="s">
        <v>968</v>
      </c>
      <c r="AQ24" s="43" t="s">
        <v>979</v>
      </c>
      <c r="AR24" s="44">
        <v>35.699999999999996</v>
      </c>
      <c r="AS24" s="44">
        <v>34.642003392250075</v>
      </c>
      <c r="AT24" s="44">
        <v>33.944456932839309</v>
      </c>
      <c r="AU24" s="44">
        <v>33.420773428010534</v>
      </c>
      <c r="AV24" s="44">
        <v>32.802517976133537</v>
      </c>
      <c r="AW24" s="44">
        <v>32.205030671149075</v>
      </c>
      <c r="AX24" s="44">
        <v>31.774001248317489</v>
      </c>
      <c r="AY24" s="44">
        <v>31.368165642855367</v>
      </c>
      <c r="BW24" s="2" t="s">
        <v>999</v>
      </c>
      <c r="BY24">
        <v>1600</v>
      </c>
      <c r="BZ24">
        <v>1450</v>
      </c>
      <c r="CA24">
        <v>1320</v>
      </c>
      <c r="CB24">
        <v>1230</v>
      </c>
      <c r="CC24">
        <v>1180</v>
      </c>
      <c r="CD24">
        <v>1130</v>
      </c>
      <c r="CE24">
        <v>1100</v>
      </c>
      <c r="CF24">
        <v>1060</v>
      </c>
      <c r="CI24" t="s">
        <v>999</v>
      </c>
      <c r="CK24" s="15">
        <v>48</v>
      </c>
      <c r="CL24" s="15">
        <v>43.384620616181778</v>
      </c>
      <c r="CM24" s="15">
        <v>39.528875761391369</v>
      </c>
      <c r="CN24" s="15">
        <v>36.989023371489637</v>
      </c>
      <c r="CO24" s="15">
        <v>35.264006559861009</v>
      </c>
      <c r="CP24" s="15">
        <v>33.994939372720872</v>
      </c>
      <c r="CQ24" s="15">
        <v>32.91400993290452</v>
      </c>
    </row>
    <row r="25" spans="1:95" ht="15" customHeight="1">
      <c r="A25" s="3">
        <v>1</v>
      </c>
      <c r="B25" s="7" t="s">
        <v>1003</v>
      </c>
      <c r="C25" s="8" t="s">
        <v>970</v>
      </c>
      <c r="D25" s="146" t="s">
        <v>995</v>
      </c>
      <c r="E25" s="9" t="s">
        <v>967</v>
      </c>
      <c r="F25" s="10" t="s">
        <v>982</v>
      </c>
      <c r="G25" s="11">
        <v>1560</v>
      </c>
      <c r="H25" s="12">
        <v>1410</v>
      </c>
      <c r="I25" s="12">
        <v>1280</v>
      </c>
      <c r="J25" s="12">
        <v>1200</v>
      </c>
      <c r="K25" s="12">
        <v>1150</v>
      </c>
      <c r="L25" s="12">
        <v>1100</v>
      </c>
      <c r="M25" s="12">
        <v>1070</v>
      </c>
      <c r="N25" s="13">
        <v>1040</v>
      </c>
      <c r="P25" s="146" t="s">
        <v>995</v>
      </c>
      <c r="Q25" s="9" t="s">
        <v>967</v>
      </c>
      <c r="R25" s="10" t="s">
        <v>982</v>
      </c>
      <c r="S25" s="11">
        <v>46.8</v>
      </c>
      <c r="T25" s="12">
        <v>42.30918336986236</v>
      </c>
      <c r="U25" s="12">
        <v>38.540653867356582</v>
      </c>
      <c r="V25" s="12">
        <v>36.064297787202385</v>
      </c>
      <c r="W25" s="12">
        <v>34.382406395864479</v>
      </c>
      <c r="X25" s="12">
        <v>33.145065888402854</v>
      </c>
      <c r="Y25" s="12">
        <v>32.09115968458191</v>
      </c>
      <c r="Z25" s="13">
        <v>31.137384850122402</v>
      </c>
      <c r="AB25" s="8">
        <v>126</v>
      </c>
      <c r="AC25" s="43" t="s">
        <v>1002</v>
      </c>
      <c r="AD25" s="43" t="s">
        <v>968</v>
      </c>
      <c r="AE25" s="43" t="s">
        <v>979</v>
      </c>
      <c r="AF25" s="43">
        <v>1410</v>
      </c>
      <c r="AG25" s="43">
        <v>1370</v>
      </c>
      <c r="AH25" s="43">
        <v>1340</v>
      </c>
      <c r="AI25" s="43">
        <v>1320</v>
      </c>
      <c r="AJ25" s="43">
        <v>1300</v>
      </c>
      <c r="AK25" s="43">
        <v>1270</v>
      </c>
      <c r="AL25" s="43">
        <v>1250</v>
      </c>
      <c r="AM25" s="43">
        <v>1240</v>
      </c>
      <c r="AN25" s="43"/>
      <c r="AO25" s="43" t="s">
        <v>1002</v>
      </c>
      <c r="AP25" s="43" t="s">
        <v>968</v>
      </c>
      <c r="AQ25" s="43" t="s">
        <v>979</v>
      </c>
      <c r="AR25" s="44">
        <v>42.3</v>
      </c>
      <c r="AS25" s="44">
        <v>41.046407380733278</v>
      </c>
      <c r="AT25" s="44">
        <v>40.219902752355821</v>
      </c>
      <c r="AU25" s="44">
        <v>39.599403809659535</v>
      </c>
      <c r="AV25" s="44">
        <v>38.86684903054477</v>
      </c>
      <c r="AW25" s="44">
        <v>38.158901887664015</v>
      </c>
      <c r="AX25" s="44">
        <v>37.648186353048438</v>
      </c>
      <c r="AY25" s="44">
        <v>37.167322316324402</v>
      </c>
      <c r="BW25" s="2" t="s">
        <v>1000</v>
      </c>
      <c r="BY25">
        <v>1090</v>
      </c>
      <c r="BZ25">
        <v>990</v>
      </c>
      <c r="CA25">
        <v>900</v>
      </c>
      <c r="CB25">
        <v>840</v>
      </c>
      <c r="CC25">
        <v>800</v>
      </c>
      <c r="CD25">
        <v>770</v>
      </c>
      <c r="CE25">
        <v>750</v>
      </c>
      <c r="CF25">
        <v>730</v>
      </c>
      <c r="CI25" t="s">
        <v>1000</v>
      </c>
      <c r="CK25" s="15">
        <v>32.699999999999996</v>
      </c>
      <c r="CL25" s="15">
        <v>29.555772794773834</v>
      </c>
      <c r="CM25" s="15">
        <v>26.92904661244787</v>
      </c>
      <c r="CN25" s="15">
        <v>25.198772171827311</v>
      </c>
      <c r="CO25" s="15">
        <v>24.023604468905308</v>
      </c>
      <c r="CP25" s="15">
        <v>23.159052447666092</v>
      </c>
      <c r="CQ25" s="15">
        <v>22.422669266791203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1560</v>
      </c>
      <c r="H26" s="19">
        <v>1470</v>
      </c>
      <c r="I26" s="19">
        <v>1410</v>
      </c>
      <c r="J26" s="19">
        <v>1360</v>
      </c>
      <c r="K26" s="19">
        <v>1310</v>
      </c>
      <c r="L26" s="19">
        <v>1260</v>
      </c>
      <c r="M26" s="19">
        <v>1230</v>
      </c>
      <c r="N26" s="20">
        <v>1200</v>
      </c>
      <c r="P26" s="146"/>
      <c r="Q26" s="9" t="s">
        <v>968</v>
      </c>
      <c r="R26" s="10" t="s">
        <v>982</v>
      </c>
      <c r="S26" s="18">
        <v>46.8</v>
      </c>
      <c r="T26" s="19">
        <v>43.995560750313729</v>
      </c>
      <c r="U26" s="19">
        <v>42.195179619077017</v>
      </c>
      <c r="V26" s="19">
        <v>40.868898831517456</v>
      </c>
      <c r="W26" s="19">
        <v>39.331069755579968</v>
      </c>
      <c r="X26" s="19">
        <v>37.873643350001778</v>
      </c>
      <c r="Y26" s="19">
        <v>36.839777907335332</v>
      </c>
      <c r="Z26" s="20">
        <v>35.879758944114108</v>
      </c>
      <c r="BW26" s="2" t="s">
        <v>1001</v>
      </c>
      <c r="BY26">
        <v>1190</v>
      </c>
      <c r="BZ26">
        <v>1080</v>
      </c>
      <c r="CA26">
        <v>980</v>
      </c>
      <c r="CB26">
        <v>920</v>
      </c>
      <c r="CC26">
        <v>870</v>
      </c>
      <c r="CD26">
        <v>840</v>
      </c>
      <c r="CE26">
        <v>820</v>
      </c>
      <c r="CF26">
        <v>790</v>
      </c>
      <c r="CI26" t="s">
        <v>1001</v>
      </c>
      <c r="CK26" s="15">
        <v>35.699999999999996</v>
      </c>
      <c r="CL26" s="15">
        <v>32.267311583285192</v>
      </c>
      <c r="CM26" s="15">
        <v>29.399601347534826</v>
      </c>
      <c r="CN26" s="15">
        <v>27.510586132545413</v>
      </c>
      <c r="CO26" s="15">
        <v>26.227604878896621</v>
      </c>
      <c r="CP26" s="15">
        <v>25.283736158461146</v>
      </c>
      <c r="CQ26" s="15">
        <v>24.479794887597734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1560</v>
      </c>
      <c r="H27" s="24">
        <v>1410</v>
      </c>
      <c r="I27" s="24">
        <v>1330</v>
      </c>
      <c r="J27" s="24">
        <v>1250</v>
      </c>
      <c r="K27" s="24">
        <v>1200</v>
      </c>
      <c r="L27" s="24">
        <v>1160</v>
      </c>
      <c r="M27" s="24">
        <v>1120</v>
      </c>
      <c r="N27" s="25">
        <v>1090</v>
      </c>
      <c r="P27" s="147"/>
      <c r="Q27" s="21" t="s">
        <v>969</v>
      </c>
      <c r="R27" s="22" t="s">
        <v>982</v>
      </c>
      <c r="S27" s="23">
        <v>46.8</v>
      </c>
      <c r="T27" s="24">
        <v>42.300005100777227</v>
      </c>
      <c r="U27" s="24">
        <v>39.798644156735762</v>
      </c>
      <c r="V27" s="24">
        <v>37.552811075563355</v>
      </c>
      <c r="W27" s="24">
        <v>36.037359626515105</v>
      </c>
      <c r="X27" s="24">
        <v>34.809284654650064</v>
      </c>
      <c r="Y27" s="24">
        <v>33.742051399490379</v>
      </c>
      <c r="Z27" s="25">
        <v>32.770195682022333</v>
      </c>
      <c r="BW27" s="2" t="s">
        <v>1002</v>
      </c>
      <c r="BY27">
        <v>1410</v>
      </c>
      <c r="BZ27">
        <v>1270</v>
      </c>
      <c r="CA27">
        <v>1160</v>
      </c>
      <c r="CB27">
        <v>1090</v>
      </c>
      <c r="CC27">
        <v>1040</v>
      </c>
      <c r="CD27">
        <v>1000</v>
      </c>
      <c r="CE27">
        <v>970</v>
      </c>
      <c r="CF27">
        <v>940</v>
      </c>
      <c r="CI27" t="s">
        <v>1002</v>
      </c>
      <c r="CK27" s="15">
        <v>42.3</v>
      </c>
      <c r="CL27" s="15">
        <v>38.232696918010184</v>
      </c>
      <c r="CM27" s="15">
        <v>34.834821764726144</v>
      </c>
      <c r="CN27" s="15">
        <v>32.596576846125238</v>
      </c>
      <c r="CO27" s="15">
        <v>31.076405780877508</v>
      </c>
      <c r="CP27" s="15">
        <v>29.958040322210266</v>
      </c>
      <c r="CQ27" s="15">
        <v>29.005471253372107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994</v>
      </c>
      <c r="AD29" s="45" t="s">
        <v>969</v>
      </c>
      <c r="AE29" s="45" t="s">
        <v>979</v>
      </c>
      <c r="AF29" s="45">
        <v>1420</v>
      </c>
      <c r="AG29" s="45">
        <v>1350</v>
      </c>
      <c r="AH29" s="45">
        <v>1310</v>
      </c>
      <c r="AI29" s="45">
        <v>1280</v>
      </c>
      <c r="AJ29" s="45">
        <v>1250</v>
      </c>
      <c r="AK29" s="45">
        <v>1230</v>
      </c>
      <c r="AL29" s="45">
        <v>1210</v>
      </c>
      <c r="AM29" s="45">
        <v>1190</v>
      </c>
      <c r="AN29" s="45"/>
      <c r="AO29" s="45" t="s">
        <v>994</v>
      </c>
      <c r="AP29" s="45" t="s">
        <v>969</v>
      </c>
      <c r="AQ29" s="45" t="s">
        <v>979</v>
      </c>
      <c r="AR29" s="46">
        <v>42.6</v>
      </c>
      <c r="AS29" s="46">
        <v>40.554107922091191</v>
      </c>
      <c r="AT29" s="46">
        <v>39.368354240168784</v>
      </c>
      <c r="AU29" s="46">
        <v>38.270701222888938</v>
      </c>
      <c r="AV29" s="46">
        <v>37.510873046644683</v>
      </c>
      <c r="AW29" s="46">
        <v>36.883018889463003</v>
      </c>
      <c r="AX29" s="46">
        <v>36.328099440597192</v>
      </c>
      <c r="AY29" s="46">
        <v>35.814883005566287</v>
      </c>
    </row>
    <row r="30" spans="1:95" ht="15" customHeight="1">
      <c r="A30" s="3">
        <v>1</v>
      </c>
      <c r="B30" s="7" t="s">
        <v>1003</v>
      </c>
      <c r="C30" s="8" t="s">
        <v>973</v>
      </c>
      <c r="D30" s="146" t="s">
        <v>995</v>
      </c>
      <c r="E30" s="9" t="s">
        <v>967</v>
      </c>
      <c r="F30" s="10" t="s">
        <v>983</v>
      </c>
      <c r="G30" s="11">
        <v>1560</v>
      </c>
      <c r="H30" s="12">
        <v>1530</v>
      </c>
      <c r="I30" s="12">
        <v>1500</v>
      </c>
      <c r="J30" s="12">
        <v>1480</v>
      </c>
      <c r="K30" s="12">
        <v>1470</v>
      </c>
      <c r="L30" s="12">
        <v>1460</v>
      </c>
      <c r="M30" s="12">
        <v>1450</v>
      </c>
      <c r="N30" s="13">
        <v>1440</v>
      </c>
      <c r="P30" s="146" t="s">
        <v>995</v>
      </c>
      <c r="Q30" s="9" t="s">
        <v>967</v>
      </c>
      <c r="R30" s="10" t="s">
        <v>983</v>
      </c>
      <c r="S30" s="11">
        <v>46.8</v>
      </c>
      <c r="T30" s="12">
        <v>45.903428596285217</v>
      </c>
      <c r="U30" s="12">
        <v>45.089594679602989</v>
      </c>
      <c r="V30" s="12">
        <v>44.519061646460713</v>
      </c>
      <c r="W30" s="12">
        <v>44.113235095313293</v>
      </c>
      <c r="X30" s="12">
        <v>43.804303187830136</v>
      </c>
      <c r="Y30" s="12">
        <v>43.533730083047857</v>
      </c>
      <c r="Z30" s="13">
        <v>43.282600706638803</v>
      </c>
      <c r="AB30" s="8">
        <v>22</v>
      </c>
      <c r="AC30" s="45" t="s">
        <v>995</v>
      </c>
      <c r="AD30" s="45" t="s">
        <v>969</v>
      </c>
      <c r="AE30" s="45" t="s">
        <v>979</v>
      </c>
      <c r="AF30" s="45">
        <v>1560</v>
      </c>
      <c r="AG30" s="45">
        <v>1490</v>
      </c>
      <c r="AH30" s="45">
        <v>1440</v>
      </c>
      <c r="AI30" s="45">
        <v>1400</v>
      </c>
      <c r="AJ30" s="45">
        <v>1370</v>
      </c>
      <c r="AK30" s="45">
        <v>1350</v>
      </c>
      <c r="AL30" s="45">
        <v>1330</v>
      </c>
      <c r="AM30" s="45">
        <v>1310</v>
      </c>
      <c r="AN30" s="45"/>
      <c r="AO30" s="45" t="s">
        <v>995</v>
      </c>
      <c r="AP30" s="45" t="s">
        <v>969</v>
      </c>
      <c r="AQ30" s="45" t="s">
        <v>979</v>
      </c>
      <c r="AR30" s="46">
        <v>46.8</v>
      </c>
      <c r="AS30" s="46">
        <v>44.552400252438204</v>
      </c>
      <c r="AT30" s="46">
        <v>43.249741277931896</v>
      </c>
      <c r="AU30" s="46">
        <v>42.043868949089251</v>
      </c>
      <c r="AV30" s="46">
        <v>41.209128135750497</v>
      </c>
      <c r="AW30" s="46">
        <v>40.519372864480488</v>
      </c>
      <c r="AX30" s="46">
        <v>39.90974304741664</v>
      </c>
      <c r="AY30" s="46">
        <v>39.345927808931989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1560</v>
      </c>
      <c r="H31" s="19">
        <v>1540</v>
      </c>
      <c r="I31" s="19">
        <v>1530</v>
      </c>
      <c r="J31" s="19">
        <v>1520</v>
      </c>
      <c r="K31" s="19">
        <v>1510</v>
      </c>
      <c r="L31" s="19">
        <v>1500</v>
      </c>
      <c r="M31" s="19">
        <v>1490</v>
      </c>
      <c r="N31" s="20">
        <v>1480</v>
      </c>
      <c r="P31" s="146"/>
      <c r="Q31" s="9" t="s">
        <v>968</v>
      </c>
      <c r="R31" s="10" t="s">
        <v>983</v>
      </c>
      <c r="S31" s="18">
        <v>46.8</v>
      </c>
      <c r="T31" s="19">
        <v>46.248739737266007</v>
      </c>
      <c r="U31" s="19">
        <v>45.879685643131097</v>
      </c>
      <c r="V31" s="19">
        <v>45.599586251831781</v>
      </c>
      <c r="W31" s="19">
        <v>45.265457634987357</v>
      </c>
      <c r="X31" s="19">
        <v>44.938906083736995</v>
      </c>
      <c r="Y31" s="19">
        <v>44.701043907284053</v>
      </c>
      <c r="Z31" s="20">
        <v>44.475290500320639</v>
      </c>
      <c r="AB31" s="8">
        <v>37</v>
      </c>
      <c r="AC31" s="45" t="s">
        <v>996</v>
      </c>
      <c r="AD31" s="45" t="s">
        <v>969</v>
      </c>
      <c r="AE31" s="45" t="s">
        <v>979</v>
      </c>
      <c r="AF31" s="45">
        <v>1850</v>
      </c>
      <c r="AG31" s="45">
        <v>1760</v>
      </c>
      <c r="AH31" s="45">
        <v>1710</v>
      </c>
      <c r="AI31" s="45">
        <v>1660</v>
      </c>
      <c r="AJ31" s="45">
        <v>1630</v>
      </c>
      <c r="AK31" s="45">
        <v>1600</v>
      </c>
      <c r="AL31" s="45">
        <v>1580</v>
      </c>
      <c r="AM31" s="45">
        <v>1560</v>
      </c>
      <c r="AN31" s="45"/>
      <c r="AO31" s="45" t="s">
        <v>996</v>
      </c>
      <c r="AP31" s="45" t="s">
        <v>969</v>
      </c>
      <c r="AQ31" s="45" t="s">
        <v>979</v>
      </c>
      <c r="AR31" s="46">
        <v>55.5</v>
      </c>
      <c r="AS31" s="46">
        <v>52.834577222442746</v>
      </c>
      <c r="AT31" s="46">
        <v>51.289757284726932</v>
      </c>
      <c r="AU31" s="46">
        <v>49.85971638193277</v>
      </c>
      <c r="AV31" s="46">
        <v>48.869799391755393</v>
      </c>
      <c r="AW31" s="46">
        <v>48.051820384159548</v>
      </c>
      <c r="AX31" s="46">
        <v>47.328861947256904</v>
      </c>
      <c r="AY31" s="46">
        <v>46.660234901618054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1560</v>
      </c>
      <c r="H32" s="24">
        <v>1530</v>
      </c>
      <c r="I32" s="24">
        <v>1510</v>
      </c>
      <c r="J32" s="24">
        <v>1500</v>
      </c>
      <c r="K32" s="24">
        <v>1480</v>
      </c>
      <c r="L32" s="24">
        <v>1470</v>
      </c>
      <c r="M32" s="24">
        <v>1470</v>
      </c>
      <c r="N32" s="25">
        <v>1460</v>
      </c>
      <c r="P32" s="147"/>
      <c r="Q32" s="21" t="s">
        <v>969</v>
      </c>
      <c r="R32" s="22" t="s">
        <v>983</v>
      </c>
      <c r="S32" s="23">
        <v>46.8</v>
      </c>
      <c r="T32" s="24">
        <v>45.901519002336251</v>
      </c>
      <c r="U32" s="24">
        <v>45.368149714897768</v>
      </c>
      <c r="V32" s="24">
        <v>44.86565956622988</v>
      </c>
      <c r="W32" s="24">
        <v>44.512683429601879</v>
      </c>
      <c r="X32" s="24">
        <v>44.21773119125821</v>
      </c>
      <c r="Y32" s="24">
        <v>43.954497949686591</v>
      </c>
      <c r="Z32" s="25">
        <v>43.708868871622123</v>
      </c>
      <c r="AB32" s="8">
        <v>52</v>
      </c>
      <c r="AC32" s="45" t="s">
        <v>997</v>
      </c>
      <c r="AD32" s="45" t="s">
        <v>969</v>
      </c>
      <c r="AE32" s="45" t="s">
        <v>979</v>
      </c>
      <c r="AF32" s="45">
        <v>1230</v>
      </c>
      <c r="AG32" s="45">
        <v>1170</v>
      </c>
      <c r="AH32" s="45">
        <v>1140</v>
      </c>
      <c r="AI32" s="45">
        <v>1100</v>
      </c>
      <c r="AJ32" s="45">
        <v>1080</v>
      </c>
      <c r="AK32" s="45">
        <v>1060</v>
      </c>
      <c r="AL32" s="45">
        <v>1050</v>
      </c>
      <c r="AM32" s="45">
        <v>1030</v>
      </c>
      <c r="AN32" s="45"/>
      <c r="AO32" s="45" t="s">
        <v>997</v>
      </c>
      <c r="AP32" s="45" t="s">
        <v>969</v>
      </c>
      <c r="AQ32" s="45" t="s">
        <v>979</v>
      </c>
      <c r="AR32" s="46">
        <v>36.9</v>
      </c>
      <c r="AS32" s="46">
        <v>35.127854045191661</v>
      </c>
      <c r="AT32" s="46">
        <v>34.100757546061686</v>
      </c>
      <c r="AU32" s="46">
        <v>33.149973594474218</v>
      </c>
      <c r="AV32" s="46">
        <v>32.491812568572499</v>
      </c>
      <c r="AW32" s="46">
        <v>31.947967066224997</v>
      </c>
      <c r="AX32" s="46">
        <v>31.467297402770811</v>
      </c>
      <c r="AY32" s="46">
        <v>31.022750772427145</v>
      </c>
    </row>
    <row r="33" spans="1:51" ht="15.75" thickBot="1">
      <c r="AB33" s="8">
        <v>67</v>
      </c>
      <c r="AC33" s="45" t="s">
        <v>998</v>
      </c>
      <c r="AD33" s="45" t="s">
        <v>969</v>
      </c>
      <c r="AE33" s="45" t="s">
        <v>979</v>
      </c>
      <c r="AF33" s="45">
        <v>1350</v>
      </c>
      <c r="AG33" s="45">
        <v>1290</v>
      </c>
      <c r="AH33" s="45">
        <v>1250</v>
      </c>
      <c r="AI33" s="45">
        <v>1210</v>
      </c>
      <c r="AJ33" s="45">
        <v>1190</v>
      </c>
      <c r="AK33" s="45">
        <v>1170</v>
      </c>
      <c r="AL33" s="45">
        <v>1150</v>
      </c>
      <c r="AM33" s="45">
        <v>1130</v>
      </c>
      <c r="AN33" s="45"/>
      <c r="AO33" s="45" t="s">
        <v>998</v>
      </c>
      <c r="AP33" s="45" t="s">
        <v>969</v>
      </c>
      <c r="AQ33" s="45" t="s">
        <v>979</v>
      </c>
      <c r="AR33" s="46">
        <v>40.5</v>
      </c>
      <c r="AS33" s="46">
        <v>38.554961756917685</v>
      </c>
      <c r="AT33" s="46">
        <v>37.427660721287225</v>
      </c>
      <c r="AU33" s="46">
        <v>36.384117359788782</v>
      </c>
      <c r="AV33" s="46">
        <v>35.661745502091776</v>
      </c>
      <c r="AW33" s="46">
        <v>35.064841901954267</v>
      </c>
      <c r="AX33" s="46">
        <v>34.537277637187479</v>
      </c>
      <c r="AY33" s="46">
        <v>34.049360603883457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999</v>
      </c>
      <c r="AD34" s="45" t="s">
        <v>969</v>
      </c>
      <c r="AE34" s="45" t="s">
        <v>979</v>
      </c>
      <c r="AF34" s="45">
        <v>1600</v>
      </c>
      <c r="AG34" s="45">
        <v>1520</v>
      </c>
      <c r="AH34" s="45">
        <v>1480</v>
      </c>
      <c r="AI34" s="45">
        <v>1440</v>
      </c>
      <c r="AJ34" s="45">
        <v>1410</v>
      </c>
      <c r="AK34" s="45">
        <v>1390</v>
      </c>
      <c r="AL34" s="45">
        <v>1360</v>
      </c>
      <c r="AM34" s="45">
        <v>1350</v>
      </c>
      <c r="AN34" s="45"/>
      <c r="AO34" s="45" t="s">
        <v>999</v>
      </c>
      <c r="AP34" s="45" t="s">
        <v>969</v>
      </c>
      <c r="AQ34" s="45" t="s">
        <v>979</v>
      </c>
      <c r="AR34" s="46">
        <v>48</v>
      </c>
      <c r="AS34" s="46">
        <v>45.694769489680212</v>
      </c>
      <c r="AT34" s="46">
        <v>44.358709003007078</v>
      </c>
      <c r="AU34" s="46">
        <v>43.121916870860773</v>
      </c>
      <c r="AV34" s="46">
        <v>42.265772446923584</v>
      </c>
      <c r="AW34" s="46">
        <v>41.558331143056911</v>
      </c>
      <c r="AX34" s="46">
        <v>40.933069792222199</v>
      </c>
      <c r="AY34" s="46">
        <v>40.354797752750763</v>
      </c>
    </row>
    <row r="35" spans="1:51" ht="15" customHeight="1">
      <c r="A35" s="3">
        <v>1</v>
      </c>
      <c r="B35" s="7" t="s">
        <v>1004</v>
      </c>
      <c r="C35" s="8" t="s">
        <v>966</v>
      </c>
      <c r="D35" s="146" t="s">
        <v>996</v>
      </c>
      <c r="E35" s="9" t="s">
        <v>967</v>
      </c>
      <c r="F35" s="10" t="s">
        <v>979</v>
      </c>
      <c r="G35" s="11">
        <v>1850</v>
      </c>
      <c r="H35" s="12">
        <v>1760</v>
      </c>
      <c r="I35" s="12">
        <v>1680</v>
      </c>
      <c r="J35" s="12">
        <v>1630</v>
      </c>
      <c r="K35" s="12">
        <v>1590</v>
      </c>
      <c r="L35" s="12">
        <v>1560</v>
      </c>
      <c r="M35" s="12">
        <v>1540</v>
      </c>
      <c r="N35" s="13">
        <v>1520</v>
      </c>
      <c r="P35" s="146" t="s">
        <v>996</v>
      </c>
      <c r="Q35" s="9" t="s">
        <v>967</v>
      </c>
      <c r="R35" s="10" t="s">
        <v>979</v>
      </c>
      <c r="S35" s="11">
        <v>55.5</v>
      </c>
      <c r="T35" s="12">
        <v>52.840158031091264</v>
      </c>
      <c r="U35" s="12">
        <v>50.493987892352976</v>
      </c>
      <c r="V35" s="12">
        <v>48.88758034191202</v>
      </c>
      <c r="W35" s="12">
        <v>47.764031267885819</v>
      </c>
      <c r="X35" s="12">
        <v>46.919331823647603</v>
      </c>
      <c r="Y35" s="12">
        <v>46.187006723766849</v>
      </c>
      <c r="Z35" s="13">
        <v>45.513545698098689</v>
      </c>
      <c r="AB35" s="8">
        <v>97</v>
      </c>
      <c r="AC35" s="45" t="s">
        <v>1000</v>
      </c>
      <c r="AD35" s="45" t="s">
        <v>969</v>
      </c>
      <c r="AE35" s="45" t="s">
        <v>979</v>
      </c>
      <c r="AF35" s="45">
        <v>1090</v>
      </c>
      <c r="AG35" s="45">
        <v>1040</v>
      </c>
      <c r="AH35" s="45">
        <v>1010</v>
      </c>
      <c r="AI35" s="45">
        <v>980</v>
      </c>
      <c r="AJ35" s="45">
        <v>960</v>
      </c>
      <c r="AK35" s="45">
        <v>940</v>
      </c>
      <c r="AL35" s="45">
        <v>930</v>
      </c>
      <c r="AM35" s="45">
        <v>920</v>
      </c>
      <c r="AN35" s="45"/>
      <c r="AO35" s="45" t="s">
        <v>1000</v>
      </c>
      <c r="AP35" s="45" t="s">
        <v>969</v>
      </c>
      <c r="AQ35" s="45" t="s">
        <v>979</v>
      </c>
      <c r="AR35" s="46">
        <v>32.699999999999996</v>
      </c>
      <c r="AS35" s="46">
        <v>31.129561714844648</v>
      </c>
      <c r="AT35" s="46">
        <v>30.219370508298571</v>
      </c>
      <c r="AU35" s="46">
        <v>29.376805868273902</v>
      </c>
      <c r="AV35" s="46">
        <v>28.793557479466692</v>
      </c>
      <c r="AW35" s="46">
        <v>28.311613091207523</v>
      </c>
      <c r="AX35" s="46">
        <v>27.885653795951374</v>
      </c>
      <c r="AY35" s="46">
        <v>27.491705969061456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1850</v>
      </c>
      <c r="H36" s="19">
        <v>1800</v>
      </c>
      <c r="I36" s="19">
        <v>1760</v>
      </c>
      <c r="J36" s="19">
        <v>1730</v>
      </c>
      <c r="K36" s="19">
        <v>1700</v>
      </c>
      <c r="L36" s="19">
        <v>1670</v>
      </c>
      <c r="M36" s="19">
        <v>1650</v>
      </c>
      <c r="N36" s="20">
        <v>1630</v>
      </c>
      <c r="P36" s="146"/>
      <c r="Q36" s="9" t="s">
        <v>968</v>
      </c>
      <c r="R36" s="10" t="s">
        <v>979</v>
      </c>
      <c r="S36" s="18">
        <v>55.5</v>
      </c>
      <c r="T36" s="19">
        <v>53.855215357699691</v>
      </c>
      <c r="U36" s="19">
        <v>52.770794391388847</v>
      </c>
      <c r="V36" s="19">
        <v>51.95666457295755</v>
      </c>
      <c r="W36" s="19">
        <v>50.99551113936726</v>
      </c>
      <c r="X36" s="19">
        <v>50.066644320693932</v>
      </c>
      <c r="Y36" s="19">
        <v>49.396556562510376</v>
      </c>
      <c r="Z36" s="20">
        <v>48.765635663262529</v>
      </c>
      <c r="AB36" s="8">
        <v>112</v>
      </c>
      <c r="AC36" s="45" t="s">
        <v>1001</v>
      </c>
      <c r="AD36" s="45" t="s">
        <v>969</v>
      </c>
      <c r="AE36" s="45" t="s">
        <v>979</v>
      </c>
      <c r="AF36" s="45">
        <v>1190</v>
      </c>
      <c r="AG36" s="45">
        <v>1130</v>
      </c>
      <c r="AH36" s="45">
        <v>1100</v>
      </c>
      <c r="AI36" s="45">
        <v>1070</v>
      </c>
      <c r="AJ36" s="45">
        <v>1050</v>
      </c>
      <c r="AK36" s="45">
        <v>1030</v>
      </c>
      <c r="AL36" s="45">
        <v>1010</v>
      </c>
      <c r="AM36" s="45">
        <v>1000</v>
      </c>
      <c r="AN36" s="45"/>
      <c r="AO36" s="45" t="s">
        <v>1001</v>
      </c>
      <c r="AP36" s="45" t="s">
        <v>969</v>
      </c>
      <c r="AQ36" s="45" t="s">
        <v>979</v>
      </c>
      <c r="AR36" s="46">
        <v>35.699999999999996</v>
      </c>
      <c r="AS36" s="46">
        <v>33.985484807949661</v>
      </c>
      <c r="AT36" s="46">
        <v>32.991789820986511</v>
      </c>
      <c r="AU36" s="46">
        <v>32.071925672702697</v>
      </c>
      <c r="AV36" s="46">
        <v>31.435168257399415</v>
      </c>
      <c r="AW36" s="46">
        <v>30.909008787648578</v>
      </c>
      <c r="AX36" s="46">
        <v>30.443970657965256</v>
      </c>
      <c r="AY36" s="46">
        <v>30.013880828608379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1850</v>
      </c>
      <c r="H37" s="24">
        <v>1760</v>
      </c>
      <c r="I37" s="24">
        <v>1710</v>
      </c>
      <c r="J37" s="24">
        <v>1660</v>
      </c>
      <c r="K37" s="24">
        <v>1630</v>
      </c>
      <c r="L37" s="24">
        <v>1600</v>
      </c>
      <c r="M37" s="24">
        <v>1580</v>
      </c>
      <c r="N37" s="25">
        <v>1560</v>
      </c>
      <c r="P37" s="147"/>
      <c r="Q37" s="21" t="s">
        <v>969</v>
      </c>
      <c r="R37" s="22" t="s">
        <v>979</v>
      </c>
      <c r="S37" s="23">
        <v>55.5</v>
      </c>
      <c r="T37" s="24">
        <v>52.834577222442746</v>
      </c>
      <c r="U37" s="24">
        <v>51.289757284726932</v>
      </c>
      <c r="V37" s="24">
        <v>49.85971638193277</v>
      </c>
      <c r="W37" s="24">
        <v>48.869799391755393</v>
      </c>
      <c r="X37" s="24">
        <v>48.051820384159548</v>
      </c>
      <c r="Y37" s="24">
        <v>47.328861947256904</v>
      </c>
      <c r="Z37" s="25">
        <v>46.660234901618054</v>
      </c>
      <c r="AB37" s="8">
        <v>127</v>
      </c>
      <c r="AC37" s="45" t="s">
        <v>1002</v>
      </c>
      <c r="AD37" s="45" t="s">
        <v>969</v>
      </c>
      <c r="AE37" s="45" t="s">
        <v>979</v>
      </c>
      <c r="AF37" s="45">
        <v>1410</v>
      </c>
      <c r="AG37" s="45">
        <v>1340</v>
      </c>
      <c r="AH37" s="45">
        <v>1300</v>
      </c>
      <c r="AI37" s="45">
        <v>1270</v>
      </c>
      <c r="AJ37" s="45">
        <v>1240</v>
      </c>
      <c r="AK37" s="45">
        <v>1220</v>
      </c>
      <c r="AL37" s="45">
        <v>1200</v>
      </c>
      <c r="AM37" s="45">
        <v>1190</v>
      </c>
      <c r="AN37" s="45"/>
      <c r="AO37" s="45" t="s">
        <v>1002</v>
      </c>
      <c r="AP37" s="45" t="s">
        <v>969</v>
      </c>
      <c r="AQ37" s="45" t="s">
        <v>979</v>
      </c>
      <c r="AR37" s="46">
        <v>42.3</v>
      </c>
      <c r="AS37" s="46">
        <v>40.268515612780689</v>
      </c>
      <c r="AT37" s="46">
        <v>39.091112308899987</v>
      </c>
      <c r="AU37" s="46">
        <v>38.00118924244606</v>
      </c>
      <c r="AV37" s="46">
        <v>37.246711968851407</v>
      </c>
      <c r="AW37" s="46">
        <v>36.623279319818899</v>
      </c>
      <c r="AX37" s="46">
        <v>36.072267754395803</v>
      </c>
      <c r="AY37" s="46">
        <v>35.562665519611599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1004</v>
      </c>
      <c r="C40" s="8" t="s">
        <v>970</v>
      </c>
      <c r="D40" s="146" t="s">
        <v>996</v>
      </c>
      <c r="E40" s="9" t="s">
        <v>967</v>
      </c>
      <c r="F40" s="10" t="s">
        <v>982</v>
      </c>
      <c r="G40" s="11">
        <v>1850</v>
      </c>
      <c r="H40" s="12">
        <v>1670</v>
      </c>
      <c r="I40" s="12">
        <v>1520</v>
      </c>
      <c r="J40" s="12">
        <v>1430</v>
      </c>
      <c r="K40" s="12">
        <v>1360</v>
      </c>
      <c r="L40" s="12">
        <v>1310</v>
      </c>
      <c r="M40" s="12">
        <v>1270</v>
      </c>
      <c r="N40" s="13">
        <v>1230</v>
      </c>
      <c r="P40" s="146" t="s">
        <v>996</v>
      </c>
      <c r="Q40" s="9" t="s">
        <v>967</v>
      </c>
      <c r="R40" s="10" t="s">
        <v>982</v>
      </c>
      <c r="S40" s="11">
        <v>55.5</v>
      </c>
      <c r="T40" s="12">
        <v>50.174352073234218</v>
      </c>
      <c r="U40" s="12">
        <v>45.705262599108771</v>
      </c>
      <c r="V40" s="12">
        <v>42.768558273284889</v>
      </c>
      <c r="W40" s="12">
        <v>40.774007584839289</v>
      </c>
      <c r="X40" s="12">
        <v>39.306648649708514</v>
      </c>
      <c r="Y40" s="12">
        <v>38.056823984920854</v>
      </c>
      <c r="Z40" s="13">
        <v>36.925744854311823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1850</v>
      </c>
      <c r="H41" s="19">
        <v>1740</v>
      </c>
      <c r="I41" s="19">
        <v>1670</v>
      </c>
      <c r="J41" s="19">
        <v>1620</v>
      </c>
      <c r="K41" s="19">
        <v>1550</v>
      </c>
      <c r="L41" s="19">
        <v>1500</v>
      </c>
      <c r="M41" s="19">
        <v>1460</v>
      </c>
      <c r="N41" s="20">
        <v>1420</v>
      </c>
      <c r="P41" s="146"/>
      <c r="Q41" s="9" t="s">
        <v>968</v>
      </c>
      <c r="R41" s="10" t="s">
        <v>982</v>
      </c>
      <c r="S41" s="18">
        <v>55.5</v>
      </c>
      <c r="T41" s="19">
        <v>52.174222684666915</v>
      </c>
      <c r="U41" s="19">
        <v>50.03915531749518</v>
      </c>
      <c r="V41" s="19">
        <v>48.466322332248261</v>
      </c>
      <c r="W41" s="19">
        <v>46.64261477424548</v>
      </c>
      <c r="X41" s="19">
        <v>44.914256536861089</v>
      </c>
      <c r="Y41" s="19">
        <v>43.688198159339983</v>
      </c>
      <c r="Z41" s="20">
        <v>42.549714132443022</v>
      </c>
      <c r="AB41" s="8">
        <v>10</v>
      </c>
      <c r="AC41" t="s">
        <v>994</v>
      </c>
      <c r="AD41" t="s">
        <v>967</v>
      </c>
      <c r="AE41" t="s">
        <v>982</v>
      </c>
      <c r="AF41">
        <v>1420</v>
      </c>
      <c r="AG41">
        <v>1280</v>
      </c>
      <c r="AH41">
        <v>1170</v>
      </c>
      <c r="AI41">
        <v>1090</v>
      </c>
      <c r="AJ41">
        <v>1040</v>
      </c>
      <c r="AK41">
        <v>1010</v>
      </c>
      <c r="AL41">
        <v>970</v>
      </c>
      <c r="AM41">
        <v>940</v>
      </c>
      <c r="AO41" t="s">
        <v>994</v>
      </c>
      <c r="AP41" t="s">
        <v>967</v>
      </c>
      <c r="AQ41" t="s">
        <v>982</v>
      </c>
      <c r="AR41" s="15">
        <v>42.6</v>
      </c>
      <c r="AS41" s="15">
        <v>38.512205375131131</v>
      </c>
      <c r="AT41" s="15">
        <v>35.081877238234839</v>
      </c>
      <c r="AU41" s="15">
        <v>32.827758242197042</v>
      </c>
      <c r="AV41" s="15">
        <v>31.296805821876635</v>
      </c>
      <c r="AW41" s="15">
        <v>30.170508693289765</v>
      </c>
      <c r="AX41" s="15">
        <v>29.211183815452753</v>
      </c>
      <c r="AY41" s="15">
        <v>28.343004158444742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1850</v>
      </c>
      <c r="H42" s="24">
        <v>1670</v>
      </c>
      <c r="I42" s="24">
        <v>1570</v>
      </c>
      <c r="J42" s="24">
        <v>1480</v>
      </c>
      <c r="K42" s="24">
        <v>1420</v>
      </c>
      <c r="L42" s="24">
        <v>1380</v>
      </c>
      <c r="M42" s="24">
        <v>1330</v>
      </c>
      <c r="N42" s="25">
        <v>1300</v>
      </c>
      <c r="P42" s="147"/>
      <c r="Q42" s="21" t="s">
        <v>969</v>
      </c>
      <c r="R42" s="22" t="s">
        <v>982</v>
      </c>
      <c r="S42" s="23">
        <v>55.5</v>
      </c>
      <c r="T42" s="24">
        <v>50.163467587460175</v>
      </c>
      <c r="U42" s="24">
        <v>47.197110057667416</v>
      </c>
      <c r="V42" s="24">
        <v>44.533782365251405</v>
      </c>
      <c r="W42" s="24">
        <v>42.736612377598036</v>
      </c>
      <c r="X42" s="24">
        <v>41.28024141737346</v>
      </c>
      <c r="Y42" s="24">
        <v>40.014612236575118</v>
      </c>
      <c r="Z42" s="25">
        <v>38.862091033167495</v>
      </c>
      <c r="AB42" s="8">
        <v>25</v>
      </c>
      <c r="AC42" t="s">
        <v>995</v>
      </c>
      <c r="AD42" t="s">
        <v>967</v>
      </c>
      <c r="AE42" t="s">
        <v>982</v>
      </c>
      <c r="AF42">
        <v>1560</v>
      </c>
      <c r="AG42">
        <v>1410</v>
      </c>
      <c r="AH42">
        <v>1280</v>
      </c>
      <c r="AI42">
        <v>1200</v>
      </c>
      <c r="AJ42">
        <v>1150</v>
      </c>
      <c r="AK42">
        <v>1100</v>
      </c>
      <c r="AL42">
        <v>1070</v>
      </c>
      <c r="AM42">
        <v>1040</v>
      </c>
      <c r="AO42" t="s">
        <v>995</v>
      </c>
      <c r="AP42" t="s">
        <v>967</v>
      </c>
      <c r="AQ42" t="s">
        <v>982</v>
      </c>
      <c r="AR42" s="15">
        <v>46.8</v>
      </c>
      <c r="AS42" s="15">
        <v>42.30918336986236</v>
      </c>
      <c r="AT42" s="15">
        <v>38.540653867356582</v>
      </c>
      <c r="AU42" s="15">
        <v>36.064297787202385</v>
      </c>
      <c r="AV42" s="15">
        <v>34.382406395864479</v>
      </c>
      <c r="AW42" s="15">
        <v>33.145065888402854</v>
      </c>
      <c r="AX42" s="15">
        <v>32.09115968458191</v>
      </c>
      <c r="AY42" s="15">
        <v>31.137384850122402</v>
      </c>
    </row>
    <row r="43" spans="1:51" ht="15.75" thickBot="1">
      <c r="AB43" s="8">
        <v>40</v>
      </c>
      <c r="AC43" t="s">
        <v>996</v>
      </c>
      <c r="AD43" t="s">
        <v>967</v>
      </c>
      <c r="AE43" t="s">
        <v>982</v>
      </c>
      <c r="AF43">
        <v>1850</v>
      </c>
      <c r="AG43">
        <v>1670</v>
      </c>
      <c r="AH43">
        <v>1520</v>
      </c>
      <c r="AI43">
        <v>1430</v>
      </c>
      <c r="AJ43">
        <v>1360</v>
      </c>
      <c r="AK43">
        <v>1310</v>
      </c>
      <c r="AL43">
        <v>1270</v>
      </c>
      <c r="AM43">
        <v>1230</v>
      </c>
      <c r="AO43" t="s">
        <v>996</v>
      </c>
      <c r="AP43" t="s">
        <v>967</v>
      </c>
      <c r="AQ43" t="s">
        <v>982</v>
      </c>
      <c r="AR43" s="15">
        <v>55.5</v>
      </c>
      <c r="AS43" s="15">
        <v>50.174352073234218</v>
      </c>
      <c r="AT43" s="15">
        <v>45.705262599108771</v>
      </c>
      <c r="AU43" s="15">
        <v>42.768558273284889</v>
      </c>
      <c r="AV43" s="15">
        <v>40.774007584839289</v>
      </c>
      <c r="AW43" s="15">
        <v>39.306648649708514</v>
      </c>
      <c r="AX43" s="15">
        <v>38.056823984920854</v>
      </c>
      <c r="AY43" s="15">
        <v>36.925744854311823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997</v>
      </c>
      <c r="AD44" t="s">
        <v>967</v>
      </c>
      <c r="AE44" t="s">
        <v>982</v>
      </c>
      <c r="AF44">
        <v>1230</v>
      </c>
      <c r="AG44">
        <v>1110</v>
      </c>
      <c r="AH44">
        <v>1010</v>
      </c>
      <c r="AI44">
        <v>950</v>
      </c>
      <c r="AJ44">
        <v>900</v>
      </c>
      <c r="AK44">
        <v>870</v>
      </c>
      <c r="AL44">
        <v>840</v>
      </c>
      <c r="AM44">
        <v>820</v>
      </c>
      <c r="AO44" t="s">
        <v>997</v>
      </c>
      <c r="AP44" t="s">
        <v>967</v>
      </c>
      <c r="AQ44" t="s">
        <v>982</v>
      </c>
      <c r="AR44" s="15">
        <v>36.9</v>
      </c>
      <c r="AS44" s="15">
        <v>33.359163810853019</v>
      </c>
      <c r="AT44" s="15">
        <v>30.387823241569617</v>
      </c>
      <c r="AU44" s="15">
        <v>28.435311716832658</v>
      </c>
      <c r="AV44" s="15">
        <v>27.109205042893151</v>
      </c>
      <c r="AW44" s="15">
        <v>26.133609642779174</v>
      </c>
      <c r="AX44" s="15">
        <v>25.302645135920354</v>
      </c>
      <c r="AY44" s="15">
        <v>24.550630362596511</v>
      </c>
    </row>
    <row r="45" spans="1:51" ht="15" customHeight="1">
      <c r="A45" s="3">
        <v>1</v>
      </c>
      <c r="B45" s="7" t="s">
        <v>1004</v>
      </c>
      <c r="C45" s="8" t="s">
        <v>973</v>
      </c>
      <c r="D45" s="146" t="s">
        <v>996</v>
      </c>
      <c r="E45" s="9" t="s">
        <v>967</v>
      </c>
      <c r="F45" s="10" t="s">
        <v>983</v>
      </c>
      <c r="G45" s="11">
        <v>1850</v>
      </c>
      <c r="H45" s="12">
        <v>1810</v>
      </c>
      <c r="I45" s="12">
        <v>1780</v>
      </c>
      <c r="J45" s="12">
        <v>1760</v>
      </c>
      <c r="K45" s="12">
        <v>1740</v>
      </c>
      <c r="L45" s="12">
        <v>1730</v>
      </c>
      <c r="M45" s="12">
        <v>1720</v>
      </c>
      <c r="N45" s="13">
        <v>1710</v>
      </c>
      <c r="P45" s="146" t="s">
        <v>996</v>
      </c>
      <c r="Q45" s="9" t="s">
        <v>967</v>
      </c>
      <c r="R45" s="10" t="s">
        <v>983</v>
      </c>
      <c r="S45" s="11">
        <v>55.5</v>
      </c>
      <c r="T45" s="12">
        <v>54.436758271235668</v>
      </c>
      <c r="U45" s="12">
        <v>53.471634716195844</v>
      </c>
      <c r="V45" s="12">
        <v>52.795041055097634</v>
      </c>
      <c r="W45" s="12">
        <v>52.313772388672803</v>
      </c>
      <c r="X45" s="12">
        <v>51.947410831721633</v>
      </c>
      <c r="Y45" s="12">
        <v>51.626538880537517</v>
      </c>
      <c r="Z45" s="13">
        <v>51.328725196975498</v>
      </c>
      <c r="AB45" s="8">
        <v>70</v>
      </c>
      <c r="AC45" t="s">
        <v>998</v>
      </c>
      <c r="AD45" t="s">
        <v>967</v>
      </c>
      <c r="AE45" t="s">
        <v>982</v>
      </c>
      <c r="AF45">
        <v>1350</v>
      </c>
      <c r="AG45">
        <v>1220</v>
      </c>
      <c r="AH45">
        <v>1110</v>
      </c>
      <c r="AI45">
        <v>1040</v>
      </c>
      <c r="AJ45">
        <v>990</v>
      </c>
      <c r="AK45">
        <v>960</v>
      </c>
      <c r="AL45">
        <v>930</v>
      </c>
      <c r="AM45">
        <v>900</v>
      </c>
      <c r="AO45" t="s">
        <v>998</v>
      </c>
      <c r="AP45" t="s">
        <v>967</v>
      </c>
      <c r="AQ45" t="s">
        <v>982</v>
      </c>
      <c r="AR45" s="15">
        <v>40.5</v>
      </c>
      <c r="AS45" s="15">
        <v>36.613716377765506</v>
      </c>
      <c r="AT45" s="15">
        <v>33.352488923673967</v>
      </c>
      <c r="AU45" s="15">
        <v>31.209488469694378</v>
      </c>
      <c r="AV45" s="15">
        <v>29.754005534882726</v>
      </c>
      <c r="AW45" s="15">
        <v>28.68323009573324</v>
      </c>
      <c r="AX45" s="15">
        <v>27.771195880888193</v>
      </c>
      <c r="AY45" s="15">
        <v>26.945813812605927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1850</v>
      </c>
      <c r="H46" s="19">
        <v>1830</v>
      </c>
      <c r="I46" s="19">
        <v>1810</v>
      </c>
      <c r="J46" s="19">
        <v>1800</v>
      </c>
      <c r="K46" s="19">
        <v>1790</v>
      </c>
      <c r="L46" s="19">
        <v>1780</v>
      </c>
      <c r="M46" s="19">
        <v>1770</v>
      </c>
      <c r="N46" s="20">
        <v>1760</v>
      </c>
      <c r="P46" s="146"/>
      <c r="Q46" s="9" t="s">
        <v>968</v>
      </c>
      <c r="R46" s="10" t="s">
        <v>983</v>
      </c>
      <c r="S46" s="18">
        <v>55.5</v>
      </c>
      <c r="T46" s="19">
        <v>54.846261867911615</v>
      </c>
      <c r="U46" s="19">
        <v>54.408601563969576</v>
      </c>
      <c r="V46" s="19">
        <v>54.076432414031281</v>
      </c>
      <c r="W46" s="19">
        <v>53.68019014405553</v>
      </c>
      <c r="X46" s="19">
        <v>53.292933496739394</v>
      </c>
      <c r="Y46" s="19">
        <v>53.01085335158686</v>
      </c>
      <c r="Z46" s="20">
        <v>52.743132965123841</v>
      </c>
      <c r="AB46" s="8">
        <v>85</v>
      </c>
      <c r="AC46" t="s">
        <v>999</v>
      </c>
      <c r="AD46" t="s">
        <v>967</v>
      </c>
      <c r="AE46" t="s">
        <v>982</v>
      </c>
      <c r="AF46">
        <v>1600</v>
      </c>
      <c r="AG46">
        <v>1450</v>
      </c>
      <c r="AH46">
        <v>1320</v>
      </c>
      <c r="AI46">
        <v>1230</v>
      </c>
      <c r="AJ46">
        <v>1180</v>
      </c>
      <c r="AK46">
        <v>1130</v>
      </c>
      <c r="AL46">
        <v>1100</v>
      </c>
      <c r="AM46">
        <v>1060</v>
      </c>
      <c r="AO46" t="s">
        <v>999</v>
      </c>
      <c r="AP46" t="s">
        <v>967</v>
      </c>
      <c r="AQ46" t="s">
        <v>982</v>
      </c>
      <c r="AR46" s="15">
        <v>48</v>
      </c>
      <c r="AS46" s="15">
        <v>43.394034225499858</v>
      </c>
      <c r="AT46" s="15">
        <v>39.528875761391369</v>
      </c>
      <c r="AU46" s="15">
        <v>36.989023371489637</v>
      </c>
      <c r="AV46" s="15">
        <v>35.264006559861009</v>
      </c>
      <c r="AW46" s="15">
        <v>33.994939372720872</v>
      </c>
      <c r="AX46" s="15">
        <v>32.91400993290452</v>
      </c>
      <c r="AY46" s="15">
        <v>31.935779333458871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1850</v>
      </c>
      <c r="H47" s="24">
        <v>1810</v>
      </c>
      <c r="I47" s="24">
        <v>1790</v>
      </c>
      <c r="J47" s="24">
        <v>1770</v>
      </c>
      <c r="K47" s="24">
        <v>1760</v>
      </c>
      <c r="L47" s="24">
        <v>1750</v>
      </c>
      <c r="M47" s="24">
        <v>1740</v>
      </c>
      <c r="N47" s="25">
        <v>1730</v>
      </c>
      <c r="P47" s="147"/>
      <c r="Q47" s="21" t="s">
        <v>969</v>
      </c>
      <c r="R47" s="22" t="s">
        <v>983</v>
      </c>
      <c r="S47" s="23">
        <v>55.5</v>
      </c>
      <c r="T47" s="24">
        <v>54.434493688667985</v>
      </c>
      <c r="U47" s="24">
        <v>53.801972418308246</v>
      </c>
      <c r="V47" s="24">
        <v>53.206070639439275</v>
      </c>
      <c r="W47" s="24">
        <v>52.787477144079141</v>
      </c>
      <c r="X47" s="24">
        <v>52.437694040915176</v>
      </c>
      <c r="Y47" s="24">
        <v>52.125526414692416</v>
      </c>
      <c r="Z47" s="25">
        <v>51.834235520833914</v>
      </c>
      <c r="AB47" s="8">
        <v>100</v>
      </c>
      <c r="AC47" t="s">
        <v>1000</v>
      </c>
      <c r="AD47" t="s">
        <v>967</v>
      </c>
      <c r="AE47" t="s">
        <v>982</v>
      </c>
      <c r="AF47">
        <v>1090</v>
      </c>
      <c r="AG47">
        <v>990</v>
      </c>
      <c r="AH47">
        <v>900</v>
      </c>
      <c r="AI47">
        <v>840</v>
      </c>
      <c r="AJ47">
        <v>800</v>
      </c>
      <c r="AK47">
        <v>770</v>
      </c>
      <c r="AL47">
        <v>750</v>
      </c>
      <c r="AM47">
        <v>730</v>
      </c>
      <c r="AO47" t="s">
        <v>1000</v>
      </c>
      <c r="AP47" t="s">
        <v>967</v>
      </c>
      <c r="AQ47" t="s">
        <v>982</v>
      </c>
      <c r="AR47" s="15">
        <v>32.699999999999996</v>
      </c>
      <c r="AS47" s="15">
        <v>29.562185816121779</v>
      </c>
      <c r="AT47" s="15">
        <v>26.92904661244787</v>
      </c>
      <c r="AU47" s="15">
        <v>25.198772171827311</v>
      </c>
      <c r="AV47" s="15">
        <v>24.023604468905308</v>
      </c>
      <c r="AW47" s="15">
        <v>23.159052447666092</v>
      </c>
      <c r="AX47" s="15">
        <v>22.422669266791203</v>
      </c>
      <c r="AY47" s="15">
        <v>21.756249670918855</v>
      </c>
    </row>
    <row r="48" spans="1:51" ht="15.75" thickBot="1">
      <c r="AB48" s="8">
        <v>115</v>
      </c>
      <c r="AC48" t="s">
        <v>1001</v>
      </c>
      <c r="AD48" t="s">
        <v>967</v>
      </c>
      <c r="AE48" t="s">
        <v>982</v>
      </c>
      <c r="AF48">
        <v>1190</v>
      </c>
      <c r="AG48">
        <v>1080</v>
      </c>
      <c r="AH48">
        <v>980</v>
      </c>
      <c r="AI48">
        <v>920</v>
      </c>
      <c r="AJ48">
        <v>870</v>
      </c>
      <c r="AK48">
        <v>840</v>
      </c>
      <c r="AL48">
        <v>820</v>
      </c>
      <c r="AM48">
        <v>790</v>
      </c>
      <c r="AO48" t="s">
        <v>1001</v>
      </c>
      <c r="AP48" t="s">
        <v>967</v>
      </c>
      <c r="AQ48" t="s">
        <v>982</v>
      </c>
      <c r="AR48" s="15">
        <v>35.699999999999996</v>
      </c>
      <c r="AS48" s="15">
        <v>32.274312955215521</v>
      </c>
      <c r="AT48" s="15">
        <v>29.399601347534826</v>
      </c>
      <c r="AU48" s="15">
        <v>27.510586132545413</v>
      </c>
      <c r="AV48" s="15">
        <v>26.227604878896621</v>
      </c>
      <c r="AW48" s="15">
        <v>25.283736158461146</v>
      </c>
      <c r="AX48" s="15">
        <v>24.479794887597734</v>
      </c>
      <c r="AY48" s="15">
        <v>23.752235879260034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1002</v>
      </c>
      <c r="AD49" t="s">
        <v>967</v>
      </c>
      <c r="AE49" t="s">
        <v>982</v>
      </c>
      <c r="AF49">
        <v>1410</v>
      </c>
      <c r="AG49">
        <v>1270</v>
      </c>
      <c r="AH49">
        <v>1160</v>
      </c>
      <c r="AI49">
        <v>1090</v>
      </c>
      <c r="AJ49">
        <v>1040</v>
      </c>
      <c r="AK49">
        <v>1000</v>
      </c>
      <c r="AL49">
        <v>970</v>
      </c>
      <c r="AM49">
        <v>940</v>
      </c>
      <c r="AO49" t="s">
        <v>1002</v>
      </c>
      <c r="AP49" t="s">
        <v>967</v>
      </c>
      <c r="AQ49" t="s">
        <v>982</v>
      </c>
      <c r="AR49" s="15">
        <v>42.3</v>
      </c>
      <c r="AS49" s="15">
        <v>38.240992661221753</v>
      </c>
      <c r="AT49" s="15">
        <v>34.834821764726144</v>
      </c>
      <c r="AU49" s="15">
        <v>32.596576846125238</v>
      </c>
      <c r="AV49" s="15">
        <v>31.076405780877508</v>
      </c>
      <c r="AW49" s="15">
        <v>29.958040322210266</v>
      </c>
      <c r="AX49" s="15">
        <v>29.005471253372107</v>
      </c>
      <c r="AY49" s="15">
        <v>28.143405537610633</v>
      </c>
    </row>
    <row r="50" spans="1:51" ht="15" customHeight="1">
      <c r="A50" s="3">
        <v>1</v>
      </c>
      <c r="B50" s="7" t="s">
        <v>1005</v>
      </c>
      <c r="C50" s="8" t="s">
        <v>966</v>
      </c>
      <c r="D50" s="146" t="s">
        <v>997</v>
      </c>
      <c r="E50" s="9" t="s">
        <v>967</v>
      </c>
      <c r="F50" s="10" t="s">
        <v>979</v>
      </c>
      <c r="G50" s="11">
        <v>1230</v>
      </c>
      <c r="H50" s="12">
        <v>1170</v>
      </c>
      <c r="I50" s="12">
        <v>1120</v>
      </c>
      <c r="J50" s="12">
        <v>1080</v>
      </c>
      <c r="K50" s="12">
        <v>1060</v>
      </c>
      <c r="L50" s="12">
        <v>1040</v>
      </c>
      <c r="M50" s="12">
        <v>1020</v>
      </c>
      <c r="N50" s="13">
        <v>1010</v>
      </c>
      <c r="P50" s="146" t="s">
        <v>997</v>
      </c>
      <c r="Q50" s="9" t="s">
        <v>967</v>
      </c>
      <c r="R50" s="10" t="s">
        <v>979</v>
      </c>
      <c r="S50" s="11">
        <v>36.9</v>
      </c>
      <c r="T50" s="12">
        <v>35.131564528779599</v>
      </c>
      <c r="U50" s="12">
        <v>33.57167843653739</v>
      </c>
      <c r="V50" s="12">
        <v>32.503634497595556</v>
      </c>
      <c r="W50" s="12">
        <v>31.756626194324092</v>
      </c>
      <c r="X50" s="12">
        <v>31.19501521247922</v>
      </c>
      <c r="Y50" s="12">
        <v>30.708117983909855</v>
      </c>
      <c r="Z50" s="13">
        <v>30.260357410087238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1230</v>
      </c>
      <c r="H51" s="19">
        <v>1190</v>
      </c>
      <c r="I51" s="19">
        <v>1170</v>
      </c>
      <c r="J51" s="19">
        <v>1150</v>
      </c>
      <c r="K51" s="19">
        <v>1130</v>
      </c>
      <c r="L51" s="19">
        <v>1110</v>
      </c>
      <c r="M51" s="19">
        <v>1090</v>
      </c>
      <c r="N51" s="20">
        <v>1080</v>
      </c>
      <c r="P51" s="146"/>
      <c r="Q51" s="9" t="s">
        <v>968</v>
      </c>
      <c r="R51" s="10" t="s">
        <v>979</v>
      </c>
      <c r="S51" s="18">
        <v>36.9</v>
      </c>
      <c r="T51" s="19">
        <v>35.806440481065195</v>
      </c>
      <c r="U51" s="19">
        <v>35.085447081842311</v>
      </c>
      <c r="V51" s="19">
        <v>34.544160770128528</v>
      </c>
      <c r="W51" s="19">
        <v>33.905123622390114</v>
      </c>
      <c r="X51" s="19">
        <v>33.287552710515413</v>
      </c>
      <c r="Y51" s="19">
        <v>32.842034903723103</v>
      </c>
      <c r="Z51" s="20">
        <v>32.422557765304269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1230</v>
      </c>
      <c r="H52" s="24">
        <v>1170</v>
      </c>
      <c r="I52" s="24">
        <v>1140</v>
      </c>
      <c r="J52" s="24">
        <v>1100</v>
      </c>
      <c r="K52" s="24">
        <v>1080</v>
      </c>
      <c r="L52" s="24">
        <v>1060</v>
      </c>
      <c r="M52" s="24">
        <v>1050</v>
      </c>
      <c r="N52" s="25">
        <v>1030</v>
      </c>
      <c r="P52" s="147"/>
      <c r="Q52" s="21" t="s">
        <v>969</v>
      </c>
      <c r="R52" s="22" t="s">
        <v>979</v>
      </c>
      <c r="S52" s="23">
        <v>36.9</v>
      </c>
      <c r="T52" s="24">
        <v>35.127854045191661</v>
      </c>
      <c r="U52" s="24">
        <v>34.100757546061686</v>
      </c>
      <c r="V52" s="24">
        <v>33.149973594474218</v>
      </c>
      <c r="W52" s="24">
        <v>32.491812568572499</v>
      </c>
      <c r="X52" s="24">
        <v>31.947967066224997</v>
      </c>
      <c r="Y52" s="24">
        <v>31.467297402770811</v>
      </c>
      <c r="Z52" s="25">
        <v>31.022750772427145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994</v>
      </c>
      <c r="AD53" t="s">
        <v>968</v>
      </c>
      <c r="AE53" t="s">
        <v>982</v>
      </c>
      <c r="AF53">
        <v>1420</v>
      </c>
      <c r="AG53">
        <v>1330</v>
      </c>
      <c r="AH53">
        <v>1280</v>
      </c>
      <c r="AI53">
        <v>1240</v>
      </c>
      <c r="AJ53">
        <v>1190</v>
      </c>
      <c r="AK53">
        <v>1150</v>
      </c>
      <c r="AL53">
        <v>1120</v>
      </c>
      <c r="AM53">
        <v>1090</v>
      </c>
      <c r="AO53" t="s">
        <v>994</v>
      </c>
      <c r="AP53" t="s">
        <v>968</v>
      </c>
      <c r="AQ53" t="s">
        <v>982</v>
      </c>
      <c r="AR53" s="15">
        <v>42.6</v>
      </c>
      <c r="AS53" s="15">
        <v>40.047241195798392</v>
      </c>
      <c r="AT53" s="15">
        <v>38.408432730185488</v>
      </c>
      <c r="AU53" s="15">
        <v>37.201177141509483</v>
      </c>
      <c r="AV53" s="15">
        <v>35.801358367258693</v>
      </c>
      <c r="AW53" s="15">
        <v>34.474726639104183</v>
      </c>
      <c r="AX53" s="15">
        <v>33.533643992574476</v>
      </c>
      <c r="AY53" s="15">
        <v>32.659780577334644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995</v>
      </c>
      <c r="AD54" t="s">
        <v>968</v>
      </c>
      <c r="AE54" t="s">
        <v>982</v>
      </c>
      <c r="AF54">
        <v>1560</v>
      </c>
      <c r="AG54">
        <v>1470</v>
      </c>
      <c r="AH54">
        <v>1410</v>
      </c>
      <c r="AI54">
        <v>1360</v>
      </c>
      <c r="AJ54">
        <v>1310</v>
      </c>
      <c r="AK54">
        <v>1260</v>
      </c>
      <c r="AL54">
        <v>1230</v>
      </c>
      <c r="AM54">
        <v>1200</v>
      </c>
      <c r="AO54" t="s">
        <v>995</v>
      </c>
      <c r="AP54" t="s">
        <v>968</v>
      </c>
      <c r="AQ54" t="s">
        <v>982</v>
      </c>
      <c r="AR54" s="15">
        <v>46.8</v>
      </c>
      <c r="AS54" s="15">
        <v>43.995560750313729</v>
      </c>
      <c r="AT54" s="15">
        <v>42.195179619077017</v>
      </c>
      <c r="AU54" s="15">
        <v>40.868898831517456</v>
      </c>
      <c r="AV54" s="15">
        <v>39.331069755579968</v>
      </c>
      <c r="AW54" s="15">
        <v>37.873643350001778</v>
      </c>
      <c r="AX54" s="15">
        <v>36.839777907335332</v>
      </c>
      <c r="AY54" s="15">
        <v>35.879758944114108</v>
      </c>
    </row>
    <row r="55" spans="1:51" ht="15" customHeight="1">
      <c r="A55" s="3">
        <v>1</v>
      </c>
      <c r="B55" s="7" t="s">
        <v>1005</v>
      </c>
      <c r="C55" s="8" t="s">
        <v>970</v>
      </c>
      <c r="D55" s="146" t="s">
        <v>997</v>
      </c>
      <c r="E55" s="9" t="s">
        <v>967</v>
      </c>
      <c r="F55" s="10" t="s">
        <v>982</v>
      </c>
      <c r="G55" s="11">
        <v>1230</v>
      </c>
      <c r="H55" s="12">
        <v>1110</v>
      </c>
      <c r="I55" s="12">
        <v>1010</v>
      </c>
      <c r="J55" s="12">
        <v>950</v>
      </c>
      <c r="K55" s="12">
        <v>900</v>
      </c>
      <c r="L55" s="12">
        <v>870</v>
      </c>
      <c r="M55" s="12">
        <v>840</v>
      </c>
      <c r="N55" s="13">
        <v>820</v>
      </c>
      <c r="P55" s="146" t="s">
        <v>997</v>
      </c>
      <c r="Q55" s="9" t="s">
        <v>967</v>
      </c>
      <c r="R55" s="10" t="s">
        <v>982</v>
      </c>
      <c r="S55" s="11">
        <v>36.9</v>
      </c>
      <c r="T55" s="12">
        <v>33.359163810853019</v>
      </c>
      <c r="U55" s="12">
        <v>30.387823241569617</v>
      </c>
      <c r="V55" s="12">
        <v>28.435311716832658</v>
      </c>
      <c r="W55" s="12">
        <v>27.109205042893151</v>
      </c>
      <c r="X55" s="12">
        <v>26.133609642779174</v>
      </c>
      <c r="Y55" s="12">
        <v>25.302645135920354</v>
      </c>
      <c r="Z55" s="13">
        <v>24.550630362596511</v>
      </c>
      <c r="AB55" s="8">
        <v>41</v>
      </c>
      <c r="AC55" t="s">
        <v>996</v>
      </c>
      <c r="AD55" t="s">
        <v>968</v>
      </c>
      <c r="AE55" t="s">
        <v>982</v>
      </c>
      <c r="AF55">
        <v>1850</v>
      </c>
      <c r="AG55">
        <v>1740</v>
      </c>
      <c r="AH55">
        <v>1670</v>
      </c>
      <c r="AI55">
        <v>1620</v>
      </c>
      <c r="AJ55">
        <v>1550</v>
      </c>
      <c r="AK55">
        <v>1500</v>
      </c>
      <c r="AL55">
        <v>1460</v>
      </c>
      <c r="AM55">
        <v>1420</v>
      </c>
      <c r="AO55" t="s">
        <v>996</v>
      </c>
      <c r="AP55" t="s">
        <v>968</v>
      </c>
      <c r="AQ55" t="s">
        <v>982</v>
      </c>
      <c r="AR55" s="15">
        <v>55.5</v>
      </c>
      <c r="AS55" s="15">
        <v>52.174222684666915</v>
      </c>
      <c r="AT55" s="15">
        <v>50.03915531749518</v>
      </c>
      <c r="AU55" s="15">
        <v>48.466322332248261</v>
      </c>
      <c r="AV55" s="15">
        <v>46.64261477424548</v>
      </c>
      <c r="AW55" s="15">
        <v>44.914256536861089</v>
      </c>
      <c r="AX55" s="15">
        <v>43.688198159339983</v>
      </c>
      <c r="AY55" s="15">
        <v>42.549714132443022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1230</v>
      </c>
      <c r="H56" s="19">
        <v>1160</v>
      </c>
      <c r="I56" s="19">
        <v>1110</v>
      </c>
      <c r="J56" s="19">
        <v>1070</v>
      </c>
      <c r="K56" s="19">
        <v>1030</v>
      </c>
      <c r="L56" s="19">
        <v>1000</v>
      </c>
      <c r="M56" s="19">
        <v>970</v>
      </c>
      <c r="N56" s="20">
        <v>940</v>
      </c>
      <c r="P56" s="146"/>
      <c r="Q56" s="9" t="s">
        <v>968</v>
      </c>
      <c r="R56" s="10" t="s">
        <v>982</v>
      </c>
      <c r="S56" s="18">
        <v>36.9</v>
      </c>
      <c r="T56" s="19">
        <v>34.688807514670437</v>
      </c>
      <c r="U56" s="19">
        <v>33.269276238118415</v>
      </c>
      <c r="V56" s="19">
        <v>32.223554847927225</v>
      </c>
      <c r="W56" s="19">
        <v>31.011035768822669</v>
      </c>
      <c r="X56" s="19">
        <v>29.861911102886015</v>
      </c>
      <c r="Y56" s="19">
        <v>29.046747965399014</v>
      </c>
      <c r="Z56" s="20">
        <v>28.289809936705357</v>
      </c>
      <c r="AB56" s="8">
        <v>56</v>
      </c>
      <c r="AC56" t="s">
        <v>997</v>
      </c>
      <c r="AD56" t="s">
        <v>968</v>
      </c>
      <c r="AE56" t="s">
        <v>982</v>
      </c>
      <c r="AF56">
        <v>1230</v>
      </c>
      <c r="AG56">
        <v>1160</v>
      </c>
      <c r="AH56">
        <v>1110</v>
      </c>
      <c r="AI56">
        <v>1070</v>
      </c>
      <c r="AJ56">
        <v>1030</v>
      </c>
      <c r="AK56">
        <v>1000</v>
      </c>
      <c r="AL56">
        <v>970</v>
      </c>
      <c r="AM56">
        <v>940</v>
      </c>
      <c r="AO56" t="s">
        <v>997</v>
      </c>
      <c r="AP56" t="s">
        <v>968</v>
      </c>
      <c r="AQ56" t="s">
        <v>982</v>
      </c>
      <c r="AR56" s="15">
        <v>36.9</v>
      </c>
      <c r="AS56" s="15">
        <v>34.688807514670437</v>
      </c>
      <c r="AT56" s="15">
        <v>33.269276238118415</v>
      </c>
      <c r="AU56" s="15">
        <v>32.223554847927225</v>
      </c>
      <c r="AV56" s="15">
        <v>31.011035768822669</v>
      </c>
      <c r="AW56" s="15">
        <v>29.861911102886015</v>
      </c>
      <c r="AX56" s="15">
        <v>29.046747965399014</v>
      </c>
      <c r="AY56" s="15">
        <v>28.289809936705357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1230</v>
      </c>
      <c r="H57" s="24">
        <v>1110</v>
      </c>
      <c r="I57" s="24">
        <v>1050</v>
      </c>
      <c r="J57" s="24">
        <v>990</v>
      </c>
      <c r="K57" s="24">
        <v>950</v>
      </c>
      <c r="L57" s="24">
        <v>910</v>
      </c>
      <c r="M57" s="24">
        <v>890</v>
      </c>
      <c r="N57" s="25">
        <v>860</v>
      </c>
      <c r="P57" s="147"/>
      <c r="Q57" s="21" t="s">
        <v>969</v>
      </c>
      <c r="R57" s="22" t="s">
        <v>982</v>
      </c>
      <c r="S57" s="23">
        <v>36.9</v>
      </c>
      <c r="T57" s="24">
        <v>33.351927098689742</v>
      </c>
      <c r="U57" s="24">
        <v>31.379700200503198</v>
      </c>
      <c r="V57" s="24">
        <v>29.608947194194183</v>
      </c>
      <c r="W57" s="24">
        <v>28.414072013213833</v>
      </c>
      <c r="X57" s="24">
        <v>27.44578213155101</v>
      </c>
      <c r="Y57" s="24">
        <v>26.604309757290491</v>
      </c>
      <c r="Z57" s="25">
        <v>25.83803890313299</v>
      </c>
      <c r="AB57" s="8">
        <v>71</v>
      </c>
      <c r="AC57" t="s">
        <v>998</v>
      </c>
      <c r="AD57" t="s">
        <v>968</v>
      </c>
      <c r="AE57" t="s">
        <v>982</v>
      </c>
      <c r="AF57">
        <v>1350</v>
      </c>
      <c r="AG57">
        <v>1270</v>
      </c>
      <c r="AH57">
        <v>1220</v>
      </c>
      <c r="AI57">
        <v>1180</v>
      </c>
      <c r="AJ57">
        <v>1130</v>
      </c>
      <c r="AK57">
        <v>1090</v>
      </c>
      <c r="AL57">
        <v>1060</v>
      </c>
      <c r="AM57">
        <v>1030</v>
      </c>
      <c r="AO57" t="s">
        <v>998</v>
      </c>
      <c r="AP57" t="s">
        <v>968</v>
      </c>
      <c r="AQ57" t="s">
        <v>982</v>
      </c>
      <c r="AR57" s="15">
        <v>40.5</v>
      </c>
      <c r="AS57" s="15">
        <v>38.073081418540717</v>
      </c>
      <c r="AT57" s="15">
        <v>36.515059285739724</v>
      </c>
      <c r="AU57" s="15">
        <v>35.367316296505486</v>
      </c>
      <c r="AV57" s="15">
        <v>34.036502673098049</v>
      </c>
      <c r="AW57" s="15">
        <v>32.775268283655379</v>
      </c>
      <c r="AX57" s="15">
        <v>31.880577035194037</v>
      </c>
      <c r="AY57" s="15">
        <v>31.049791393944901</v>
      </c>
    </row>
    <row r="58" spans="1:51" ht="15.75" thickBot="1">
      <c r="AB58" s="8">
        <v>86</v>
      </c>
      <c r="AC58" t="s">
        <v>999</v>
      </c>
      <c r="AD58" t="s">
        <v>968</v>
      </c>
      <c r="AE58" t="s">
        <v>982</v>
      </c>
      <c r="AF58">
        <v>1600</v>
      </c>
      <c r="AG58">
        <v>1500</v>
      </c>
      <c r="AH58">
        <v>1440</v>
      </c>
      <c r="AI58">
        <v>1400</v>
      </c>
      <c r="AJ58">
        <v>1340</v>
      </c>
      <c r="AK58">
        <v>1290</v>
      </c>
      <c r="AL58">
        <v>1260</v>
      </c>
      <c r="AM58">
        <v>1230</v>
      </c>
      <c r="AO58" t="s">
        <v>999</v>
      </c>
      <c r="AP58" t="s">
        <v>968</v>
      </c>
      <c r="AQ58" t="s">
        <v>982</v>
      </c>
      <c r="AR58" s="15">
        <v>48</v>
      </c>
      <c r="AS58" s="15">
        <v>45.12365205160382</v>
      </c>
      <c r="AT58" s="15">
        <v>43.277107301617448</v>
      </c>
      <c r="AU58" s="15">
        <v>41.91681931437688</v>
      </c>
      <c r="AV58" s="15">
        <v>40.339558723671765</v>
      </c>
      <c r="AW58" s="15">
        <v>38.844762410258227</v>
      </c>
      <c r="AX58" s="15">
        <v>37.784387597267013</v>
      </c>
      <c r="AY58" s="15">
        <v>36.799752763193958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1000</v>
      </c>
      <c r="AD59" t="s">
        <v>968</v>
      </c>
      <c r="AE59" t="s">
        <v>982</v>
      </c>
      <c r="AF59">
        <v>1090</v>
      </c>
      <c r="AG59">
        <v>1020</v>
      </c>
      <c r="AH59">
        <v>980</v>
      </c>
      <c r="AI59">
        <v>950</v>
      </c>
      <c r="AJ59">
        <v>920</v>
      </c>
      <c r="AK59">
        <v>880</v>
      </c>
      <c r="AL59">
        <v>860</v>
      </c>
      <c r="AM59">
        <v>840</v>
      </c>
      <c r="AO59" t="s">
        <v>1000</v>
      </c>
      <c r="AP59" t="s">
        <v>968</v>
      </c>
      <c r="AQ59" t="s">
        <v>982</v>
      </c>
      <c r="AR59" s="15">
        <v>32.699999999999996</v>
      </c>
      <c r="AS59" s="15">
        <v>30.740487960155104</v>
      </c>
      <c r="AT59" s="15">
        <v>29.482529349226891</v>
      </c>
      <c r="AU59" s="15">
        <v>28.555833157919249</v>
      </c>
      <c r="AV59" s="15">
        <v>27.481324380501391</v>
      </c>
      <c r="AW59" s="15">
        <v>26.462994391988421</v>
      </c>
      <c r="AX59" s="15">
        <v>25.740614050638147</v>
      </c>
      <c r="AY59" s="15">
        <v>25.069831569925885</v>
      </c>
    </row>
    <row r="60" spans="1:51" ht="15" customHeight="1">
      <c r="A60" s="3">
        <v>1</v>
      </c>
      <c r="B60" s="7" t="s">
        <v>1005</v>
      </c>
      <c r="C60" s="8" t="s">
        <v>973</v>
      </c>
      <c r="D60" s="146" t="s">
        <v>997</v>
      </c>
      <c r="E60" s="9" t="s">
        <v>967</v>
      </c>
      <c r="F60" s="10" t="s">
        <v>983</v>
      </c>
      <c r="G60" s="11">
        <v>1230</v>
      </c>
      <c r="H60" s="12">
        <v>1210</v>
      </c>
      <c r="I60" s="12">
        <v>1190</v>
      </c>
      <c r="J60" s="12">
        <v>1170</v>
      </c>
      <c r="K60" s="12">
        <v>1160</v>
      </c>
      <c r="L60" s="12">
        <v>1150</v>
      </c>
      <c r="M60" s="12">
        <v>1140</v>
      </c>
      <c r="N60" s="13">
        <v>1140</v>
      </c>
      <c r="P60" s="146" t="s">
        <v>997</v>
      </c>
      <c r="Q60" s="9" t="s">
        <v>967</v>
      </c>
      <c r="R60" s="10" t="s">
        <v>983</v>
      </c>
      <c r="S60" s="11">
        <v>36.9</v>
      </c>
      <c r="T60" s="12">
        <v>36.193087931686414</v>
      </c>
      <c r="U60" s="12">
        <v>35.551411189686966</v>
      </c>
      <c r="V60" s="12">
        <v>35.101567836632483</v>
      </c>
      <c r="W60" s="12">
        <v>34.781589209766246</v>
      </c>
      <c r="X60" s="12">
        <v>34.538008282712219</v>
      </c>
      <c r="Y60" s="12">
        <v>34.32467179624927</v>
      </c>
      <c r="Z60" s="13">
        <v>34.126665941772899</v>
      </c>
      <c r="AB60" s="8">
        <v>116</v>
      </c>
      <c r="AC60" t="s">
        <v>1001</v>
      </c>
      <c r="AD60" t="s">
        <v>968</v>
      </c>
      <c r="AE60" t="s">
        <v>982</v>
      </c>
      <c r="AF60">
        <v>1190</v>
      </c>
      <c r="AG60">
        <v>1120</v>
      </c>
      <c r="AH60">
        <v>1070</v>
      </c>
      <c r="AI60">
        <v>1040</v>
      </c>
      <c r="AJ60">
        <v>1000</v>
      </c>
      <c r="AK60">
        <v>960</v>
      </c>
      <c r="AL60">
        <v>940</v>
      </c>
      <c r="AM60">
        <v>910</v>
      </c>
      <c r="AO60" t="s">
        <v>1001</v>
      </c>
      <c r="AP60" t="s">
        <v>968</v>
      </c>
      <c r="AQ60" t="s">
        <v>982</v>
      </c>
      <c r="AR60" s="15">
        <v>35.699999999999996</v>
      </c>
      <c r="AS60" s="15">
        <v>33.560716213380346</v>
      </c>
      <c r="AT60" s="15">
        <v>32.187348555577984</v>
      </c>
      <c r="AU60" s="15">
        <v>31.175634365067808</v>
      </c>
      <c r="AV60" s="15">
        <v>30.00254680073088</v>
      </c>
      <c r="AW60" s="15">
        <v>28.890792042629563</v>
      </c>
      <c r="AX60" s="15">
        <v>28.102138275467343</v>
      </c>
      <c r="AY60" s="15">
        <v>27.369816117625511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1230</v>
      </c>
      <c r="H61" s="19">
        <v>1220</v>
      </c>
      <c r="I61" s="19">
        <v>1210</v>
      </c>
      <c r="J61" s="19">
        <v>1200</v>
      </c>
      <c r="K61" s="19">
        <v>1190</v>
      </c>
      <c r="L61" s="19">
        <v>1180</v>
      </c>
      <c r="M61" s="19">
        <v>1170</v>
      </c>
      <c r="N61" s="20">
        <v>1170</v>
      </c>
      <c r="P61" s="146"/>
      <c r="Q61" s="9" t="s">
        <v>968</v>
      </c>
      <c r="R61" s="10" t="s">
        <v>983</v>
      </c>
      <c r="S61" s="18">
        <v>36.9</v>
      </c>
      <c r="T61" s="19">
        <v>36.465352485152039</v>
      </c>
      <c r="U61" s="19">
        <v>36.174367526314896</v>
      </c>
      <c r="V61" s="19">
        <v>35.953519929328898</v>
      </c>
      <c r="W61" s="19">
        <v>35.690072366047723</v>
      </c>
      <c r="X61" s="19">
        <v>35.432599027561864</v>
      </c>
      <c r="Y61" s="19">
        <v>35.245053849973964</v>
      </c>
      <c r="Z61" s="20">
        <v>35.067055971406653</v>
      </c>
      <c r="AB61" s="8">
        <v>131</v>
      </c>
      <c r="AC61" t="s">
        <v>1002</v>
      </c>
      <c r="AD61" t="s">
        <v>968</v>
      </c>
      <c r="AE61" t="s">
        <v>982</v>
      </c>
      <c r="AF61">
        <v>1410</v>
      </c>
      <c r="AG61">
        <v>1330</v>
      </c>
      <c r="AH61">
        <v>1270</v>
      </c>
      <c r="AI61">
        <v>1230</v>
      </c>
      <c r="AJ61">
        <v>1180</v>
      </c>
      <c r="AK61">
        <v>1140</v>
      </c>
      <c r="AL61">
        <v>1110</v>
      </c>
      <c r="AM61">
        <v>1080</v>
      </c>
      <c r="AO61" t="s">
        <v>1002</v>
      </c>
      <c r="AP61" t="s">
        <v>968</v>
      </c>
      <c r="AQ61" t="s">
        <v>982</v>
      </c>
      <c r="AR61" s="15">
        <v>42.3</v>
      </c>
      <c r="AS61" s="15">
        <v>39.765218370475864</v>
      </c>
      <c r="AT61" s="15">
        <v>38.137950809550375</v>
      </c>
      <c r="AU61" s="15">
        <v>36.939197020794623</v>
      </c>
      <c r="AV61" s="15">
        <v>35.549236125235737</v>
      </c>
      <c r="AW61" s="15">
        <v>34.231946874040062</v>
      </c>
      <c r="AX61" s="15">
        <v>33.297491570091552</v>
      </c>
      <c r="AY61" s="15">
        <v>32.429782122564674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1230</v>
      </c>
      <c r="H62" s="24">
        <v>1210</v>
      </c>
      <c r="I62" s="24">
        <v>1190</v>
      </c>
      <c r="J62" s="24">
        <v>1180</v>
      </c>
      <c r="K62" s="24">
        <v>1170</v>
      </c>
      <c r="L62" s="24">
        <v>1160</v>
      </c>
      <c r="M62" s="24">
        <v>1160</v>
      </c>
      <c r="N62" s="25">
        <v>1150</v>
      </c>
      <c r="P62" s="147"/>
      <c r="Q62" s="21" t="s">
        <v>969</v>
      </c>
      <c r="R62" s="22" t="s">
        <v>983</v>
      </c>
      <c r="S62" s="23">
        <v>36.9</v>
      </c>
      <c r="T62" s="24">
        <v>36.191582290303579</v>
      </c>
      <c r="U62" s="24">
        <v>35.771041121361698</v>
      </c>
      <c r="V62" s="24">
        <v>35.37484696568125</v>
      </c>
      <c r="W62" s="24">
        <v>35.096538857955323</v>
      </c>
      <c r="X62" s="24">
        <v>34.863980362338204</v>
      </c>
      <c r="Y62" s="24">
        <v>34.656431075714423</v>
      </c>
      <c r="Z62" s="25">
        <v>34.462761994932819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1006</v>
      </c>
      <c r="C65" s="8" t="s">
        <v>966</v>
      </c>
      <c r="D65" s="146" t="s">
        <v>998</v>
      </c>
      <c r="E65" s="9" t="s">
        <v>967</v>
      </c>
      <c r="F65" s="10" t="s">
        <v>979</v>
      </c>
      <c r="G65" s="11">
        <v>1350</v>
      </c>
      <c r="H65" s="12">
        <v>1290</v>
      </c>
      <c r="I65" s="12">
        <v>1230</v>
      </c>
      <c r="J65" s="12">
        <v>1190</v>
      </c>
      <c r="K65" s="12">
        <v>1160</v>
      </c>
      <c r="L65" s="12">
        <v>1140</v>
      </c>
      <c r="M65" s="12">
        <v>1120</v>
      </c>
      <c r="N65" s="13">
        <v>1110</v>
      </c>
      <c r="P65" s="146" t="s">
        <v>998</v>
      </c>
      <c r="Q65" s="9" t="s">
        <v>967</v>
      </c>
      <c r="R65" s="10" t="s">
        <v>979</v>
      </c>
      <c r="S65" s="11">
        <v>40.5</v>
      </c>
      <c r="T65" s="12">
        <v>38.559034238904438</v>
      </c>
      <c r="U65" s="12">
        <v>36.846964137662987</v>
      </c>
      <c r="V65" s="12">
        <v>35.674720790043907</v>
      </c>
      <c r="W65" s="12">
        <v>34.854833627916683</v>
      </c>
      <c r="X65" s="12">
        <v>34.23843133076987</v>
      </c>
      <c r="Y65" s="12">
        <v>33.704031933559598</v>
      </c>
      <c r="Z65" s="13">
        <v>33.212587401315268</v>
      </c>
      <c r="AB65" s="8">
        <v>12</v>
      </c>
      <c r="AC65" t="s">
        <v>994</v>
      </c>
      <c r="AD65" t="s">
        <v>969</v>
      </c>
      <c r="AE65" t="s">
        <v>982</v>
      </c>
      <c r="AF65">
        <v>1420</v>
      </c>
      <c r="AG65">
        <v>1280</v>
      </c>
      <c r="AH65">
        <v>1210</v>
      </c>
      <c r="AI65">
        <v>1140</v>
      </c>
      <c r="AJ65">
        <v>1090</v>
      </c>
      <c r="AK65">
        <v>1060</v>
      </c>
      <c r="AL65">
        <v>1020</v>
      </c>
      <c r="AM65">
        <v>990</v>
      </c>
      <c r="AO65" t="s">
        <v>994</v>
      </c>
      <c r="AP65" t="s">
        <v>969</v>
      </c>
      <c r="AQ65" t="s">
        <v>982</v>
      </c>
      <c r="AR65" s="15">
        <v>42.6</v>
      </c>
      <c r="AS65" s="15">
        <v>38.503850796861322</v>
      </c>
      <c r="AT65" s="15">
        <v>36.226970963182552</v>
      </c>
      <c r="AU65" s="15">
        <v>34.182687004679458</v>
      </c>
      <c r="AV65" s="15">
        <v>32.803237608750926</v>
      </c>
      <c r="AW65" s="15">
        <v>31.685374493335306</v>
      </c>
      <c r="AX65" s="15">
        <v>30.713918581587386</v>
      </c>
      <c r="AY65" s="15">
        <v>29.829280684917755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1350</v>
      </c>
      <c r="H66" s="19">
        <v>1310</v>
      </c>
      <c r="I66" s="19">
        <v>1280</v>
      </c>
      <c r="J66" s="19">
        <v>1260</v>
      </c>
      <c r="K66" s="19">
        <v>1240</v>
      </c>
      <c r="L66" s="19">
        <v>1220</v>
      </c>
      <c r="M66" s="19">
        <v>1200</v>
      </c>
      <c r="N66" s="20">
        <v>1190</v>
      </c>
      <c r="P66" s="146"/>
      <c r="Q66" s="9" t="s">
        <v>968</v>
      </c>
      <c r="R66" s="10" t="s">
        <v>979</v>
      </c>
      <c r="S66" s="18">
        <v>40.5</v>
      </c>
      <c r="T66" s="19">
        <v>39.299751747510584</v>
      </c>
      <c r="U66" s="19">
        <v>38.508417528851325</v>
      </c>
      <c r="V66" s="19">
        <v>37.914322796482544</v>
      </c>
      <c r="W66" s="19">
        <v>37.212940561159897</v>
      </c>
      <c r="X66" s="19">
        <v>36.535118828614493</v>
      </c>
      <c r="Y66" s="19">
        <v>36.046135869940009</v>
      </c>
      <c r="Z66" s="20">
        <v>35.585734132651041</v>
      </c>
      <c r="AB66" s="8">
        <v>27</v>
      </c>
      <c r="AC66" t="s">
        <v>995</v>
      </c>
      <c r="AD66" t="s">
        <v>969</v>
      </c>
      <c r="AE66" t="s">
        <v>982</v>
      </c>
      <c r="AF66">
        <v>1560</v>
      </c>
      <c r="AG66">
        <v>1410</v>
      </c>
      <c r="AH66">
        <v>1330</v>
      </c>
      <c r="AI66">
        <v>1250</v>
      </c>
      <c r="AJ66">
        <v>1200</v>
      </c>
      <c r="AK66">
        <v>1160</v>
      </c>
      <c r="AL66">
        <v>1120</v>
      </c>
      <c r="AM66">
        <v>1090</v>
      </c>
      <c r="AO66" t="s">
        <v>995</v>
      </c>
      <c r="AP66" t="s">
        <v>969</v>
      </c>
      <c r="AQ66" t="s">
        <v>982</v>
      </c>
      <c r="AR66" s="15">
        <v>46.8</v>
      </c>
      <c r="AS66" s="15">
        <v>42.300005100777227</v>
      </c>
      <c r="AT66" s="15">
        <v>39.798644156735762</v>
      </c>
      <c r="AU66" s="15">
        <v>37.552811075563355</v>
      </c>
      <c r="AV66" s="15">
        <v>36.037359626515105</v>
      </c>
      <c r="AW66" s="15">
        <v>34.809284654650064</v>
      </c>
      <c r="AX66" s="15">
        <v>33.742051399490379</v>
      </c>
      <c r="AY66" s="15">
        <v>32.770195682022333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1350</v>
      </c>
      <c r="H67" s="24">
        <v>1290</v>
      </c>
      <c r="I67" s="24">
        <v>1250</v>
      </c>
      <c r="J67" s="24">
        <v>1210</v>
      </c>
      <c r="K67" s="24">
        <v>1190</v>
      </c>
      <c r="L67" s="24">
        <v>1170</v>
      </c>
      <c r="M67" s="24">
        <v>1150</v>
      </c>
      <c r="N67" s="25">
        <v>1130</v>
      </c>
      <c r="P67" s="147"/>
      <c r="Q67" s="21" t="s">
        <v>969</v>
      </c>
      <c r="R67" s="22" t="s">
        <v>979</v>
      </c>
      <c r="S67" s="23">
        <v>40.5</v>
      </c>
      <c r="T67" s="24">
        <v>38.554961756917685</v>
      </c>
      <c r="U67" s="24">
        <v>37.427660721287225</v>
      </c>
      <c r="V67" s="24">
        <v>36.384117359788782</v>
      </c>
      <c r="W67" s="24">
        <v>35.661745502091776</v>
      </c>
      <c r="X67" s="24">
        <v>35.064841901954267</v>
      </c>
      <c r="Y67" s="24">
        <v>34.537277637187479</v>
      </c>
      <c r="Z67" s="25">
        <v>34.049360603883457</v>
      </c>
      <c r="AB67" s="8">
        <v>42</v>
      </c>
      <c r="AC67" t="s">
        <v>996</v>
      </c>
      <c r="AD67" t="s">
        <v>969</v>
      </c>
      <c r="AE67" t="s">
        <v>982</v>
      </c>
      <c r="AF67">
        <v>1850</v>
      </c>
      <c r="AG67">
        <v>1670</v>
      </c>
      <c r="AH67">
        <v>1570</v>
      </c>
      <c r="AI67">
        <v>1480</v>
      </c>
      <c r="AJ67">
        <v>1420</v>
      </c>
      <c r="AK67">
        <v>1380</v>
      </c>
      <c r="AL67">
        <v>1330</v>
      </c>
      <c r="AM67">
        <v>1300</v>
      </c>
      <c r="AO67" t="s">
        <v>996</v>
      </c>
      <c r="AP67" t="s">
        <v>969</v>
      </c>
      <c r="AQ67" t="s">
        <v>982</v>
      </c>
      <c r="AR67" s="15">
        <v>55.5</v>
      </c>
      <c r="AS67" s="15">
        <v>50.163467587460175</v>
      </c>
      <c r="AT67" s="15">
        <v>47.197110057667416</v>
      </c>
      <c r="AU67" s="15">
        <v>44.533782365251405</v>
      </c>
      <c r="AV67" s="15">
        <v>42.736612377598036</v>
      </c>
      <c r="AW67" s="15">
        <v>41.28024141737346</v>
      </c>
      <c r="AX67" s="15">
        <v>40.014612236575118</v>
      </c>
      <c r="AY67" s="15">
        <v>38.862091033167495</v>
      </c>
    </row>
    <row r="68" spans="1:51" ht="15.75" thickBot="1">
      <c r="AB68" s="8">
        <v>57</v>
      </c>
      <c r="AC68" t="s">
        <v>997</v>
      </c>
      <c r="AD68" t="s">
        <v>969</v>
      </c>
      <c r="AE68" t="s">
        <v>982</v>
      </c>
      <c r="AF68">
        <v>1230</v>
      </c>
      <c r="AG68">
        <v>1110</v>
      </c>
      <c r="AH68">
        <v>1050</v>
      </c>
      <c r="AI68">
        <v>990</v>
      </c>
      <c r="AJ68">
        <v>950</v>
      </c>
      <c r="AK68">
        <v>910</v>
      </c>
      <c r="AL68">
        <v>890</v>
      </c>
      <c r="AM68">
        <v>860</v>
      </c>
      <c r="AO68" t="s">
        <v>997</v>
      </c>
      <c r="AP68" t="s">
        <v>969</v>
      </c>
      <c r="AQ68" t="s">
        <v>982</v>
      </c>
      <c r="AR68" s="15">
        <v>36.9</v>
      </c>
      <c r="AS68" s="15">
        <v>33.351927098689742</v>
      </c>
      <c r="AT68" s="15">
        <v>31.379700200503198</v>
      </c>
      <c r="AU68" s="15">
        <v>29.608947194194183</v>
      </c>
      <c r="AV68" s="15">
        <v>28.414072013213833</v>
      </c>
      <c r="AW68" s="15">
        <v>27.44578213155101</v>
      </c>
      <c r="AX68" s="15">
        <v>26.604309757290491</v>
      </c>
      <c r="AY68" s="15">
        <v>25.83803890313299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998</v>
      </c>
      <c r="AD69" t="s">
        <v>969</v>
      </c>
      <c r="AE69" t="s">
        <v>982</v>
      </c>
      <c r="AF69">
        <v>1350</v>
      </c>
      <c r="AG69">
        <v>1220</v>
      </c>
      <c r="AH69">
        <v>1150</v>
      </c>
      <c r="AI69">
        <v>1080</v>
      </c>
      <c r="AJ69">
        <v>1040</v>
      </c>
      <c r="AK69">
        <v>1000</v>
      </c>
      <c r="AL69">
        <v>970</v>
      </c>
      <c r="AM69">
        <v>950</v>
      </c>
      <c r="AO69" t="s">
        <v>998</v>
      </c>
      <c r="AP69" t="s">
        <v>969</v>
      </c>
      <c r="AQ69" t="s">
        <v>982</v>
      </c>
      <c r="AR69" s="15">
        <v>40.5</v>
      </c>
      <c r="AS69" s="15">
        <v>36.605773644903373</v>
      </c>
      <c r="AT69" s="15">
        <v>34.441134366405947</v>
      </c>
      <c r="AU69" s="15">
        <v>32.497624969237513</v>
      </c>
      <c r="AV69" s="15">
        <v>31.186176599868837</v>
      </c>
      <c r="AW69" s="15">
        <v>30.123419412677933</v>
      </c>
      <c r="AX69" s="15">
        <v>29.199852172635897</v>
      </c>
      <c r="AY69" s="15">
        <v>28.358823186365477</v>
      </c>
    </row>
    <row r="70" spans="1:51" ht="15" customHeight="1">
      <c r="A70" s="3">
        <v>1</v>
      </c>
      <c r="B70" s="7" t="s">
        <v>1006</v>
      </c>
      <c r="C70" s="8" t="s">
        <v>970</v>
      </c>
      <c r="D70" s="146" t="s">
        <v>998</v>
      </c>
      <c r="E70" s="9" t="s">
        <v>967</v>
      </c>
      <c r="F70" s="10" t="s">
        <v>982</v>
      </c>
      <c r="G70" s="11">
        <v>1350</v>
      </c>
      <c r="H70" s="12">
        <v>1220</v>
      </c>
      <c r="I70" s="12">
        <v>1110</v>
      </c>
      <c r="J70" s="12">
        <v>1040</v>
      </c>
      <c r="K70" s="12">
        <v>990</v>
      </c>
      <c r="L70" s="12">
        <v>960</v>
      </c>
      <c r="M70" s="12">
        <v>930</v>
      </c>
      <c r="N70" s="13">
        <v>900</v>
      </c>
      <c r="P70" s="146" t="s">
        <v>998</v>
      </c>
      <c r="Q70" s="9" t="s">
        <v>967</v>
      </c>
      <c r="R70" s="10" t="s">
        <v>982</v>
      </c>
      <c r="S70" s="11">
        <v>40.5</v>
      </c>
      <c r="T70" s="12">
        <v>36.613716377765506</v>
      </c>
      <c r="U70" s="12">
        <v>33.352488923673967</v>
      </c>
      <c r="V70" s="12">
        <v>31.209488469694378</v>
      </c>
      <c r="W70" s="12">
        <v>29.754005534882726</v>
      </c>
      <c r="X70" s="12">
        <v>28.68323009573324</v>
      </c>
      <c r="Y70" s="12">
        <v>27.771195880888193</v>
      </c>
      <c r="Z70" s="13">
        <v>26.945813812605927</v>
      </c>
      <c r="AB70" s="8">
        <v>87</v>
      </c>
      <c r="AC70" t="s">
        <v>999</v>
      </c>
      <c r="AD70" t="s">
        <v>969</v>
      </c>
      <c r="AE70" t="s">
        <v>982</v>
      </c>
      <c r="AF70">
        <v>1600</v>
      </c>
      <c r="AG70">
        <v>1450</v>
      </c>
      <c r="AH70">
        <v>1360</v>
      </c>
      <c r="AI70">
        <v>1280</v>
      </c>
      <c r="AJ70">
        <v>1230</v>
      </c>
      <c r="AK70">
        <v>1190</v>
      </c>
      <c r="AL70">
        <v>1150</v>
      </c>
      <c r="AM70">
        <v>1120</v>
      </c>
      <c r="AO70" t="s">
        <v>999</v>
      </c>
      <c r="AP70" t="s">
        <v>969</v>
      </c>
      <c r="AQ70" t="s">
        <v>982</v>
      </c>
      <c r="AR70" s="15">
        <v>48</v>
      </c>
      <c r="AS70" s="15">
        <v>43.384620616181778</v>
      </c>
      <c r="AT70" s="15">
        <v>40.819122212036682</v>
      </c>
      <c r="AU70" s="15">
        <v>38.515703667244459</v>
      </c>
      <c r="AV70" s="15">
        <v>36.96139448873344</v>
      </c>
      <c r="AW70" s="15">
        <v>35.701830415025704</v>
      </c>
      <c r="AX70" s="15">
        <v>34.607232204605516</v>
      </c>
      <c r="AY70" s="15">
        <v>33.610457109766493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1350</v>
      </c>
      <c r="H71" s="19">
        <v>1270</v>
      </c>
      <c r="I71" s="19">
        <v>1220</v>
      </c>
      <c r="J71" s="19">
        <v>1180</v>
      </c>
      <c r="K71" s="19">
        <v>1130</v>
      </c>
      <c r="L71" s="19">
        <v>1090</v>
      </c>
      <c r="M71" s="19">
        <v>1060</v>
      </c>
      <c r="N71" s="20">
        <v>1030</v>
      </c>
      <c r="P71" s="146"/>
      <c r="Q71" s="9" t="s">
        <v>968</v>
      </c>
      <c r="R71" s="10" t="s">
        <v>982</v>
      </c>
      <c r="S71" s="18">
        <v>40.5</v>
      </c>
      <c r="T71" s="19">
        <v>38.073081418540717</v>
      </c>
      <c r="U71" s="19">
        <v>36.515059285739724</v>
      </c>
      <c r="V71" s="19">
        <v>35.367316296505486</v>
      </c>
      <c r="W71" s="19">
        <v>34.036502673098049</v>
      </c>
      <c r="X71" s="19">
        <v>32.775268283655379</v>
      </c>
      <c r="Y71" s="19">
        <v>31.880577035194037</v>
      </c>
      <c r="Z71" s="20">
        <v>31.049791393944901</v>
      </c>
      <c r="AB71" s="8">
        <v>102</v>
      </c>
      <c r="AC71" t="s">
        <v>1000</v>
      </c>
      <c r="AD71" t="s">
        <v>969</v>
      </c>
      <c r="AE71" t="s">
        <v>982</v>
      </c>
      <c r="AF71">
        <v>1090</v>
      </c>
      <c r="AG71">
        <v>990</v>
      </c>
      <c r="AH71">
        <v>930</v>
      </c>
      <c r="AI71">
        <v>870</v>
      </c>
      <c r="AJ71">
        <v>840</v>
      </c>
      <c r="AK71">
        <v>810</v>
      </c>
      <c r="AL71">
        <v>790</v>
      </c>
      <c r="AM71">
        <v>760</v>
      </c>
      <c r="AO71" t="s">
        <v>1000</v>
      </c>
      <c r="AP71" t="s">
        <v>969</v>
      </c>
      <c r="AQ71" t="s">
        <v>982</v>
      </c>
      <c r="AR71" s="15">
        <v>32.699999999999996</v>
      </c>
      <c r="AS71" s="15">
        <v>29.555772794773834</v>
      </c>
      <c r="AT71" s="15">
        <v>27.808027006949988</v>
      </c>
      <c r="AU71" s="15">
        <v>26.238823123310286</v>
      </c>
      <c r="AV71" s="15">
        <v>25.179949995449654</v>
      </c>
      <c r="AW71" s="15">
        <v>24.321871970236259</v>
      </c>
      <c r="AX71" s="15">
        <v>23.576176939387501</v>
      </c>
      <c r="AY71" s="15">
        <v>22.897123906028419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1350</v>
      </c>
      <c r="H72" s="24">
        <v>1220</v>
      </c>
      <c r="I72" s="24">
        <v>1150</v>
      </c>
      <c r="J72" s="24">
        <v>1080</v>
      </c>
      <c r="K72" s="24">
        <v>1040</v>
      </c>
      <c r="L72" s="24">
        <v>1000</v>
      </c>
      <c r="M72" s="24">
        <v>970</v>
      </c>
      <c r="N72" s="25">
        <v>950</v>
      </c>
      <c r="P72" s="147"/>
      <c r="Q72" s="21" t="s">
        <v>969</v>
      </c>
      <c r="R72" s="22" t="s">
        <v>982</v>
      </c>
      <c r="S72" s="23">
        <v>40.5</v>
      </c>
      <c r="T72" s="24">
        <v>36.605773644903373</v>
      </c>
      <c r="U72" s="24">
        <v>34.441134366405947</v>
      </c>
      <c r="V72" s="24">
        <v>32.497624969237513</v>
      </c>
      <c r="W72" s="24">
        <v>31.186176599868837</v>
      </c>
      <c r="X72" s="24">
        <v>30.123419412677933</v>
      </c>
      <c r="Y72" s="24">
        <v>29.199852172635897</v>
      </c>
      <c r="Z72" s="25">
        <v>28.358823186365477</v>
      </c>
      <c r="AB72" s="8">
        <v>117</v>
      </c>
      <c r="AC72" t="s">
        <v>1001</v>
      </c>
      <c r="AD72" t="s">
        <v>969</v>
      </c>
      <c r="AE72" t="s">
        <v>982</v>
      </c>
      <c r="AF72">
        <v>1190</v>
      </c>
      <c r="AG72">
        <v>1080</v>
      </c>
      <c r="AH72">
        <v>1010</v>
      </c>
      <c r="AI72">
        <v>950</v>
      </c>
      <c r="AJ72">
        <v>920</v>
      </c>
      <c r="AK72">
        <v>890</v>
      </c>
      <c r="AL72">
        <v>860</v>
      </c>
      <c r="AM72">
        <v>830</v>
      </c>
      <c r="AO72" t="s">
        <v>1001</v>
      </c>
      <c r="AP72" t="s">
        <v>969</v>
      </c>
      <c r="AQ72" t="s">
        <v>982</v>
      </c>
      <c r="AR72" s="15">
        <v>35.699999999999996</v>
      </c>
      <c r="AS72" s="15">
        <v>32.267311583285192</v>
      </c>
      <c r="AT72" s="15">
        <v>30.359222145202278</v>
      </c>
      <c r="AU72" s="15">
        <v>28.646054602513061</v>
      </c>
      <c r="AV72" s="15">
        <v>27.490037150995491</v>
      </c>
      <c r="AW72" s="15">
        <v>26.553236371175359</v>
      </c>
      <c r="AX72" s="15">
        <v>25.739128952175342</v>
      </c>
      <c r="AY72" s="15">
        <v>24.997777475388823</v>
      </c>
    </row>
    <row r="73" spans="1:51" ht="15.75" thickBot="1">
      <c r="AB73" s="8">
        <v>132</v>
      </c>
      <c r="AC73" t="s">
        <v>1002</v>
      </c>
      <c r="AD73" t="s">
        <v>969</v>
      </c>
      <c r="AE73" t="s">
        <v>982</v>
      </c>
      <c r="AF73">
        <v>1410</v>
      </c>
      <c r="AG73">
        <v>1270</v>
      </c>
      <c r="AH73">
        <v>1200</v>
      </c>
      <c r="AI73">
        <v>1130</v>
      </c>
      <c r="AJ73">
        <v>1090</v>
      </c>
      <c r="AK73">
        <v>1050</v>
      </c>
      <c r="AL73">
        <v>1020</v>
      </c>
      <c r="AM73">
        <v>990</v>
      </c>
      <c r="AO73" t="s">
        <v>1002</v>
      </c>
      <c r="AP73" t="s">
        <v>969</v>
      </c>
      <c r="AQ73" t="s">
        <v>982</v>
      </c>
      <c r="AR73" s="15">
        <v>42.3</v>
      </c>
      <c r="AS73" s="15">
        <v>38.232696918010184</v>
      </c>
      <c r="AT73" s="15">
        <v>35.971851449357317</v>
      </c>
      <c r="AU73" s="15">
        <v>33.94196385675918</v>
      </c>
      <c r="AV73" s="15">
        <v>32.572228893196339</v>
      </c>
      <c r="AW73" s="15">
        <v>31.4622380532414</v>
      </c>
      <c r="AX73" s="15">
        <v>30.497623380308607</v>
      </c>
      <c r="AY73" s="15">
        <v>29.619215327981721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1006</v>
      </c>
      <c r="C75" s="8" t="s">
        <v>973</v>
      </c>
      <c r="D75" s="146" t="s">
        <v>998</v>
      </c>
      <c r="E75" s="9" t="s">
        <v>967</v>
      </c>
      <c r="F75" s="10" t="s">
        <v>983</v>
      </c>
      <c r="G75" s="11">
        <v>1350</v>
      </c>
      <c r="H75" s="12">
        <v>1320</v>
      </c>
      <c r="I75" s="12">
        <v>1300</v>
      </c>
      <c r="J75" s="12">
        <v>1280</v>
      </c>
      <c r="K75" s="12">
        <v>1270</v>
      </c>
      <c r="L75" s="12">
        <v>1260</v>
      </c>
      <c r="M75" s="12">
        <v>1260</v>
      </c>
      <c r="N75" s="13">
        <v>1250</v>
      </c>
      <c r="P75" s="146" t="s">
        <v>998</v>
      </c>
      <c r="Q75" s="9" t="s">
        <v>967</v>
      </c>
      <c r="R75" s="10" t="s">
        <v>983</v>
      </c>
      <c r="S75" s="11">
        <v>40.5</v>
      </c>
      <c r="T75" s="12">
        <v>39.724120900631434</v>
      </c>
      <c r="U75" s="12">
        <v>39.019841549656434</v>
      </c>
      <c r="V75" s="12">
        <v>38.526111040206381</v>
      </c>
      <c r="W75" s="12">
        <v>38.174914986328801</v>
      </c>
      <c r="X75" s="12">
        <v>37.907570066391457</v>
      </c>
      <c r="Y75" s="12">
        <v>37.673420264176023</v>
      </c>
      <c r="Z75" s="13">
        <v>37.456096765360492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1350</v>
      </c>
      <c r="H76" s="19">
        <v>1330</v>
      </c>
      <c r="I76" s="19">
        <v>1320</v>
      </c>
      <c r="J76" s="19">
        <v>1320</v>
      </c>
      <c r="K76" s="19">
        <v>1310</v>
      </c>
      <c r="L76" s="19">
        <v>1300</v>
      </c>
      <c r="M76" s="19">
        <v>1290</v>
      </c>
      <c r="N76" s="20">
        <v>1280</v>
      </c>
      <c r="P76" s="146"/>
      <c r="Q76" s="9" t="s">
        <v>968</v>
      </c>
      <c r="R76" s="10" t="s">
        <v>983</v>
      </c>
      <c r="S76" s="18">
        <v>40.5</v>
      </c>
      <c r="T76" s="19">
        <v>40.02294784955712</v>
      </c>
      <c r="U76" s="19">
        <v>39.703574114248056</v>
      </c>
      <c r="V76" s="19">
        <v>39.461180410239038</v>
      </c>
      <c r="W76" s="19">
        <v>39.172030645662133</v>
      </c>
      <c r="X76" s="19">
        <v>38.889437957080091</v>
      </c>
      <c r="Y76" s="19">
        <v>38.683595688995808</v>
      </c>
      <c r="Z76" s="20">
        <v>38.488232163739013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1350</v>
      </c>
      <c r="H77" s="24">
        <v>1320</v>
      </c>
      <c r="I77" s="24">
        <v>1310</v>
      </c>
      <c r="J77" s="24">
        <v>1290</v>
      </c>
      <c r="K77" s="24">
        <v>1280</v>
      </c>
      <c r="L77" s="24">
        <v>1280</v>
      </c>
      <c r="M77" s="24">
        <v>1270</v>
      </c>
      <c r="N77" s="25">
        <v>1260</v>
      </c>
      <c r="P77" s="147"/>
      <c r="Q77" s="21" t="s">
        <v>969</v>
      </c>
      <c r="R77" s="22" t="s">
        <v>983</v>
      </c>
      <c r="S77" s="23">
        <v>40.5</v>
      </c>
      <c r="T77" s="24">
        <v>39.722468367406371</v>
      </c>
      <c r="U77" s="24">
        <v>39.260898791738455</v>
      </c>
      <c r="V77" s="24">
        <v>38.826051547698931</v>
      </c>
      <c r="W77" s="24">
        <v>38.52059142946316</v>
      </c>
      <c r="X77" s="24">
        <v>38.265344300127303</v>
      </c>
      <c r="Y77" s="24">
        <v>38.037546302613393</v>
      </c>
      <c r="Z77" s="25">
        <v>37.824982677365291</v>
      </c>
      <c r="AB77" s="8">
        <v>15</v>
      </c>
      <c r="AC77" t="s">
        <v>994</v>
      </c>
      <c r="AD77" t="s">
        <v>967</v>
      </c>
      <c r="AE77" t="s">
        <v>983</v>
      </c>
      <c r="AF77">
        <v>1420</v>
      </c>
      <c r="AG77">
        <v>1390</v>
      </c>
      <c r="AH77">
        <v>1370</v>
      </c>
      <c r="AI77">
        <v>1350</v>
      </c>
      <c r="AJ77">
        <v>1340</v>
      </c>
      <c r="AK77">
        <v>1330</v>
      </c>
      <c r="AL77">
        <v>1320</v>
      </c>
      <c r="AM77">
        <v>1310</v>
      </c>
      <c r="AO77" t="s">
        <v>994</v>
      </c>
      <c r="AP77" t="s">
        <v>967</v>
      </c>
      <c r="AQ77" t="s">
        <v>983</v>
      </c>
      <c r="AR77" s="15">
        <v>42.6</v>
      </c>
      <c r="AS77" s="15">
        <v>41.783890132516028</v>
      </c>
      <c r="AT77" s="15">
        <v>41.043092592971952</v>
      </c>
      <c r="AU77" s="15">
        <v>40.523761242291158</v>
      </c>
      <c r="AV77" s="15">
        <v>40.154355022656958</v>
      </c>
      <c r="AW77" s="15">
        <v>39.873147773537681</v>
      </c>
      <c r="AX77" s="15">
        <v>39.626856870466632</v>
      </c>
      <c r="AY77" s="15">
        <v>39.398264745786598</v>
      </c>
    </row>
    <row r="78" spans="1:51" ht="15.75" thickBot="1">
      <c r="AB78" s="8">
        <v>30</v>
      </c>
      <c r="AC78" t="s">
        <v>995</v>
      </c>
      <c r="AD78" t="s">
        <v>967</v>
      </c>
      <c r="AE78" t="s">
        <v>983</v>
      </c>
      <c r="AF78">
        <v>1560</v>
      </c>
      <c r="AG78">
        <v>1530</v>
      </c>
      <c r="AH78">
        <v>1500</v>
      </c>
      <c r="AI78">
        <v>1480</v>
      </c>
      <c r="AJ78">
        <v>1470</v>
      </c>
      <c r="AK78">
        <v>1460</v>
      </c>
      <c r="AL78">
        <v>1450</v>
      </c>
      <c r="AM78">
        <v>1440</v>
      </c>
      <c r="AO78" t="s">
        <v>995</v>
      </c>
      <c r="AP78" t="s">
        <v>967</v>
      </c>
      <c r="AQ78" t="s">
        <v>983</v>
      </c>
      <c r="AR78" s="15">
        <v>46.8</v>
      </c>
      <c r="AS78" s="15">
        <v>45.903428596285217</v>
      </c>
      <c r="AT78" s="15">
        <v>45.089594679602989</v>
      </c>
      <c r="AU78" s="15">
        <v>44.519061646460713</v>
      </c>
      <c r="AV78" s="15">
        <v>44.113235095313293</v>
      </c>
      <c r="AW78" s="15">
        <v>43.804303187830136</v>
      </c>
      <c r="AX78" s="15">
        <v>43.533730083047857</v>
      </c>
      <c r="AY78" s="15">
        <v>43.282600706638803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996</v>
      </c>
      <c r="AD79" t="s">
        <v>967</v>
      </c>
      <c r="AE79" t="s">
        <v>983</v>
      </c>
      <c r="AF79">
        <v>1850</v>
      </c>
      <c r="AG79">
        <v>1810</v>
      </c>
      <c r="AH79">
        <v>1780</v>
      </c>
      <c r="AI79">
        <v>1760</v>
      </c>
      <c r="AJ79">
        <v>1740</v>
      </c>
      <c r="AK79">
        <v>1730</v>
      </c>
      <c r="AL79">
        <v>1720</v>
      </c>
      <c r="AM79">
        <v>1710</v>
      </c>
      <c r="AO79" t="s">
        <v>996</v>
      </c>
      <c r="AP79" t="s">
        <v>967</v>
      </c>
      <c r="AQ79" t="s">
        <v>983</v>
      </c>
      <c r="AR79" s="15">
        <v>55.5</v>
      </c>
      <c r="AS79" s="15">
        <v>54.436758271235668</v>
      </c>
      <c r="AT79" s="15">
        <v>53.471634716195844</v>
      </c>
      <c r="AU79" s="15">
        <v>52.795041055097634</v>
      </c>
      <c r="AV79" s="15">
        <v>52.313772388672803</v>
      </c>
      <c r="AW79" s="15">
        <v>51.947410831721633</v>
      </c>
      <c r="AX79" s="15">
        <v>51.626538880537517</v>
      </c>
      <c r="AY79" s="15">
        <v>51.328725196975498</v>
      </c>
    </row>
    <row r="80" spans="1:51" ht="15" customHeight="1">
      <c r="A80" s="3">
        <v>1</v>
      </c>
      <c r="B80" s="7" t="s">
        <v>1007</v>
      </c>
      <c r="C80" s="8" t="s">
        <v>966</v>
      </c>
      <c r="D80" s="146" t="s">
        <v>999</v>
      </c>
      <c r="E80" s="9" t="s">
        <v>967</v>
      </c>
      <c r="F80" s="10" t="s">
        <v>979</v>
      </c>
      <c r="G80" s="11">
        <v>1600</v>
      </c>
      <c r="H80" s="12">
        <v>1520</v>
      </c>
      <c r="I80" s="12">
        <v>1460</v>
      </c>
      <c r="J80" s="12">
        <v>1410</v>
      </c>
      <c r="K80" s="12">
        <v>1380</v>
      </c>
      <c r="L80" s="12">
        <v>1350</v>
      </c>
      <c r="M80" s="12">
        <v>1330</v>
      </c>
      <c r="N80" s="13">
        <v>1310</v>
      </c>
      <c r="P80" s="146" t="s">
        <v>999</v>
      </c>
      <c r="Q80" s="9" t="s">
        <v>967</v>
      </c>
      <c r="R80" s="10" t="s">
        <v>979</v>
      </c>
      <c r="S80" s="11">
        <v>48</v>
      </c>
      <c r="T80" s="12">
        <v>45.699596134997847</v>
      </c>
      <c r="U80" s="12">
        <v>43.670476015007978</v>
      </c>
      <c r="V80" s="12">
        <v>42.281150565977953</v>
      </c>
      <c r="W80" s="12">
        <v>41.309432447901244</v>
      </c>
      <c r="X80" s="12">
        <v>40.578881577208733</v>
      </c>
      <c r="Y80" s="12">
        <v>39.945519328663224</v>
      </c>
      <c r="Z80" s="13">
        <v>39.363066549706971</v>
      </c>
      <c r="AB80" s="8">
        <v>60</v>
      </c>
      <c r="AC80" t="s">
        <v>997</v>
      </c>
      <c r="AD80" t="s">
        <v>967</v>
      </c>
      <c r="AE80" t="s">
        <v>983</v>
      </c>
      <c r="AF80">
        <v>1230</v>
      </c>
      <c r="AG80">
        <v>1210</v>
      </c>
      <c r="AH80">
        <v>1190</v>
      </c>
      <c r="AI80">
        <v>1170</v>
      </c>
      <c r="AJ80">
        <v>1160</v>
      </c>
      <c r="AK80">
        <v>1150</v>
      </c>
      <c r="AL80">
        <v>1140</v>
      </c>
      <c r="AM80">
        <v>1140</v>
      </c>
      <c r="AO80" t="s">
        <v>997</v>
      </c>
      <c r="AP80" t="s">
        <v>967</v>
      </c>
      <c r="AQ80" t="s">
        <v>983</v>
      </c>
      <c r="AR80" s="15">
        <v>36.9</v>
      </c>
      <c r="AS80" s="15">
        <v>36.193087931686414</v>
      </c>
      <c r="AT80" s="15">
        <v>35.551411189686966</v>
      </c>
      <c r="AU80" s="15">
        <v>35.101567836632483</v>
      </c>
      <c r="AV80" s="15">
        <v>34.781589209766246</v>
      </c>
      <c r="AW80" s="15">
        <v>34.538008282712219</v>
      </c>
      <c r="AX80" s="15">
        <v>34.32467179624927</v>
      </c>
      <c r="AY80" s="15">
        <v>34.126665941772899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1600</v>
      </c>
      <c r="H81" s="19">
        <v>1550</v>
      </c>
      <c r="I81" s="19">
        <v>1520</v>
      </c>
      <c r="J81" s="19">
        <v>1500</v>
      </c>
      <c r="K81" s="19">
        <v>1470</v>
      </c>
      <c r="L81" s="19">
        <v>1440</v>
      </c>
      <c r="M81" s="19">
        <v>1420</v>
      </c>
      <c r="N81" s="20">
        <v>1410</v>
      </c>
      <c r="P81" s="146"/>
      <c r="Q81" s="9" t="s">
        <v>968</v>
      </c>
      <c r="R81" s="10" t="s">
        <v>979</v>
      </c>
      <c r="S81" s="18">
        <v>48</v>
      </c>
      <c r="T81" s="19">
        <v>46.577483552605138</v>
      </c>
      <c r="U81" s="19">
        <v>45.639605960120079</v>
      </c>
      <c r="V81" s="19">
        <v>44.935493684720043</v>
      </c>
      <c r="W81" s="19">
        <v>44.104225850263575</v>
      </c>
      <c r="X81" s="19">
        <v>43.300881574654206</v>
      </c>
      <c r="Y81" s="19">
        <v>42.721346216225179</v>
      </c>
      <c r="Z81" s="20">
        <v>42.175684897956778</v>
      </c>
      <c r="AB81" s="8">
        <v>75</v>
      </c>
      <c r="AC81" t="s">
        <v>998</v>
      </c>
      <c r="AD81" t="s">
        <v>967</v>
      </c>
      <c r="AE81" t="s">
        <v>983</v>
      </c>
      <c r="AF81">
        <v>1350</v>
      </c>
      <c r="AG81">
        <v>1320</v>
      </c>
      <c r="AH81">
        <v>1300</v>
      </c>
      <c r="AI81">
        <v>1280</v>
      </c>
      <c r="AJ81">
        <v>1270</v>
      </c>
      <c r="AK81">
        <v>1260</v>
      </c>
      <c r="AL81">
        <v>1260</v>
      </c>
      <c r="AM81">
        <v>1250</v>
      </c>
      <c r="AO81" t="s">
        <v>998</v>
      </c>
      <c r="AP81" t="s">
        <v>967</v>
      </c>
      <c r="AQ81" t="s">
        <v>983</v>
      </c>
      <c r="AR81" s="15">
        <v>40.5</v>
      </c>
      <c r="AS81" s="15">
        <v>39.724120900631434</v>
      </c>
      <c r="AT81" s="15">
        <v>39.019841549656434</v>
      </c>
      <c r="AU81" s="15">
        <v>38.526111040206381</v>
      </c>
      <c r="AV81" s="15">
        <v>38.174914986328801</v>
      </c>
      <c r="AW81" s="15">
        <v>37.907570066391457</v>
      </c>
      <c r="AX81" s="15">
        <v>37.673420264176023</v>
      </c>
      <c r="AY81" s="15">
        <v>37.456096765360492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1600</v>
      </c>
      <c r="H82" s="24">
        <v>1520</v>
      </c>
      <c r="I82" s="24">
        <v>1480</v>
      </c>
      <c r="J82" s="24">
        <v>1440</v>
      </c>
      <c r="K82" s="24">
        <v>1410</v>
      </c>
      <c r="L82" s="24">
        <v>1390</v>
      </c>
      <c r="M82" s="24">
        <v>1360</v>
      </c>
      <c r="N82" s="25">
        <v>1350</v>
      </c>
      <c r="P82" s="147"/>
      <c r="Q82" s="21" t="s">
        <v>969</v>
      </c>
      <c r="R82" s="22" t="s">
        <v>979</v>
      </c>
      <c r="S82" s="23">
        <v>48</v>
      </c>
      <c r="T82" s="24">
        <v>45.694769489680212</v>
      </c>
      <c r="U82" s="24">
        <v>44.358709003007078</v>
      </c>
      <c r="V82" s="24">
        <v>43.121916870860773</v>
      </c>
      <c r="W82" s="24">
        <v>42.265772446923584</v>
      </c>
      <c r="X82" s="24">
        <v>41.558331143056911</v>
      </c>
      <c r="Y82" s="24">
        <v>40.933069792222199</v>
      </c>
      <c r="Z82" s="25">
        <v>40.354797752750763</v>
      </c>
      <c r="AB82" s="8">
        <v>90</v>
      </c>
      <c r="AC82" t="s">
        <v>999</v>
      </c>
      <c r="AD82" t="s">
        <v>967</v>
      </c>
      <c r="AE82" t="s">
        <v>983</v>
      </c>
      <c r="AF82">
        <v>1600</v>
      </c>
      <c r="AG82">
        <v>1570</v>
      </c>
      <c r="AH82">
        <v>1540</v>
      </c>
      <c r="AI82">
        <v>1520</v>
      </c>
      <c r="AJ82">
        <v>1510</v>
      </c>
      <c r="AK82">
        <v>1500</v>
      </c>
      <c r="AL82">
        <v>1490</v>
      </c>
      <c r="AM82">
        <v>1480</v>
      </c>
      <c r="AO82" t="s">
        <v>999</v>
      </c>
      <c r="AP82" t="s">
        <v>967</v>
      </c>
      <c r="AQ82" t="s">
        <v>983</v>
      </c>
      <c r="AR82" s="15">
        <v>48</v>
      </c>
      <c r="AS82" s="15">
        <v>47.080439585933547</v>
      </c>
      <c r="AT82" s="15">
        <v>46.245738132926135</v>
      </c>
      <c r="AU82" s="15">
        <v>45.660576047652</v>
      </c>
      <c r="AV82" s="15">
        <v>45.244343687500802</v>
      </c>
      <c r="AW82" s="15">
        <v>44.927490449056542</v>
      </c>
      <c r="AX82" s="15">
        <v>44.649979572356763</v>
      </c>
      <c r="AY82" s="15">
        <v>44.392410981167991</v>
      </c>
    </row>
    <row r="83" spans="1:51" ht="15.75" thickBot="1">
      <c r="AB83" s="8">
        <v>105</v>
      </c>
      <c r="AC83" t="s">
        <v>1000</v>
      </c>
      <c r="AD83" t="s">
        <v>967</v>
      </c>
      <c r="AE83" t="s">
        <v>983</v>
      </c>
      <c r="AF83">
        <v>1090</v>
      </c>
      <c r="AG83">
        <v>1070</v>
      </c>
      <c r="AH83">
        <v>1050</v>
      </c>
      <c r="AI83">
        <v>1040</v>
      </c>
      <c r="AJ83">
        <v>1030</v>
      </c>
      <c r="AK83">
        <v>1020</v>
      </c>
      <c r="AL83">
        <v>1010</v>
      </c>
      <c r="AM83">
        <v>1010</v>
      </c>
      <c r="AO83" t="s">
        <v>1000</v>
      </c>
      <c r="AP83" t="s">
        <v>967</v>
      </c>
      <c r="AQ83" t="s">
        <v>983</v>
      </c>
      <c r="AR83" s="15">
        <v>32.699999999999996</v>
      </c>
      <c r="AS83" s="15">
        <v>32.073549467917232</v>
      </c>
      <c r="AT83" s="15">
        <v>31.50490910305593</v>
      </c>
      <c r="AU83" s="15">
        <v>31.106267432462928</v>
      </c>
      <c r="AV83" s="15">
        <v>30.822709137109921</v>
      </c>
      <c r="AW83" s="15">
        <v>30.606852868419768</v>
      </c>
      <c r="AX83" s="15">
        <v>30.417798583668045</v>
      </c>
      <c r="AY83" s="15">
        <v>30.242329980920697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1001</v>
      </c>
      <c r="AD84" t="s">
        <v>967</v>
      </c>
      <c r="AE84" t="s">
        <v>983</v>
      </c>
      <c r="AF84">
        <v>1190</v>
      </c>
      <c r="AG84">
        <v>1170</v>
      </c>
      <c r="AH84">
        <v>1150</v>
      </c>
      <c r="AI84">
        <v>1130</v>
      </c>
      <c r="AJ84">
        <v>1120</v>
      </c>
      <c r="AK84">
        <v>1110</v>
      </c>
      <c r="AL84">
        <v>1110</v>
      </c>
      <c r="AM84">
        <v>1100</v>
      </c>
      <c r="AO84" t="s">
        <v>1001</v>
      </c>
      <c r="AP84" t="s">
        <v>967</v>
      </c>
      <c r="AQ84" t="s">
        <v>983</v>
      </c>
      <c r="AR84" s="15">
        <v>35.699999999999996</v>
      </c>
      <c r="AS84" s="15">
        <v>35.016076942038076</v>
      </c>
      <c r="AT84" s="15">
        <v>34.395267736363813</v>
      </c>
      <c r="AU84" s="15">
        <v>33.960053435441182</v>
      </c>
      <c r="AV84" s="15">
        <v>33.650480617578722</v>
      </c>
      <c r="AW84" s="15">
        <v>33.414821021485807</v>
      </c>
      <c r="AX84" s="15">
        <v>33.208422306940349</v>
      </c>
      <c r="AY84" s="15">
        <v>33.016855667243703</v>
      </c>
    </row>
    <row r="85" spans="1:51" ht="15" customHeight="1">
      <c r="A85" s="3">
        <v>1</v>
      </c>
      <c r="B85" s="7" t="s">
        <v>1007</v>
      </c>
      <c r="C85" s="8" t="s">
        <v>970</v>
      </c>
      <c r="D85" s="146" t="s">
        <v>999</v>
      </c>
      <c r="E85" s="9" t="s">
        <v>967</v>
      </c>
      <c r="F85" s="10" t="s">
        <v>982</v>
      </c>
      <c r="G85" s="11">
        <v>1600</v>
      </c>
      <c r="H85" s="12">
        <v>1450</v>
      </c>
      <c r="I85" s="12">
        <v>1320</v>
      </c>
      <c r="J85" s="12">
        <v>1230</v>
      </c>
      <c r="K85" s="12">
        <v>1180</v>
      </c>
      <c r="L85" s="12">
        <v>1130</v>
      </c>
      <c r="M85" s="12">
        <v>1100</v>
      </c>
      <c r="N85" s="13">
        <v>1060</v>
      </c>
      <c r="P85" s="146" t="s">
        <v>999</v>
      </c>
      <c r="Q85" s="9" t="s">
        <v>967</v>
      </c>
      <c r="R85" s="10" t="s">
        <v>982</v>
      </c>
      <c r="S85" s="11">
        <v>48</v>
      </c>
      <c r="T85" s="12">
        <v>43.394034225499858</v>
      </c>
      <c r="U85" s="12">
        <v>39.528875761391369</v>
      </c>
      <c r="V85" s="12">
        <v>36.989023371489637</v>
      </c>
      <c r="W85" s="12">
        <v>35.264006559861009</v>
      </c>
      <c r="X85" s="12">
        <v>33.994939372720872</v>
      </c>
      <c r="Y85" s="12">
        <v>32.91400993290452</v>
      </c>
      <c r="Z85" s="13">
        <v>31.935779333458871</v>
      </c>
      <c r="AB85" s="8">
        <v>135</v>
      </c>
      <c r="AC85" t="s">
        <v>1002</v>
      </c>
      <c r="AD85" t="s">
        <v>967</v>
      </c>
      <c r="AE85" t="s">
        <v>983</v>
      </c>
      <c r="AF85">
        <v>1410</v>
      </c>
      <c r="AG85">
        <v>1380</v>
      </c>
      <c r="AH85">
        <v>1360</v>
      </c>
      <c r="AI85">
        <v>1340</v>
      </c>
      <c r="AJ85">
        <v>1330</v>
      </c>
      <c r="AK85">
        <v>1320</v>
      </c>
      <c r="AL85">
        <v>1310</v>
      </c>
      <c r="AM85">
        <v>1300</v>
      </c>
      <c r="AO85" t="s">
        <v>1002</v>
      </c>
      <c r="AP85" t="s">
        <v>967</v>
      </c>
      <c r="AQ85" t="s">
        <v>983</v>
      </c>
      <c r="AR85" s="15">
        <v>42.3</v>
      </c>
      <c r="AS85" s="15">
        <v>41.48963738510394</v>
      </c>
      <c r="AT85" s="15">
        <v>40.754056729641157</v>
      </c>
      <c r="AU85" s="15">
        <v>40.238382641993326</v>
      </c>
      <c r="AV85" s="15">
        <v>39.871577874610082</v>
      </c>
      <c r="AW85" s="15">
        <v>39.592350958231073</v>
      </c>
      <c r="AX85" s="15">
        <v>39.347794498139393</v>
      </c>
      <c r="AY85" s="15">
        <v>39.120812177154292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1600</v>
      </c>
      <c r="H86" s="19">
        <v>1500</v>
      </c>
      <c r="I86" s="19">
        <v>1440</v>
      </c>
      <c r="J86" s="19">
        <v>1400</v>
      </c>
      <c r="K86" s="19">
        <v>1340</v>
      </c>
      <c r="L86" s="19">
        <v>1290</v>
      </c>
      <c r="M86" s="19">
        <v>1260</v>
      </c>
      <c r="N86" s="20">
        <v>1230</v>
      </c>
      <c r="P86" s="146"/>
      <c r="Q86" s="9" t="s">
        <v>968</v>
      </c>
      <c r="R86" s="10" t="s">
        <v>982</v>
      </c>
      <c r="S86" s="18">
        <v>48</v>
      </c>
      <c r="T86" s="19">
        <v>45.12365205160382</v>
      </c>
      <c r="U86" s="19">
        <v>43.277107301617448</v>
      </c>
      <c r="V86" s="19">
        <v>41.91681931437688</v>
      </c>
      <c r="W86" s="19">
        <v>40.339558723671765</v>
      </c>
      <c r="X86" s="19">
        <v>38.844762410258227</v>
      </c>
      <c r="Y86" s="19">
        <v>37.784387597267013</v>
      </c>
      <c r="Z86" s="20">
        <v>36.799752763193958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1600</v>
      </c>
      <c r="H87" s="24">
        <v>1450</v>
      </c>
      <c r="I87" s="24">
        <v>1360</v>
      </c>
      <c r="J87" s="24">
        <v>1280</v>
      </c>
      <c r="K87" s="24">
        <v>1230</v>
      </c>
      <c r="L87" s="24">
        <v>1190</v>
      </c>
      <c r="M87" s="24">
        <v>1150</v>
      </c>
      <c r="N87" s="25">
        <v>1120</v>
      </c>
      <c r="P87" s="147"/>
      <c r="Q87" s="21" t="s">
        <v>969</v>
      </c>
      <c r="R87" s="22" t="s">
        <v>982</v>
      </c>
      <c r="S87" s="23">
        <v>48</v>
      </c>
      <c r="T87" s="24">
        <v>43.384620616181778</v>
      </c>
      <c r="U87" s="24">
        <v>40.819122212036682</v>
      </c>
      <c r="V87" s="24">
        <v>38.515703667244459</v>
      </c>
      <c r="W87" s="24">
        <v>36.96139448873344</v>
      </c>
      <c r="X87" s="24">
        <v>35.701830415025704</v>
      </c>
      <c r="Y87" s="24">
        <v>34.607232204605516</v>
      </c>
      <c r="Z87" s="25">
        <v>33.610457109766493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994</v>
      </c>
      <c r="AD89" t="s">
        <v>968</v>
      </c>
      <c r="AE89" t="s">
        <v>983</v>
      </c>
      <c r="AF89">
        <v>1420</v>
      </c>
      <c r="AG89">
        <v>1400</v>
      </c>
      <c r="AH89">
        <v>1390</v>
      </c>
      <c r="AI89">
        <v>1380</v>
      </c>
      <c r="AJ89">
        <v>1370</v>
      </c>
      <c r="AK89">
        <v>1360</v>
      </c>
      <c r="AL89">
        <v>1360</v>
      </c>
      <c r="AM89">
        <v>1350</v>
      </c>
      <c r="AO89" t="s">
        <v>994</v>
      </c>
      <c r="AP89" t="s">
        <v>968</v>
      </c>
      <c r="AQ89" t="s">
        <v>983</v>
      </c>
      <c r="AR89" s="15">
        <v>42.6</v>
      </c>
      <c r="AS89" s="15">
        <v>42.098211812126749</v>
      </c>
      <c r="AT89" s="15">
        <v>41.762277957209072</v>
      </c>
      <c r="AU89" s="15">
        <v>41.50731569076995</v>
      </c>
      <c r="AV89" s="15">
        <v>41.203172975437212</v>
      </c>
      <c r="AW89" s="15">
        <v>40.905927332632395</v>
      </c>
      <c r="AX89" s="15">
        <v>40.689411761758556</v>
      </c>
      <c r="AY89" s="15">
        <v>40.483918275932886</v>
      </c>
    </row>
    <row r="90" spans="1:51" ht="15" customHeight="1">
      <c r="A90" s="3">
        <v>1</v>
      </c>
      <c r="B90" s="7" t="s">
        <v>1007</v>
      </c>
      <c r="C90" s="8" t="s">
        <v>973</v>
      </c>
      <c r="D90" s="146" t="s">
        <v>999</v>
      </c>
      <c r="E90" s="9" t="s">
        <v>967</v>
      </c>
      <c r="F90" s="10" t="s">
        <v>983</v>
      </c>
      <c r="G90" s="11">
        <v>1600</v>
      </c>
      <c r="H90" s="12">
        <v>1570</v>
      </c>
      <c r="I90" s="12">
        <v>1540</v>
      </c>
      <c r="J90" s="12">
        <v>1520</v>
      </c>
      <c r="K90" s="12">
        <v>1510</v>
      </c>
      <c r="L90" s="12">
        <v>1500</v>
      </c>
      <c r="M90" s="12">
        <v>1490</v>
      </c>
      <c r="N90" s="13">
        <v>1480</v>
      </c>
      <c r="P90" s="146" t="s">
        <v>999</v>
      </c>
      <c r="Q90" s="9" t="s">
        <v>967</v>
      </c>
      <c r="R90" s="10" t="s">
        <v>983</v>
      </c>
      <c r="S90" s="11">
        <v>48</v>
      </c>
      <c r="T90" s="12">
        <v>47.080439585933547</v>
      </c>
      <c r="U90" s="12">
        <v>46.245738132926135</v>
      </c>
      <c r="V90" s="12">
        <v>45.660576047652</v>
      </c>
      <c r="W90" s="12">
        <v>45.244343687500802</v>
      </c>
      <c r="X90" s="12">
        <v>44.927490449056542</v>
      </c>
      <c r="Y90" s="12">
        <v>44.649979572356763</v>
      </c>
      <c r="Z90" s="13">
        <v>44.392410981167991</v>
      </c>
      <c r="AB90" s="8">
        <v>31</v>
      </c>
      <c r="AC90" t="s">
        <v>995</v>
      </c>
      <c r="AD90" t="s">
        <v>968</v>
      </c>
      <c r="AE90" t="s">
        <v>983</v>
      </c>
      <c r="AF90">
        <v>1560</v>
      </c>
      <c r="AG90">
        <v>1540</v>
      </c>
      <c r="AH90">
        <v>1530</v>
      </c>
      <c r="AI90">
        <v>1520</v>
      </c>
      <c r="AJ90">
        <v>1510</v>
      </c>
      <c r="AK90">
        <v>1500</v>
      </c>
      <c r="AL90">
        <v>1490</v>
      </c>
      <c r="AM90">
        <v>1480</v>
      </c>
      <c r="AO90" t="s">
        <v>995</v>
      </c>
      <c r="AP90" t="s">
        <v>968</v>
      </c>
      <c r="AQ90" t="s">
        <v>983</v>
      </c>
      <c r="AR90" s="15">
        <v>46.8</v>
      </c>
      <c r="AS90" s="15">
        <v>46.248739737266007</v>
      </c>
      <c r="AT90" s="15">
        <v>45.879685643131097</v>
      </c>
      <c r="AU90" s="15">
        <v>45.599586251831781</v>
      </c>
      <c r="AV90" s="15">
        <v>45.265457634987357</v>
      </c>
      <c r="AW90" s="15">
        <v>44.938906083736995</v>
      </c>
      <c r="AX90" s="15">
        <v>44.701043907284053</v>
      </c>
      <c r="AY90" s="15">
        <v>44.475290500320639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1600</v>
      </c>
      <c r="H91" s="19">
        <v>1580</v>
      </c>
      <c r="I91" s="19">
        <v>1570</v>
      </c>
      <c r="J91" s="19">
        <v>1560</v>
      </c>
      <c r="K91" s="19">
        <v>1550</v>
      </c>
      <c r="L91" s="19">
        <v>1540</v>
      </c>
      <c r="M91" s="19">
        <v>1530</v>
      </c>
      <c r="N91" s="20">
        <v>1520</v>
      </c>
      <c r="P91" s="146"/>
      <c r="Q91" s="9" t="s">
        <v>968</v>
      </c>
      <c r="R91" s="10" t="s">
        <v>983</v>
      </c>
      <c r="S91" s="18">
        <v>48</v>
      </c>
      <c r="T91" s="19">
        <v>47.434604858734367</v>
      </c>
      <c r="U91" s="19">
        <v>47.05608783910882</v>
      </c>
      <c r="V91" s="19">
        <v>46.768806412135156</v>
      </c>
      <c r="W91" s="19">
        <v>46.426110394858831</v>
      </c>
      <c r="X91" s="19">
        <v>46.09118572690975</v>
      </c>
      <c r="Y91" s="19">
        <v>45.847224520291341</v>
      </c>
      <c r="Z91" s="20">
        <v>45.615682564431424</v>
      </c>
      <c r="AB91" s="8">
        <v>46</v>
      </c>
      <c r="AC91" t="s">
        <v>996</v>
      </c>
      <c r="AD91" t="s">
        <v>968</v>
      </c>
      <c r="AE91" t="s">
        <v>983</v>
      </c>
      <c r="AF91">
        <v>1850</v>
      </c>
      <c r="AG91">
        <v>1830</v>
      </c>
      <c r="AH91">
        <v>1810</v>
      </c>
      <c r="AI91">
        <v>1800</v>
      </c>
      <c r="AJ91">
        <v>1790</v>
      </c>
      <c r="AK91">
        <v>1780</v>
      </c>
      <c r="AL91">
        <v>1770</v>
      </c>
      <c r="AM91">
        <v>1760</v>
      </c>
      <c r="AO91" t="s">
        <v>996</v>
      </c>
      <c r="AP91" t="s">
        <v>968</v>
      </c>
      <c r="AQ91" t="s">
        <v>983</v>
      </c>
      <c r="AR91" s="15">
        <v>55.5</v>
      </c>
      <c r="AS91" s="15">
        <v>54.846261867911615</v>
      </c>
      <c r="AT91" s="15">
        <v>54.408601563969576</v>
      </c>
      <c r="AU91" s="15">
        <v>54.076432414031281</v>
      </c>
      <c r="AV91" s="15">
        <v>53.68019014405553</v>
      </c>
      <c r="AW91" s="15">
        <v>53.292933496739394</v>
      </c>
      <c r="AX91" s="15">
        <v>53.01085335158686</v>
      </c>
      <c r="AY91" s="15">
        <v>52.743132965123841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1600</v>
      </c>
      <c r="H92" s="24">
        <v>1570</v>
      </c>
      <c r="I92" s="24">
        <v>1550</v>
      </c>
      <c r="J92" s="24">
        <v>1530</v>
      </c>
      <c r="K92" s="24">
        <v>1520</v>
      </c>
      <c r="L92" s="24">
        <v>1510</v>
      </c>
      <c r="M92" s="24">
        <v>1500</v>
      </c>
      <c r="N92" s="25">
        <v>1490</v>
      </c>
      <c r="P92" s="147"/>
      <c r="Q92" s="21" t="s">
        <v>969</v>
      </c>
      <c r="R92" s="22" t="s">
        <v>983</v>
      </c>
      <c r="S92" s="23">
        <v>48</v>
      </c>
      <c r="T92" s="24">
        <v>47.078481028037174</v>
      </c>
      <c r="U92" s="24">
        <v>46.531435605023354</v>
      </c>
      <c r="V92" s="24">
        <v>46.016061093569107</v>
      </c>
      <c r="W92" s="24">
        <v>45.65403428677115</v>
      </c>
      <c r="X92" s="24">
        <v>45.351519170521236</v>
      </c>
      <c r="Y92" s="24">
        <v>45.081536358652905</v>
      </c>
      <c r="Z92" s="25">
        <v>44.829609099099599</v>
      </c>
      <c r="AB92" s="8">
        <v>61</v>
      </c>
      <c r="AC92" t="s">
        <v>997</v>
      </c>
      <c r="AD92" t="s">
        <v>968</v>
      </c>
      <c r="AE92" t="s">
        <v>983</v>
      </c>
      <c r="AF92">
        <v>1230</v>
      </c>
      <c r="AG92">
        <v>1220</v>
      </c>
      <c r="AH92">
        <v>1210</v>
      </c>
      <c r="AI92">
        <v>1200</v>
      </c>
      <c r="AJ92">
        <v>1190</v>
      </c>
      <c r="AK92">
        <v>1180</v>
      </c>
      <c r="AL92">
        <v>1170</v>
      </c>
      <c r="AM92">
        <v>1170</v>
      </c>
      <c r="AO92" t="s">
        <v>997</v>
      </c>
      <c r="AP92" t="s">
        <v>968</v>
      </c>
      <c r="AQ92" t="s">
        <v>983</v>
      </c>
      <c r="AR92" s="15">
        <v>36.9</v>
      </c>
      <c r="AS92" s="15">
        <v>36.465352485152039</v>
      </c>
      <c r="AT92" s="15">
        <v>36.174367526314896</v>
      </c>
      <c r="AU92" s="15">
        <v>35.953519929328898</v>
      </c>
      <c r="AV92" s="15">
        <v>35.690072366047723</v>
      </c>
      <c r="AW92" s="15">
        <v>35.432599027561864</v>
      </c>
      <c r="AX92" s="15">
        <v>35.245053849973964</v>
      </c>
      <c r="AY92" s="15">
        <v>35.067055971406653</v>
      </c>
    </row>
    <row r="93" spans="1:51" ht="15.75" thickBot="1">
      <c r="AB93" s="8">
        <v>76</v>
      </c>
      <c r="AC93" t="s">
        <v>998</v>
      </c>
      <c r="AD93" t="s">
        <v>968</v>
      </c>
      <c r="AE93" t="s">
        <v>983</v>
      </c>
      <c r="AF93">
        <v>1350</v>
      </c>
      <c r="AG93">
        <v>1330</v>
      </c>
      <c r="AH93">
        <v>1320</v>
      </c>
      <c r="AI93">
        <v>1320</v>
      </c>
      <c r="AJ93">
        <v>1310</v>
      </c>
      <c r="AK93">
        <v>1300</v>
      </c>
      <c r="AL93">
        <v>1290</v>
      </c>
      <c r="AM93">
        <v>1280</v>
      </c>
      <c r="AO93" t="s">
        <v>998</v>
      </c>
      <c r="AP93" t="s">
        <v>968</v>
      </c>
      <c r="AQ93" t="s">
        <v>983</v>
      </c>
      <c r="AR93" s="15">
        <v>40.5</v>
      </c>
      <c r="AS93" s="15">
        <v>40.02294784955712</v>
      </c>
      <c r="AT93" s="15">
        <v>39.703574114248056</v>
      </c>
      <c r="AU93" s="15">
        <v>39.461180410239038</v>
      </c>
      <c r="AV93" s="15">
        <v>39.172030645662133</v>
      </c>
      <c r="AW93" s="15">
        <v>38.889437957080091</v>
      </c>
      <c r="AX93" s="15">
        <v>38.683595688995808</v>
      </c>
      <c r="AY93" s="15">
        <v>38.488232163739013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999</v>
      </c>
      <c r="AD94" t="s">
        <v>968</v>
      </c>
      <c r="AE94" t="s">
        <v>983</v>
      </c>
      <c r="AF94">
        <v>1600</v>
      </c>
      <c r="AG94">
        <v>1580</v>
      </c>
      <c r="AH94">
        <v>1570</v>
      </c>
      <c r="AI94">
        <v>1560</v>
      </c>
      <c r="AJ94">
        <v>1550</v>
      </c>
      <c r="AK94">
        <v>1540</v>
      </c>
      <c r="AL94">
        <v>1530</v>
      </c>
      <c r="AM94">
        <v>1520</v>
      </c>
      <c r="AO94" t="s">
        <v>999</v>
      </c>
      <c r="AP94" t="s">
        <v>968</v>
      </c>
      <c r="AQ94" t="s">
        <v>983</v>
      </c>
      <c r="AR94" s="15">
        <v>48</v>
      </c>
      <c r="AS94" s="15">
        <v>47.434604858734367</v>
      </c>
      <c r="AT94" s="15">
        <v>47.05608783910882</v>
      </c>
      <c r="AU94" s="15">
        <v>46.768806412135156</v>
      </c>
      <c r="AV94" s="15">
        <v>46.426110394858831</v>
      </c>
      <c r="AW94" s="15">
        <v>46.09118572690975</v>
      </c>
      <c r="AX94" s="15">
        <v>45.847224520291341</v>
      </c>
      <c r="AY94" s="15">
        <v>45.615682564431424</v>
      </c>
    </row>
    <row r="95" spans="1:51" ht="15" customHeight="1">
      <c r="A95" s="3">
        <v>1</v>
      </c>
      <c r="B95" s="7" t="s">
        <v>1008</v>
      </c>
      <c r="C95" s="8" t="s">
        <v>966</v>
      </c>
      <c r="D95" s="146" t="s">
        <v>1000</v>
      </c>
      <c r="E95" s="9" t="s">
        <v>967</v>
      </c>
      <c r="F95" s="10" t="s">
        <v>979</v>
      </c>
      <c r="G95" s="11">
        <v>1090</v>
      </c>
      <c r="H95" s="12">
        <v>1040</v>
      </c>
      <c r="I95" s="12">
        <v>990</v>
      </c>
      <c r="J95" s="12">
        <v>960</v>
      </c>
      <c r="K95" s="12">
        <v>940</v>
      </c>
      <c r="L95" s="12">
        <v>920</v>
      </c>
      <c r="M95" s="12">
        <v>910</v>
      </c>
      <c r="N95" s="13">
        <v>890</v>
      </c>
      <c r="P95" s="146" t="s">
        <v>1000</v>
      </c>
      <c r="Q95" s="9" t="s">
        <v>967</v>
      </c>
      <c r="R95" s="10" t="s">
        <v>979</v>
      </c>
      <c r="S95" s="11">
        <v>32.699999999999996</v>
      </c>
      <c r="T95" s="12">
        <v>31.132849866967288</v>
      </c>
      <c r="U95" s="12">
        <v>29.750511785224191</v>
      </c>
      <c r="V95" s="12">
        <v>28.804033823072491</v>
      </c>
      <c r="W95" s="12">
        <v>28.142050855132734</v>
      </c>
      <c r="X95" s="12">
        <v>27.644363074473461</v>
      </c>
      <c r="Y95" s="12">
        <v>27.212885042651827</v>
      </c>
      <c r="Z95" s="13">
        <v>26.816089086987883</v>
      </c>
      <c r="AB95" s="8">
        <v>106</v>
      </c>
      <c r="AC95" t="s">
        <v>1000</v>
      </c>
      <c r="AD95" t="s">
        <v>968</v>
      </c>
      <c r="AE95" t="s">
        <v>983</v>
      </c>
      <c r="AF95">
        <v>1090</v>
      </c>
      <c r="AG95">
        <v>1080</v>
      </c>
      <c r="AH95">
        <v>1070</v>
      </c>
      <c r="AI95">
        <v>1060</v>
      </c>
      <c r="AJ95">
        <v>1050</v>
      </c>
      <c r="AK95">
        <v>1050</v>
      </c>
      <c r="AL95">
        <v>1040</v>
      </c>
      <c r="AM95">
        <v>1040</v>
      </c>
      <c r="AO95" t="s">
        <v>1000</v>
      </c>
      <c r="AP95" t="s">
        <v>968</v>
      </c>
      <c r="AQ95" t="s">
        <v>983</v>
      </c>
      <c r="AR95" s="15">
        <v>32.699999999999996</v>
      </c>
      <c r="AS95" s="15">
        <v>32.314824560012788</v>
      </c>
      <c r="AT95" s="15">
        <v>32.056959840392885</v>
      </c>
      <c r="AU95" s="15">
        <v>31.861249368267078</v>
      </c>
      <c r="AV95" s="15">
        <v>31.627787706497582</v>
      </c>
      <c r="AW95" s="15">
        <v>31.399620276457266</v>
      </c>
      <c r="AX95" s="15">
        <v>31.233421704448475</v>
      </c>
      <c r="AY95" s="15">
        <v>31.075683747018914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1090</v>
      </c>
      <c r="H96" s="19">
        <v>1060</v>
      </c>
      <c r="I96" s="19">
        <v>1040</v>
      </c>
      <c r="J96" s="19">
        <v>1020</v>
      </c>
      <c r="K96" s="19">
        <v>1000</v>
      </c>
      <c r="L96" s="19">
        <v>980</v>
      </c>
      <c r="M96" s="19">
        <v>970</v>
      </c>
      <c r="N96" s="20">
        <v>960</v>
      </c>
      <c r="P96" s="146"/>
      <c r="Q96" s="9" t="s">
        <v>968</v>
      </c>
      <c r="R96" s="10" t="s">
        <v>979</v>
      </c>
      <c r="S96" s="18">
        <v>32.699999999999996</v>
      </c>
      <c r="T96" s="19">
        <v>31.730910670212253</v>
      </c>
      <c r="U96" s="19">
        <v>31.09198156033181</v>
      </c>
      <c r="V96" s="19">
        <v>30.612305072715532</v>
      </c>
      <c r="W96" s="19">
        <v>30.046003860492064</v>
      </c>
      <c r="X96" s="19">
        <v>29.498725572733186</v>
      </c>
      <c r="Y96" s="19">
        <v>29.103917109803412</v>
      </c>
      <c r="Z96" s="20">
        <v>28.73218533673306</v>
      </c>
      <c r="AB96" s="8">
        <v>121</v>
      </c>
      <c r="AC96" t="s">
        <v>1001</v>
      </c>
      <c r="AD96" t="s">
        <v>968</v>
      </c>
      <c r="AE96" t="s">
        <v>983</v>
      </c>
      <c r="AF96">
        <v>1190</v>
      </c>
      <c r="AG96">
        <v>1180</v>
      </c>
      <c r="AH96">
        <v>1170</v>
      </c>
      <c r="AI96">
        <v>1160</v>
      </c>
      <c r="AJ96">
        <v>1150</v>
      </c>
      <c r="AK96">
        <v>1140</v>
      </c>
      <c r="AL96">
        <v>1140</v>
      </c>
      <c r="AM96">
        <v>1130</v>
      </c>
      <c r="AO96" t="s">
        <v>1001</v>
      </c>
      <c r="AP96" t="s">
        <v>968</v>
      </c>
      <c r="AQ96" t="s">
        <v>983</v>
      </c>
      <c r="AR96" s="15">
        <v>35.699999999999996</v>
      </c>
      <c r="AS96" s="15">
        <v>35.279487363683685</v>
      </c>
      <c r="AT96" s="15">
        <v>34.99796533033718</v>
      </c>
      <c r="AU96" s="15">
        <v>34.784299769025516</v>
      </c>
      <c r="AV96" s="15">
        <v>34.529419606176248</v>
      </c>
      <c r="AW96" s="15">
        <v>34.280319384389117</v>
      </c>
      <c r="AX96" s="15">
        <v>34.098873236966668</v>
      </c>
      <c r="AY96" s="15">
        <v>33.926663907295861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1090</v>
      </c>
      <c r="H97" s="24">
        <v>1040</v>
      </c>
      <c r="I97" s="24">
        <v>1010</v>
      </c>
      <c r="J97" s="24">
        <v>980</v>
      </c>
      <c r="K97" s="24">
        <v>960</v>
      </c>
      <c r="L97" s="24">
        <v>940</v>
      </c>
      <c r="M97" s="24">
        <v>930</v>
      </c>
      <c r="N97" s="25">
        <v>920</v>
      </c>
      <c r="P97" s="147"/>
      <c r="Q97" s="21" t="s">
        <v>969</v>
      </c>
      <c r="R97" s="22" t="s">
        <v>979</v>
      </c>
      <c r="S97" s="23">
        <v>32.699999999999996</v>
      </c>
      <c r="T97" s="24">
        <v>31.129561714844648</v>
      </c>
      <c r="U97" s="24">
        <v>30.219370508298571</v>
      </c>
      <c r="V97" s="24">
        <v>29.376805868273902</v>
      </c>
      <c r="W97" s="24">
        <v>28.793557479466692</v>
      </c>
      <c r="X97" s="24">
        <v>28.311613091207523</v>
      </c>
      <c r="Y97" s="24">
        <v>27.885653795951374</v>
      </c>
      <c r="Z97" s="25">
        <v>27.491705969061456</v>
      </c>
      <c r="AB97" s="8">
        <v>136</v>
      </c>
      <c r="AC97" t="s">
        <v>1002</v>
      </c>
      <c r="AD97" t="s">
        <v>968</v>
      </c>
      <c r="AE97" t="s">
        <v>983</v>
      </c>
      <c r="AF97">
        <v>1410</v>
      </c>
      <c r="AG97">
        <v>1390</v>
      </c>
      <c r="AH97">
        <v>1380</v>
      </c>
      <c r="AI97">
        <v>1370</v>
      </c>
      <c r="AJ97">
        <v>1360</v>
      </c>
      <c r="AK97">
        <v>1350</v>
      </c>
      <c r="AL97">
        <v>1350</v>
      </c>
      <c r="AM97">
        <v>1340</v>
      </c>
      <c r="AO97" t="s">
        <v>1002</v>
      </c>
      <c r="AP97" t="s">
        <v>968</v>
      </c>
      <c r="AQ97" t="s">
        <v>983</v>
      </c>
      <c r="AR97" s="15">
        <v>42.3</v>
      </c>
      <c r="AS97" s="15">
        <v>41.801745531759657</v>
      </c>
      <c r="AT97" s="15">
        <v>41.468177408214643</v>
      </c>
      <c r="AU97" s="15">
        <v>41.215010650694104</v>
      </c>
      <c r="AV97" s="15">
        <v>40.913009785469342</v>
      </c>
      <c r="AW97" s="15">
        <v>40.617857421839211</v>
      </c>
      <c r="AX97" s="15">
        <v>40.402866608506741</v>
      </c>
      <c r="AY97" s="15">
        <v>40.198820259905197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1008</v>
      </c>
      <c r="C100" s="8" t="s">
        <v>970</v>
      </c>
      <c r="D100" s="146" t="s">
        <v>1000</v>
      </c>
      <c r="E100" s="9" t="s">
        <v>967</v>
      </c>
      <c r="F100" s="10" t="s">
        <v>982</v>
      </c>
      <c r="G100" s="11">
        <v>1090</v>
      </c>
      <c r="H100" s="12">
        <v>990</v>
      </c>
      <c r="I100" s="12">
        <v>900</v>
      </c>
      <c r="J100" s="12">
        <v>840</v>
      </c>
      <c r="K100" s="12">
        <v>800</v>
      </c>
      <c r="L100" s="12">
        <v>770</v>
      </c>
      <c r="M100" s="12">
        <v>750</v>
      </c>
      <c r="N100" s="13">
        <v>730</v>
      </c>
      <c r="P100" s="146" t="s">
        <v>1000</v>
      </c>
      <c r="Q100" s="9" t="s">
        <v>967</v>
      </c>
      <c r="R100" s="10" t="s">
        <v>982</v>
      </c>
      <c r="S100" s="11">
        <v>32.699999999999996</v>
      </c>
      <c r="T100" s="12">
        <v>29.562185816121779</v>
      </c>
      <c r="U100" s="12">
        <v>26.92904661244787</v>
      </c>
      <c r="V100" s="12">
        <v>25.198772171827311</v>
      </c>
      <c r="W100" s="12">
        <v>24.023604468905308</v>
      </c>
      <c r="X100" s="12">
        <v>23.159052447666092</v>
      </c>
      <c r="Y100" s="12">
        <v>22.422669266791203</v>
      </c>
      <c r="Z100" s="13">
        <v>21.756249670918855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1090</v>
      </c>
      <c r="H101" s="19">
        <v>1020</v>
      </c>
      <c r="I101" s="19">
        <v>980</v>
      </c>
      <c r="J101" s="19">
        <v>950</v>
      </c>
      <c r="K101" s="19">
        <v>920</v>
      </c>
      <c r="L101" s="19">
        <v>880</v>
      </c>
      <c r="M101" s="19">
        <v>860</v>
      </c>
      <c r="N101" s="20">
        <v>840</v>
      </c>
      <c r="P101" s="146"/>
      <c r="Q101" s="9" t="s">
        <v>968</v>
      </c>
      <c r="R101" s="10" t="s">
        <v>982</v>
      </c>
      <c r="S101" s="18">
        <v>32.699999999999996</v>
      </c>
      <c r="T101" s="19">
        <v>30.740487960155104</v>
      </c>
      <c r="U101" s="19">
        <v>29.482529349226891</v>
      </c>
      <c r="V101" s="19">
        <v>28.555833157919249</v>
      </c>
      <c r="W101" s="19">
        <v>27.481324380501391</v>
      </c>
      <c r="X101" s="19">
        <v>26.462994391988421</v>
      </c>
      <c r="Y101" s="19">
        <v>25.740614050638147</v>
      </c>
      <c r="Z101" s="20">
        <v>25.069831569925885</v>
      </c>
      <c r="AB101" s="8">
        <v>17</v>
      </c>
      <c r="AC101" t="s">
        <v>994</v>
      </c>
      <c r="AD101" t="s">
        <v>969</v>
      </c>
      <c r="AE101" t="s">
        <v>983</v>
      </c>
      <c r="AF101">
        <v>1420</v>
      </c>
      <c r="AG101">
        <v>1390</v>
      </c>
      <c r="AH101">
        <v>1380</v>
      </c>
      <c r="AI101">
        <v>1360</v>
      </c>
      <c r="AJ101">
        <v>1350</v>
      </c>
      <c r="AK101">
        <v>1340</v>
      </c>
      <c r="AL101">
        <v>1330</v>
      </c>
      <c r="AM101">
        <v>1330</v>
      </c>
      <c r="AO101" t="s">
        <v>994</v>
      </c>
      <c r="AP101" t="s">
        <v>969</v>
      </c>
      <c r="AQ101" t="s">
        <v>983</v>
      </c>
      <c r="AR101" s="15">
        <v>42.6</v>
      </c>
      <c r="AS101" s="15">
        <v>41.782151912382993</v>
      </c>
      <c r="AT101" s="15">
        <v>41.296649099458222</v>
      </c>
      <c r="AU101" s="15">
        <v>40.839254220542578</v>
      </c>
      <c r="AV101" s="15">
        <v>40.517955429509392</v>
      </c>
      <c r="AW101" s="15">
        <v>40.249473263837601</v>
      </c>
      <c r="AX101" s="15">
        <v>40.009863518304449</v>
      </c>
      <c r="AY101" s="15">
        <v>39.786278075450895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1090</v>
      </c>
      <c r="H102" s="24">
        <v>990</v>
      </c>
      <c r="I102" s="24">
        <v>930</v>
      </c>
      <c r="J102" s="24">
        <v>870</v>
      </c>
      <c r="K102" s="24">
        <v>840</v>
      </c>
      <c r="L102" s="24">
        <v>810</v>
      </c>
      <c r="M102" s="24">
        <v>790</v>
      </c>
      <c r="N102" s="25">
        <v>760</v>
      </c>
      <c r="P102" s="147"/>
      <c r="Q102" s="21" t="s">
        <v>969</v>
      </c>
      <c r="R102" s="22" t="s">
        <v>982</v>
      </c>
      <c r="S102" s="23">
        <v>32.699999999999996</v>
      </c>
      <c r="T102" s="24">
        <v>29.555772794773834</v>
      </c>
      <c r="U102" s="24">
        <v>27.808027006949988</v>
      </c>
      <c r="V102" s="24">
        <v>26.238823123310286</v>
      </c>
      <c r="W102" s="24">
        <v>25.179949995449654</v>
      </c>
      <c r="X102" s="24">
        <v>24.321871970236259</v>
      </c>
      <c r="Y102" s="24">
        <v>23.576176939387501</v>
      </c>
      <c r="Z102" s="25">
        <v>22.897123906028419</v>
      </c>
      <c r="AB102" s="8">
        <v>32</v>
      </c>
      <c r="AC102" t="s">
        <v>995</v>
      </c>
      <c r="AD102" t="s">
        <v>969</v>
      </c>
      <c r="AE102" t="s">
        <v>983</v>
      </c>
      <c r="AF102">
        <v>1560</v>
      </c>
      <c r="AG102">
        <v>1530</v>
      </c>
      <c r="AH102">
        <v>1510</v>
      </c>
      <c r="AI102">
        <v>1500</v>
      </c>
      <c r="AJ102">
        <v>1480</v>
      </c>
      <c r="AK102">
        <v>1470</v>
      </c>
      <c r="AL102">
        <v>1470</v>
      </c>
      <c r="AM102">
        <v>1460</v>
      </c>
      <c r="AO102" t="s">
        <v>995</v>
      </c>
      <c r="AP102" t="s">
        <v>969</v>
      </c>
      <c r="AQ102" t="s">
        <v>983</v>
      </c>
      <c r="AR102" s="15">
        <v>46.8</v>
      </c>
      <c r="AS102" s="15">
        <v>45.901519002336251</v>
      </c>
      <c r="AT102" s="15">
        <v>45.368149714897768</v>
      </c>
      <c r="AU102" s="15">
        <v>44.86565956622988</v>
      </c>
      <c r="AV102" s="15">
        <v>44.512683429601879</v>
      </c>
      <c r="AW102" s="15">
        <v>44.21773119125821</v>
      </c>
      <c r="AX102" s="15">
        <v>43.954497949686591</v>
      </c>
      <c r="AY102" s="15">
        <v>43.708868871622123</v>
      </c>
    </row>
    <row r="103" spans="1:51" ht="15.75" thickBot="1">
      <c r="AB103" s="8">
        <v>47</v>
      </c>
      <c r="AC103" t="s">
        <v>996</v>
      </c>
      <c r="AD103" t="s">
        <v>969</v>
      </c>
      <c r="AE103" t="s">
        <v>983</v>
      </c>
      <c r="AF103">
        <v>1850</v>
      </c>
      <c r="AG103">
        <v>1810</v>
      </c>
      <c r="AH103">
        <v>1790</v>
      </c>
      <c r="AI103">
        <v>1770</v>
      </c>
      <c r="AJ103">
        <v>1760</v>
      </c>
      <c r="AK103">
        <v>1750</v>
      </c>
      <c r="AL103">
        <v>1740</v>
      </c>
      <c r="AM103">
        <v>1730</v>
      </c>
      <c r="AO103" t="s">
        <v>996</v>
      </c>
      <c r="AP103" t="s">
        <v>969</v>
      </c>
      <c r="AQ103" t="s">
        <v>983</v>
      </c>
      <c r="AR103" s="15">
        <v>55.5</v>
      </c>
      <c r="AS103" s="15">
        <v>54.434493688667985</v>
      </c>
      <c r="AT103" s="15">
        <v>53.801972418308246</v>
      </c>
      <c r="AU103" s="15">
        <v>53.206070639439275</v>
      </c>
      <c r="AV103" s="15">
        <v>52.787477144079141</v>
      </c>
      <c r="AW103" s="15">
        <v>52.437694040915176</v>
      </c>
      <c r="AX103" s="15">
        <v>52.125526414692416</v>
      </c>
      <c r="AY103" s="15">
        <v>51.834235520833914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997</v>
      </c>
      <c r="AD104" t="s">
        <v>969</v>
      </c>
      <c r="AE104" t="s">
        <v>983</v>
      </c>
      <c r="AF104">
        <v>1230</v>
      </c>
      <c r="AG104">
        <v>1210</v>
      </c>
      <c r="AH104">
        <v>1190</v>
      </c>
      <c r="AI104">
        <v>1180</v>
      </c>
      <c r="AJ104">
        <v>1170</v>
      </c>
      <c r="AK104">
        <v>1160</v>
      </c>
      <c r="AL104">
        <v>1160</v>
      </c>
      <c r="AM104">
        <v>1150</v>
      </c>
      <c r="AO104" t="s">
        <v>997</v>
      </c>
      <c r="AP104" t="s">
        <v>969</v>
      </c>
      <c r="AQ104" t="s">
        <v>983</v>
      </c>
      <c r="AR104" s="15">
        <v>36.9</v>
      </c>
      <c r="AS104" s="15">
        <v>36.191582290303579</v>
      </c>
      <c r="AT104" s="15">
        <v>35.771041121361698</v>
      </c>
      <c r="AU104" s="15">
        <v>35.37484696568125</v>
      </c>
      <c r="AV104" s="15">
        <v>35.096538857955323</v>
      </c>
      <c r="AW104" s="15">
        <v>34.863980362338204</v>
      </c>
      <c r="AX104" s="15">
        <v>34.656431075714423</v>
      </c>
      <c r="AY104" s="15">
        <v>34.462761994932819</v>
      </c>
    </row>
    <row r="105" spans="1:51" ht="15" customHeight="1">
      <c r="A105" s="3">
        <v>1</v>
      </c>
      <c r="B105" s="7" t="s">
        <v>1008</v>
      </c>
      <c r="C105" s="8" t="s">
        <v>973</v>
      </c>
      <c r="D105" s="146" t="s">
        <v>1000</v>
      </c>
      <c r="E105" s="9" t="s">
        <v>967</v>
      </c>
      <c r="F105" s="10" t="s">
        <v>983</v>
      </c>
      <c r="G105" s="11">
        <v>1090</v>
      </c>
      <c r="H105" s="12">
        <v>1070</v>
      </c>
      <c r="I105" s="12">
        <v>1050</v>
      </c>
      <c r="J105" s="12">
        <v>1040</v>
      </c>
      <c r="K105" s="12">
        <v>1030</v>
      </c>
      <c r="L105" s="12">
        <v>1020</v>
      </c>
      <c r="M105" s="12">
        <v>1010</v>
      </c>
      <c r="N105" s="13">
        <v>1010</v>
      </c>
      <c r="P105" s="146" t="s">
        <v>1000</v>
      </c>
      <c r="Q105" s="9" t="s">
        <v>967</v>
      </c>
      <c r="R105" s="10" t="s">
        <v>983</v>
      </c>
      <c r="S105" s="11">
        <v>32.699999999999996</v>
      </c>
      <c r="T105" s="12">
        <v>32.073549467917232</v>
      </c>
      <c r="U105" s="12">
        <v>31.50490910305593</v>
      </c>
      <c r="V105" s="12">
        <v>31.106267432462928</v>
      </c>
      <c r="W105" s="12">
        <v>30.822709137109921</v>
      </c>
      <c r="X105" s="12">
        <v>30.606852868419768</v>
      </c>
      <c r="Y105" s="12">
        <v>30.417798583668045</v>
      </c>
      <c r="Z105" s="13">
        <v>30.242329980920697</v>
      </c>
      <c r="AB105" s="8">
        <v>77</v>
      </c>
      <c r="AC105" t="s">
        <v>998</v>
      </c>
      <c r="AD105" t="s">
        <v>969</v>
      </c>
      <c r="AE105" t="s">
        <v>983</v>
      </c>
      <c r="AF105">
        <v>1350</v>
      </c>
      <c r="AG105">
        <v>1320</v>
      </c>
      <c r="AH105">
        <v>1310</v>
      </c>
      <c r="AI105">
        <v>1290</v>
      </c>
      <c r="AJ105">
        <v>1280</v>
      </c>
      <c r="AK105">
        <v>1280</v>
      </c>
      <c r="AL105">
        <v>1270</v>
      </c>
      <c r="AM105">
        <v>1260</v>
      </c>
      <c r="AO105" t="s">
        <v>998</v>
      </c>
      <c r="AP105" t="s">
        <v>969</v>
      </c>
      <c r="AQ105" t="s">
        <v>983</v>
      </c>
      <c r="AR105" s="15">
        <v>40.5</v>
      </c>
      <c r="AS105" s="15">
        <v>39.722468367406371</v>
      </c>
      <c r="AT105" s="15">
        <v>39.260898791738455</v>
      </c>
      <c r="AU105" s="15">
        <v>38.826051547698931</v>
      </c>
      <c r="AV105" s="15">
        <v>38.52059142946316</v>
      </c>
      <c r="AW105" s="15">
        <v>38.265344300127303</v>
      </c>
      <c r="AX105" s="15">
        <v>38.037546302613393</v>
      </c>
      <c r="AY105" s="15">
        <v>37.824982677365291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1090</v>
      </c>
      <c r="H106" s="19">
        <v>1080</v>
      </c>
      <c r="I106" s="19">
        <v>1070</v>
      </c>
      <c r="J106" s="19">
        <v>1060</v>
      </c>
      <c r="K106" s="19">
        <v>1050</v>
      </c>
      <c r="L106" s="19">
        <v>1050</v>
      </c>
      <c r="M106" s="19">
        <v>1040</v>
      </c>
      <c r="N106" s="20">
        <v>1040</v>
      </c>
      <c r="P106" s="146"/>
      <c r="Q106" s="9" t="s">
        <v>968</v>
      </c>
      <c r="R106" s="10" t="s">
        <v>983</v>
      </c>
      <c r="S106" s="18">
        <v>32.699999999999996</v>
      </c>
      <c r="T106" s="19">
        <v>32.314824560012788</v>
      </c>
      <c r="U106" s="19">
        <v>32.056959840392885</v>
      </c>
      <c r="V106" s="19">
        <v>31.861249368267078</v>
      </c>
      <c r="W106" s="19">
        <v>31.627787706497582</v>
      </c>
      <c r="X106" s="19">
        <v>31.399620276457266</v>
      </c>
      <c r="Y106" s="19">
        <v>31.233421704448475</v>
      </c>
      <c r="Z106" s="20">
        <v>31.075683747018914</v>
      </c>
      <c r="AB106" s="8">
        <v>92</v>
      </c>
      <c r="AC106" t="s">
        <v>999</v>
      </c>
      <c r="AD106" t="s">
        <v>969</v>
      </c>
      <c r="AE106" t="s">
        <v>983</v>
      </c>
      <c r="AF106">
        <v>1600</v>
      </c>
      <c r="AG106">
        <v>1570</v>
      </c>
      <c r="AH106">
        <v>1550</v>
      </c>
      <c r="AI106">
        <v>1530</v>
      </c>
      <c r="AJ106">
        <v>1520</v>
      </c>
      <c r="AK106">
        <v>1510</v>
      </c>
      <c r="AL106">
        <v>1500</v>
      </c>
      <c r="AM106">
        <v>1490</v>
      </c>
      <c r="AO106" t="s">
        <v>999</v>
      </c>
      <c r="AP106" t="s">
        <v>969</v>
      </c>
      <c r="AQ106" t="s">
        <v>983</v>
      </c>
      <c r="AR106" s="15">
        <v>48</v>
      </c>
      <c r="AS106" s="15">
        <v>47.078481028037174</v>
      </c>
      <c r="AT106" s="15">
        <v>46.531435605023354</v>
      </c>
      <c r="AU106" s="15">
        <v>46.016061093569107</v>
      </c>
      <c r="AV106" s="15">
        <v>45.65403428677115</v>
      </c>
      <c r="AW106" s="15">
        <v>45.351519170521236</v>
      </c>
      <c r="AX106" s="15">
        <v>45.081536358652905</v>
      </c>
      <c r="AY106" s="15">
        <v>44.829609099099599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1090</v>
      </c>
      <c r="H107" s="24">
        <v>1070</v>
      </c>
      <c r="I107" s="24">
        <v>1060</v>
      </c>
      <c r="J107" s="24">
        <v>1040</v>
      </c>
      <c r="K107" s="24">
        <v>1040</v>
      </c>
      <c r="L107" s="24">
        <v>1030</v>
      </c>
      <c r="M107" s="24">
        <v>1020</v>
      </c>
      <c r="N107" s="25">
        <v>1020</v>
      </c>
      <c r="P107" s="147"/>
      <c r="Q107" s="21" t="s">
        <v>969</v>
      </c>
      <c r="R107" s="22" t="s">
        <v>983</v>
      </c>
      <c r="S107" s="23">
        <v>32.699999999999996</v>
      </c>
      <c r="T107" s="24">
        <v>32.072215200350321</v>
      </c>
      <c r="U107" s="24">
        <v>31.699540505922155</v>
      </c>
      <c r="V107" s="24">
        <v>31.348441619993949</v>
      </c>
      <c r="W107" s="24">
        <v>31.101810857862841</v>
      </c>
      <c r="X107" s="24">
        <v>30.895722434917584</v>
      </c>
      <c r="Y107" s="24">
        <v>30.711796644332281</v>
      </c>
      <c r="Z107" s="25">
        <v>30.540171198761595</v>
      </c>
      <c r="AB107" s="8">
        <v>107</v>
      </c>
      <c r="AC107" t="s">
        <v>1000</v>
      </c>
      <c r="AD107" t="s">
        <v>969</v>
      </c>
      <c r="AE107" t="s">
        <v>983</v>
      </c>
      <c r="AF107">
        <v>1090</v>
      </c>
      <c r="AG107">
        <v>1070</v>
      </c>
      <c r="AH107">
        <v>1060</v>
      </c>
      <c r="AI107">
        <v>1040</v>
      </c>
      <c r="AJ107">
        <v>1040</v>
      </c>
      <c r="AK107">
        <v>1030</v>
      </c>
      <c r="AL107">
        <v>1020</v>
      </c>
      <c r="AM107">
        <v>1020</v>
      </c>
      <c r="AO107" t="s">
        <v>1000</v>
      </c>
      <c r="AP107" t="s">
        <v>969</v>
      </c>
      <c r="AQ107" t="s">
        <v>983</v>
      </c>
      <c r="AR107" s="15">
        <v>32.699999999999996</v>
      </c>
      <c r="AS107" s="15">
        <v>32.072215200350321</v>
      </c>
      <c r="AT107" s="15">
        <v>31.699540505922155</v>
      </c>
      <c r="AU107" s="15">
        <v>31.348441619993949</v>
      </c>
      <c r="AV107" s="15">
        <v>31.101810857862841</v>
      </c>
      <c r="AW107" s="15">
        <v>30.895722434917584</v>
      </c>
      <c r="AX107" s="15">
        <v>30.711796644332281</v>
      </c>
      <c r="AY107" s="15">
        <v>30.540171198761595</v>
      </c>
    </row>
    <row r="108" spans="1:51" ht="15.75" thickBot="1">
      <c r="AB108" s="8">
        <v>122</v>
      </c>
      <c r="AC108" t="s">
        <v>1001</v>
      </c>
      <c r="AD108" t="s">
        <v>969</v>
      </c>
      <c r="AE108" t="s">
        <v>983</v>
      </c>
      <c r="AF108">
        <v>1190</v>
      </c>
      <c r="AG108">
        <v>1170</v>
      </c>
      <c r="AH108">
        <v>1150</v>
      </c>
      <c r="AI108">
        <v>1140</v>
      </c>
      <c r="AJ108">
        <v>1130</v>
      </c>
      <c r="AK108">
        <v>1120</v>
      </c>
      <c r="AL108">
        <v>1120</v>
      </c>
      <c r="AM108">
        <v>1110</v>
      </c>
      <c r="AO108" t="s">
        <v>1001</v>
      </c>
      <c r="AP108" t="s">
        <v>969</v>
      </c>
      <c r="AQ108" t="s">
        <v>983</v>
      </c>
      <c r="AR108" s="15">
        <v>35.699999999999996</v>
      </c>
      <c r="AS108" s="15">
        <v>35.014620264602648</v>
      </c>
      <c r="AT108" s="15">
        <v>34.607755231236119</v>
      </c>
      <c r="AU108" s="15">
        <v>34.224445438342023</v>
      </c>
      <c r="AV108" s="15">
        <v>33.955188000786045</v>
      </c>
      <c r="AW108" s="15">
        <v>33.730192383075178</v>
      </c>
      <c r="AX108" s="15">
        <v>33.529392666748102</v>
      </c>
      <c r="AY108" s="15">
        <v>33.342021767455329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1002</v>
      </c>
      <c r="AD109" t="s">
        <v>969</v>
      </c>
      <c r="AE109" t="s">
        <v>983</v>
      </c>
      <c r="AF109">
        <v>1410</v>
      </c>
      <c r="AG109">
        <v>1380</v>
      </c>
      <c r="AH109">
        <v>1370</v>
      </c>
      <c r="AI109">
        <v>1350</v>
      </c>
      <c r="AJ109">
        <v>1340</v>
      </c>
      <c r="AK109">
        <v>1330</v>
      </c>
      <c r="AL109">
        <v>1320</v>
      </c>
      <c r="AM109">
        <v>1320</v>
      </c>
      <c r="AO109" t="s">
        <v>1002</v>
      </c>
      <c r="AP109" t="s">
        <v>969</v>
      </c>
      <c r="AQ109" t="s">
        <v>983</v>
      </c>
      <c r="AR109" s="15">
        <v>42.3</v>
      </c>
      <c r="AS109" s="15">
        <v>41.48791140595776</v>
      </c>
      <c r="AT109" s="15">
        <v>41.005827626926823</v>
      </c>
      <c r="AU109" s="15">
        <v>40.551653838707772</v>
      </c>
      <c r="AV109" s="15">
        <v>40.232617715217074</v>
      </c>
      <c r="AW109" s="15">
        <v>39.966026269021846</v>
      </c>
      <c r="AX109" s="15">
        <v>39.728103916062871</v>
      </c>
      <c r="AY109" s="15">
        <v>39.506093018581531</v>
      </c>
    </row>
    <row r="110" spans="1:51" ht="15" customHeight="1">
      <c r="A110" s="3">
        <v>1</v>
      </c>
      <c r="B110" s="7" t="s">
        <v>1009</v>
      </c>
      <c r="C110" s="8" t="s">
        <v>966</v>
      </c>
      <c r="D110" s="146" t="s">
        <v>1001</v>
      </c>
      <c r="E110" s="9" t="s">
        <v>967</v>
      </c>
      <c r="F110" s="10" t="s">
        <v>979</v>
      </c>
      <c r="G110" s="11">
        <v>1190</v>
      </c>
      <c r="H110" s="12">
        <v>1130</v>
      </c>
      <c r="I110" s="12">
        <v>1080</v>
      </c>
      <c r="J110" s="12">
        <v>1050</v>
      </c>
      <c r="K110" s="12">
        <v>1020</v>
      </c>
      <c r="L110" s="12">
        <v>1010</v>
      </c>
      <c r="M110" s="12">
        <v>990</v>
      </c>
      <c r="N110" s="13">
        <v>980</v>
      </c>
      <c r="P110" s="146" t="s">
        <v>1001</v>
      </c>
      <c r="Q110" s="9" t="s">
        <v>967</v>
      </c>
      <c r="R110" s="10" t="s">
        <v>979</v>
      </c>
      <c r="S110" s="11">
        <v>35.699999999999996</v>
      </c>
      <c r="T110" s="12">
        <v>33.989074625404655</v>
      </c>
      <c r="U110" s="12">
        <v>32.479916536162186</v>
      </c>
      <c r="V110" s="12">
        <v>31.446605733446106</v>
      </c>
      <c r="W110" s="12">
        <v>30.723890383126555</v>
      </c>
      <c r="X110" s="12">
        <v>30.180543173048999</v>
      </c>
      <c r="Y110" s="12">
        <v>29.709480000693272</v>
      </c>
      <c r="Z110" s="13">
        <v>29.276280746344565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1190</v>
      </c>
      <c r="H111" s="19">
        <v>1150</v>
      </c>
      <c r="I111" s="19">
        <v>1130</v>
      </c>
      <c r="J111" s="19">
        <v>1110</v>
      </c>
      <c r="K111" s="19">
        <v>1090</v>
      </c>
      <c r="L111" s="19">
        <v>1070</v>
      </c>
      <c r="M111" s="19">
        <v>1060</v>
      </c>
      <c r="N111" s="20">
        <v>1050</v>
      </c>
      <c r="P111" s="146"/>
      <c r="Q111" s="9" t="s">
        <v>968</v>
      </c>
      <c r="R111" s="10" t="s">
        <v>979</v>
      </c>
      <c r="S111" s="18">
        <v>35.699999999999996</v>
      </c>
      <c r="T111" s="19">
        <v>34.642003392250075</v>
      </c>
      <c r="U111" s="19">
        <v>33.944456932839309</v>
      </c>
      <c r="V111" s="19">
        <v>33.420773428010534</v>
      </c>
      <c r="W111" s="19">
        <v>32.802517976133537</v>
      </c>
      <c r="X111" s="19">
        <v>32.205030671149075</v>
      </c>
      <c r="Y111" s="19">
        <v>31.774001248317489</v>
      </c>
      <c r="Z111" s="20">
        <v>31.368165642855367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1190</v>
      </c>
      <c r="H112" s="24">
        <v>1130</v>
      </c>
      <c r="I112" s="24">
        <v>1100</v>
      </c>
      <c r="J112" s="24">
        <v>1070</v>
      </c>
      <c r="K112" s="24">
        <v>1050</v>
      </c>
      <c r="L112" s="24">
        <v>1030</v>
      </c>
      <c r="M112" s="24">
        <v>1010</v>
      </c>
      <c r="N112" s="25">
        <v>1000</v>
      </c>
      <c r="P112" s="147"/>
      <c r="Q112" s="21" t="s">
        <v>969</v>
      </c>
      <c r="R112" s="22" t="s">
        <v>979</v>
      </c>
      <c r="S112" s="23">
        <v>35.699999999999996</v>
      </c>
      <c r="T112" s="24">
        <v>33.985484807949661</v>
      </c>
      <c r="U112" s="24">
        <v>32.991789820986511</v>
      </c>
      <c r="V112" s="24">
        <v>32.071925672702697</v>
      </c>
      <c r="W112" s="24">
        <v>31.435168257399415</v>
      </c>
      <c r="X112" s="24">
        <v>30.909008787648578</v>
      </c>
      <c r="Y112" s="24">
        <v>30.443970657965256</v>
      </c>
      <c r="Z112" s="25">
        <v>30.013880828608379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1009</v>
      </c>
      <c r="C115" s="8" t="s">
        <v>970</v>
      </c>
      <c r="D115" s="146" t="s">
        <v>1001</v>
      </c>
      <c r="E115" s="9" t="s">
        <v>967</v>
      </c>
      <c r="F115" s="10" t="s">
        <v>982</v>
      </c>
      <c r="G115" s="11">
        <v>1190</v>
      </c>
      <c r="H115" s="12">
        <v>1080</v>
      </c>
      <c r="I115" s="12">
        <v>980</v>
      </c>
      <c r="J115" s="12">
        <v>920</v>
      </c>
      <c r="K115" s="12">
        <v>870</v>
      </c>
      <c r="L115" s="12">
        <v>840</v>
      </c>
      <c r="M115" s="12">
        <v>820</v>
      </c>
      <c r="N115" s="13">
        <v>790</v>
      </c>
      <c r="P115" s="146" t="s">
        <v>1001</v>
      </c>
      <c r="Q115" s="9" t="s">
        <v>967</v>
      </c>
      <c r="R115" s="10" t="s">
        <v>982</v>
      </c>
      <c r="S115" s="11">
        <v>35.699999999999996</v>
      </c>
      <c r="T115" s="12">
        <v>32.274312955215521</v>
      </c>
      <c r="U115" s="12">
        <v>29.399601347534826</v>
      </c>
      <c r="V115" s="12">
        <v>27.510586132545413</v>
      </c>
      <c r="W115" s="12">
        <v>26.227604878896621</v>
      </c>
      <c r="X115" s="12">
        <v>25.283736158461146</v>
      </c>
      <c r="Y115" s="12">
        <v>24.479794887597734</v>
      </c>
      <c r="Z115" s="13">
        <v>23.752235879260034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1190</v>
      </c>
      <c r="H116" s="19">
        <v>1120</v>
      </c>
      <c r="I116" s="19">
        <v>1070</v>
      </c>
      <c r="J116" s="19">
        <v>1040</v>
      </c>
      <c r="K116" s="19">
        <v>1000</v>
      </c>
      <c r="L116" s="19">
        <v>960</v>
      </c>
      <c r="M116" s="19">
        <v>940</v>
      </c>
      <c r="N116" s="20">
        <v>910</v>
      </c>
      <c r="P116" s="146"/>
      <c r="Q116" s="9" t="s">
        <v>968</v>
      </c>
      <c r="R116" s="10" t="s">
        <v>982</v>
      </c>
      <c r="S116" s="18">
        <v>35.699999999999996</v>
      </c>
      <c r="T116" s="19">
        <v>33.560716213380346</v>
      </c>
      <c r="U116" s="19">
        <v>32.187348555577984</v>
      </c>
      <c r="V116" s="19">
        <v>31.175634365067808</v>
      </c>
      <c r="W116" s="19">
        <v>30.00254680073088</v>
      </c>
      <c r="X116" s="19">
        <v>28.890792042629563</v>
      </c>
      <c r="Y116" s="19">
        <v>28.102138275467343</v>
      </c>
      <c r="Z116" s="20">
        <v>27.369816117625511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1190</v>
      </c>
      <c r="H117" s="24">
        <v>1080</v>
      </c>
      <c r="I117" s="24">
        <v>1010</v>
      </c>
      <c r="J117" s="24">
        <v>950</v>
      </c>
      <c r="K117" s="24">
        <v>920</v>
      </c>
      <c r="L117" s="24">
        <v>890</v>
      </c>
      <c r="M117" s="24">
        <v>860</v>
      </c>
      <c r="N117" s="25">
        <v>830</v>
      </c>
      <c r="P117" s="147"/>
      <c r="Q117" s="21" t="s">
        <v>969</v>
      </c>
      <c r="R117" s="22" t="s">
        <v>982</v>
      </c>
      <c r="S117" s="23">
        <v>35.699999999999996</v>
      </c>
      <c r="T117" s="24">
        <v>32.267311583285192</v>
      </c>
      <c r="U117" s="24">
        <v>30.359222145202278</v>
      </c>
      <c r="V117" s="24">
        <v>28.646054602513061</v>
      </c>
      <c r="W117" s="24">
        <v>27.490037150995491</v>
      </c>
      <c r="X117" s="24">
        <v>26.553236371175359</v>
      </c>
      <c r="Y117" s="24">
        <v>25.739128952175342</v>
      </c>
      <c r="Z117" s="25">
        <v>24.997777475388823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1009</v>
      </c>
      <c r="C120" s="8" t="s">
        <v>973</v>
      </c>
      <c r="D120" s="146" t="s">
        <v>1001</v>
      </c>
      <c r="E120" s="9" t="s">
        <v>967</v>
      </c>
      <c r="F120" s="10" t="s">
        <v>983</v>
      </c>
      <c r="G120" s="11">
        <v>1190</v>
      </c>
      <c r="H120" s="12">
        <v>1170</v>
      </c>
      <c r="I120" s="12">
        <v>1150</v>
      </c>
      <c r="J120" s="12">
        <v>1130</v>
      </c>
      <c r="K120" s="12">
        <v>1120</v>
      </c>
      <c r="L120" s="12">
        <v>1110</v>
      </c>
      <c r="M120" s="12">
        <v>1110</v>
      </c>
      <c r="N120" s="13">
        <v>1100</v>
      </c>
      <c r="P120" s="146" t="s">
        <v>1001</v>
      </c>
      <c r="Q120" s="9" t="s">
        <v>967</v>
      </c>
      <c r="R120" s="10" t="s">
        <v>983</v>
      </c>
      <c r="S120" s="11">
        <v>35.699999999999996</v>
      </c>
      <c r="T120" s="12">
        <v>35.016076942038076</v>
      </c>
      <c r="U120" s="12">
        <v>34.395267736363813</v>
      </c>
      <c r="V120" s="12">
        <v>33.960053435441182</v>
      </c>
      <c r="W120" s="12">
        <v>33.650480617578722</v>
      </c>
      <c r="X120" s="12">
        <v>33.414821021485807</v>
      </c>
      <c r="Y120" s="12">
        <v>33.208422306940349</v>
      </c>
      <c r="Z120" s="13">
        <v>33.016855667243703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1190</v>
      </c>
      <c r="H121" s="19">
        <v>1180</v>
      </c>
      <c r="I121" s="19">
        <v>1170</v>
      </c>
      <c r="J121" s="19">
        <v>1160</v>
      </c>
      <c r="K121" s="19">
        <v>1150</v>
      </c>
      <c r="L121" s="19">
        <v>1140</v>
      </c>
      <c r="M121" s="19">
        <v>1140</v>
      </c>
      <c r="N121" s="20">
        <v>1130</v>
      </c>
      <c r="P121" s="146"/>
      <c r="Q121" s="9" t="s">
        <v>968</v>
      </c>
      <c r="R121" s="10" t="s">
        <v>983</v>
      </c>
      <c r="S121" s="18">
        <v>35.699999999999996</v>
      </c>
      <c r="T121" s="19">
        <v>35.279487363683685</v>
      </c>
      <c r="U121" s="19">
        <v>34.99796533033718</v>
      </c>
      <c r="V121" s="19">
        <v>34.784299769025516</v>
      </c>
      <c r="W121" s="19">
        <v>34.529419606176248</v>
      </c>
      <c r="X121" s="19">
        <v>34.280319384389117</v>
      </c>
      <c r="Y121" s="19">
        <v>34.098873236966668</v>
      </c>
      <c r="Z121" s="20">
        <v>33.926663907295861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1190</v>
      </c>
      <c r="H122" s="24">
        <v>1170</v>
      </c>
      <c r="I122" s="24">
        <v>1150</v>
      </c>
      <c r="J122" s="24">
        <v>1140</v>
      </c>
      <c r="K122" s="24">
        <v>1130</v>
      </c>
      <c r="L122" s="24">
        <v>1120</v>
      </c>
      <c r="M122" s="24">
        <v>1120</v>
      </c>
      <c r="N122" s="25">
        <v>1110</v>
      </c>
      <c r="P122" s="147"/>
      <c r="Q122" s="21" t="s">
        <v>969</v>
      </c>
      <c r="R122" s="22" t="s">
        <v>983</v>
      </c>
      <c r="S122" s="23">
        <v>35.699999999999996</v>
      </c>
      <c r="T122" s="24">
        <v>35.014620264602648</v>
      </c>
      <c r="U122" s="24">
        <v>34.607755231236119</v>
      </c>
      <c r="V122" s="24">
        <v>34.224445438342023</v>
      </c>
      <c r="W122" s="24">
        <v>33.955188000786045</v>
      </c>
      <c r="X122" s="24">
        <v>33.730192383075178</v>
      </c>
      <c r="Y122" s="24">
        <v>33.529392666748102</v>
      </c>
      <c r="Z122" s="25">
        <v>33.342021767455329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1010</v>
      </c>
      <c r="C125" s="8" t="s">
        <v>966</v>
      </c>
      <c r="D125" s="146" t="s">
        <v>1002</v>
      </c>
      <c r="E125" s="9" t="s">
        <v>967</v>
      </c>
      <c r="F125" s="10" t="s">
        <v>979</v>
      </c>
      <c r="G125" s="11">
        <v>1410</v>
      </c>
      <c r="H125" s="12">
        <v>1340</v>
      </c>
      <c r="I125" s="12">
        <v>1280</v>
      </c>
      <c r="J125" s="12">
        <v>1240</v>
      </c>
      <c r="K125" s="12">
        <v>1210</v>
      </c>
      <c r="L125" s="12">
        <v>1190</v>
      </c>
      <c r="M125" s="12">
        <v>1170</v>
      </c>
      <c r="N125" s="13">
        <v>1160</v>
      </c>
      <c r="P125" s="146" t="s">
        <v>1002</v>
      </c>
      <c r="Q125" s="9" t="s">
        <v>967</v>
      </c>
      <c r="R125" s="10" t="s">
        <v>979</v>
      </c>
      <c r="S125" s="11">
        <v>42.3</v>
      </c>
      <c r="T125" s="12">
        <v>40.272769093966858</v>
      </c>
      <c r="U125" s="12">
        <v>38.484606988225778</v>
      </c>
      <c r="V125" s="12">
        <v>37.260263936268075</v>
      </c>
      <c r="W125" s="12">
        <v>36.403937344712979</v>
      </c>
      <c r="X125" s="12">
        <v>35.760139389915203</v>
      </c>
      <c r="Y125" s="12">
        <v>35.201988908384472</v>
      </c>
      <c r="Z125" s="13">
        <v>34.688702396929273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1410</v>
      </c>
      <c r="H126" s="19">
        <v>1370</v>
      </c>
      <c r="I126" s="19">
        <v>1340</v>
      </c>
      <c r="J126" s="19">
        <v>1320</v>
      </c>
      <c r="K126" s="19">
        <v>1300</v>
      </c>
      <c r="L126" s="19">
        <v>1270</v>
      </c>
      <c r="M126" s="19">
        <v>1250</v>
      </c>
      <c r="N126" s="20">
        <v>1240</v>
      </c>
      <c r="P126" s="146"/>
      <c r="Q126" s="9" t="s">
        <v>968</v>
      </c>
      <c r="R126" s="10" t="s">
        <v>979</v>
      </c>
      <c r="S126" s="18">
        <v>42.3</v>
      </c>
      <c r="T126" s="19">
        <v>41.046407380733278</v>
      </c>
      <c r="U126" s="19">
        <v>40.219902752355821</v>
      </c>
      <c r="V126" s="19">
        <v>39.599403809659535</v>
      </c>
      <c r="W126" s="19">
        <v>38.86684903054477</v>
      </c>
      <c r="X126" s="19">
        <v>38.158901887664015</v>
      </c>
      <c r="Y126" s="19">
        <v>37.648186353048438</v>
      </c>
      <c r="Z126" s="20">
        <v>37.167322316324402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1410</v>
      </c>
      <c r="H127" s="24">
        <v>1340</v>
      </c>
      <c r="I127" s="24">
        <v>1300</v>
      </c>
      <c r="J127" s="24">
        <v>1270</v>
      </c>
      <c r="K127" s="24">
        <v>1240</v>
      </c>
      <c r="L127" s="24">
        <v>1220</v>
      </c>
      <c r="M127" s="24">
        <v>1200</v>
      </c>
      <c r="N127" s="25">
        <v>1190</v>
      </c>
      <c r="P127" s="147"/>
      <c r="Q127" s="21" t="s">
        <v>969</v>
      </c>
      <c r="R127" s="22" t="s">
        <v>979</v>
      </c>
      <c r="S127" s="23">
        <v>42.3</v>
      </c>
      <c r="T127" s="24">
        <v>40.268515612780689</v>
      </c>
      <c r="U127" s="24">
        <v>39.091112308899987</v>
      </c>
      <c r="V127" s="24">
        <v>38.00118924244606</v>
      </c>
      <c r="W127" s="24">
        <v>37.246711968851407</v>
      </c>
      <c r="X127" s="24">
        <v>36.623279319818899</v>
      </c>
      <c r="Y127" s="24">
        <v>36.072267754395803</v>
      </c>
      <c r="Z127" s="25">
        <v>35.562665519611599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1010</v>
      </c>
      <c r="C130" s="8" t="s">
        <v>970</v>
      </c>
      <c r="D130" s="146" t="s">
        <v>1002</v>
      </c>
      <c r="E130" s="9" t="s">
        <v>967</v>
      </c>
      <c r="F130" s="10" t="s">
        <v>982</v>
      </c>
      <c r="G130" s="11">
        <v>1410</v>
      </c>
      <c r="H130" s="12">
        <v>1270</v>
      </c>
      <c r="I130" s="12">
        <v>1160</v>
      </c>
      <c r="J130" s="12">
        <v>1090</v>
      </c>
      <c r="K130" s="12">
        <v>1040</v>
      </c>
      <c r="L130" s="12">
        <v>1000</v>
      </c>
      <c r="M130" s="12">
        <v>970</v>
      </c>
      <c r="N130" s="13">
        <v>940</v>
      </c>
      <c r="P130" s="146" t="s">
        <v>1002</v>
      </c>
      <c r="Q130" s="9" t="s">
        <v>967</v>
      </c>
      <c r="R130" s="10" t="s">
        <v>982</v>
      </c>
      <c r="S130" s="11">
        <v>42.3</v>
      </c>
      <c r="T130" s="12">
        <v>38.240992661221753</v>
      </c>
      <c r="U130" s="12">
        <v>34.834821764726144</v>
      </c>
      <c r="V130" s="12">
        <v>32.596576846125238</v>
      </c>
      <c r="W130" s="12">
        <v>31.076405780877508</v>
      </c>
      <c r="X130" s="12">
        <v>29.958040322210266</v>
      </c>
      <c r="Y130" s="12">
        <v>29.005471253372107</v>
      </c>
      <c r="Z130" s="13">
        <v>28.143405537610633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1410</v>
      </c>
      <c r="H131" s="19">
        <v>1330</v>
      </c>
      <c r="I131" s="19">
        <v>1270</v>
      </c>
      <c r="J131" s="19">
        <v>1230</v>
      </c>
      <c r="K131" s="19">
        <v>1180</v>
      </c>
      <c r="L131" s="19">
        <v>1140</v>
      </c>
      <c r="M131" s="19">
        <v>1110</v>
      </c>
      <c r="N131" s="20">
        <v>1080</v>
      </c>
      <c r="P131" s="146"/>
      <c r="Q131" s="9" t="s">
        <v>968</v>
      </c>
      <c r="R131" s="10" t="s">
        <v>982</v>
      </c>
      <c r="S131" s="18">
        <v>42.3</v>
      </c>
      <c r="T131" s="19">
        <v>39.765218370475864</v>
      </c>
      <c r="U131" s="19">
        <v>38.137950809550375</v>
      </c>
      <c r="V131" s="19">
        <v>36.939197020794623</v>
      </c>
      <c r="W131" s="19">
        <v>35.549236125235737</v>
      </c>
      <c r="X131" s="19">
        <v>34.231946874040062</v>
      </c>
      <c r="Y131" s="19">
        <v>33.297491570091552</v>
      </c>
      <c r="Z131" s="20">
        <v>32.429782122564674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1410</v>
      </c>
      <c r="H132" s="24">
        <v>1270</v>
      </c>
      <c r="I132" s="24">
        <v>1200</v>
      </c>
      <c r="J132" s="24">
        <v>1130</v>
      </c>
      <c r="K132" s="24">
        <v>1090</v>
      </c>
      <c r="L132" s="24">
        <v>1050</v>
      </c>
      <c r="M132" s="24">
        <v>1020</v>
      </c>
      <c r="N132" s="25">
        <v>990</v>
      </c>
      <c r="P132" s="147"/>
      <c r="Q132" s="21" t="s">
        <v>969</v>
      </c>
      <c r="R132" s="22" t="s">
        <v>982</v>
      </c>
      <c r="S132" s="23">
        <v>42.3</v>
      </c>
      <c r="T132" s="24">
        <v>38.232696918010184</v>
      </c>
      <c r="U132" s="24">
        <v>35.971851449357317</v>
      </c>
      <c r="V132" s="24">
        <v>33.94196385675918</v>
      </c>
      <c r="W132" s="24">
        <v>32.572228893196339</v>
      </c>
      <c r="X132" s="24">
        <v>31.4622380532414</v>
      </c>
      <c r="Y132" s="24">
        <v>30.497623380308607</v>
      </c>
      <c r="Z132" s="25">
        <v>29.619215327981721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1010</v>
      </c>
      <c r="C135" s="8" t="s">
        <v>973</v>
      </c>
      <c r="D135" s="146" t="s">
        <v>1002</v>
      </c>
      <c r="E135" s="9" t="s">
        <v>967</v>
      </c>
      <c r="F135" s="10" t="s">
        <v>983</v>
      </c>
      <c r="G135" s="11">
        <v>1410</v>
      </c>
      <c r="H135" s="12">
        <v>1380</v>
      </c>
      <c r="I135" s="12">
        <v>1360</v>
      </c>
      <c r="J135" s="12">
        <v>1340</v>
      </c>
      <c r="K135" s="12">
        <v>1330</v>
      </c>
      <c r="L135" s="12">
        <v>1320</v>
      </c>
      <c r="M135" s="12">
        <v>1310</v>
      </c>
      <c r="N135" s="13">
        <v>1300</v>
      </c>
      <c r="P135" s="146" t="s">
        <v>1002</v>
      </c>
      <c r="Q135" s="9" t="s">
        <v>967</v>
      </c>
      <c r="R135" s="10" t="s">
        <v>983</v>
      </c>
      <c r="S135" s="11">
        <v>42.3</v>
      </c>
      <c r="T135" s="12">
        <v>41.48963738510394</v>
      </c>
      <c r="U135" s="12">
        <v>40.754056729641157</v>
      </c>
      <c r="V135" s="12">
        <v>40.238382641993326</v>
      </c>
      <c r="W135" s="12">
        <v>39.871577874610082</v>
      </c>
      <c r="X135" s="12">
        <v>39.592350958231073</v>
      </c>
      <c r="Y135" s="12">
        <v>39.347794498139393</v>
      </c>
      <c r="Z135" s="13">
        <v>39.120812177154292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1410</v>
      </c>
      <c r="H136" s="19">
        <v>1390</v>
      </c>
      <c r="I136" s="19">
        <v>1380</v>
      </c>
      <c r="J136" s="19">
        <v>1370</v>
      </c>
      <c r="K136" s="19">
        <v>1360</v>
      </c>
      <c r="L136" s="19">
        <v>1350</v>
      </c>
      <c r="M136" s="19">
        <v>1350</v>
      </c>
      <c r="N136" s="20">
        <v>1340</v>
      </c>
      <c r="P136" s="146"/>
      <c r="Q136" s="9" t="s">
        <v>968</v>
      </c>
      <c r="R136" s="10" t="s">
        <v>983</v>
      </c>
      <c r="S136" s="18">
        <v>42.3</v>
      </c>
      <c r="T136" s="19">
        <v>41.801745531759657</v>
      </c>
      <c r="U136" s="19">
        <v>41.468177408214643</v>
      </c>
      <c r="V136" s="19">
        <v>41.215010650694104</v>
      </c>
      <c r="W136" s="19">
        <v>40.913009785469342</v>
      </c>
      <c r="X136" s="19">
        <v>40.617857421839211</v>
      </c>
      <c r="Y136" s="19">
        <v>40.402866608506741</v>
      </c>
      <c r="Z136" s="20">
        <v>40.198820259905197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1410</v>
      </c>
      <c r="H137" s="24">
        <v>1380</v>
      </c>
      <c r="I137" s="24">
        <v>1370</v>
      </c>
      <c r="J137" s="24">
        <v>1350</v>
      </c>
      <c r="K137" s="24">
        <v>1340</v>
      </c>
      <c r="L137" s="24">
        <v>1330</v>
      </c>
      <c r="M137" s="24">
        <v>1320</v>
      </c>
      <c r="N137" s="25">
        <v>1320</v>
      </c>
      <c r="P137" s="147"/>
      <c r="Q137" s="21" t="s">
        <v>969</v>
      </c>
      <c r="R137" s="22" t="s">
        <v>983</v>
      </c>
      <c r="S137" s="23">
        <v>42.3</v>
      </c>
      <c r="T137" s="24">
        <v>41.48791140595776</v>
      </c>
      <c r="U137" s="24">
        <v>41.005827626926823</v>
      </c>
      <c r="V137" s="24">
        <v>40.551653838707772</v>
      </c>
      <c r="W137" s="24">
        <v>40.232617715217074</v>
      </c>
      <c r="X137" s="24">
        <v>39.966026269021846</v>
      </c>
      <c r="Y137" s="24">
        <v>39.728103916062871</v>
      </c>
      <c r="Z137" s="25">
        <v>39.506093018581531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CR137"/>
  <sheetViews>
    <sheetView topLeftCell="A64" workbookViewId="0">
      <selection activeCell="G75" sqref="G75"/>
    </sheetView>
  </sheetViews>
  <sheetFormatPr defaultRowHeight="15"/>
  <cols>
    <col min="2" max="2" width="18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1011</v>
      </c>
      <c r="C5" s="8" t="s">
        <v>966</v>
      </c>
      <c r="D5" s="146" t="s">
        <v>1012</v>
      </c>
      <c r="E5" s="9" t="s">
        <v>967</v>
      </c>
      <c r="F5" s="10" t="s">
        <v>979</v>
      </c>
      <c r="G5" s="11">
        <v>3300</v>
      </c>
      <c r="H5" s="12">
        <v>2720</v>
      </c>
      <c r="I5" s="12">
        <v>2310</v>
      </c>
      <c r="J5" s="12">
        <v>2170</v>
      </c>
      <c r="K5" s="12">
        <v>2090</v>
      </c>
      <c r="L5" s="12">
        <v>2030</v>
      </c>
      <c r="M5" s="12">
        <v>2000</v>
      </c>
      <c r="N5" s="13">
        <v>1980</v>
      </c>
      <c r="P5" s="146" t="s">
        <v>1012</v>
      </c>
      <c r="Q5" s="9" t="s">
        <v>967</v>
      </c>
      <c r="R5" s="10" t="s">
        <v>979</v>
      </c>
      <c r="S5" s="11">
        <v>66</v>
      </c>
      <c r="T5" s="12">
        <v>54.456145121094742</v>
      </c>
      <c r="U5" s="12">
        <v>46.243700856551577</v>
      </c>
      <c r="V5" s="12">
        <v>43.482531946384306</v>
      </c>
      <c r="W5" s="12">
        <v>41.709848585833697</v>
      </c>
      <c r="X5" s="12">
        <v>40.629509531325986</v>
      </c>
      <c r="Y5" s="12">
        <v>39.921744439643156</v>
      </c>
      <c r="Z5" s="13">
        <v>39.569885418116073</v>
      </c>
      <c r="AB5" s="8">
        <v>5</v>
      </c>
      <c r="AC5" s="41" t="s">
        <v>1012</v>
      </c>
      <c r="AD5" s="41" t="s">
        <v>967</v>
      </c>
      <c r="AE5" s="41" t="s">
        <v>979</v>
      </c>
      <c r="AF5" s="41">
        <v>3300</v>
      </c>
      <c r="AG5" s="41">
        <v>2720</v>
      </c>
      <c r="AH5" s="41">
        <v>2310</v>
      </c>
      <c r="AI5" s="41">
        <v>2170</v>
      </c>
      <c r="AJ5" s="41">
        <v>2090</v>
      </c>
      <c r="AK5" s="41">
        <v>2030</v>
      </c>
      <c r="AL5" s="41">
        <v>2000</v>
      </c>
      <c r="AM5" s="41">
        <v>1980</v>
      </c>
      <c r="AN5" s="41"/>
      <c r="AO5" s="41" t="s">
        <v>1012</v>
      </c>
      <c r="AP5" s="41" t="s">
        <v>967</v>
      </c>
      <c r="AQ5" s="41" t="s">
        <v>979</v>
      </c>
      <c r="AR5" s="42">
        <v>66</v>
      </c>
      <c r="AS5" s="42">
        <v>54.456145121094742</v>
      </c>
      <c r="AT5" s="42">
        <v>46.243700856551577</v>
      </c>
      <c r="AU5" s="42">
        <v>43.482531946384306</v>
      </c>
      <c r="AV5" s="42">
        <v>41.709848585833697</v>
      </c>
      <c r="AW5" s="42">
        <v>40.629509531325986</v>
      </c>
      <c r="AX5" s="42">
        <v>39.921744439643156</v>
      </c>
      <c r="AY5" s="42">
        <v>39.569885418116073</v>
      </c>
      <c r="BA5" s="8" t="s">
        <v>967</v>
      </c>
      <c r="BC5">
        <v>5500</v>
      </c>
      <c r="BD5">
        <v>5050</v>
      </c>
      <c r="BE5">
        <v>4570</v>
      </c>
      <c r="BF5">
        <v>4460</v>
      </c>
      <c r="BG5">
        <v>4390</v>
      </c>
      <c r="BH5">
        <v>4340</v>
      </c>
      <c r="BI5">
        <v>4310</v>
      </c>
      <c r="BJ5">
        <v>4300</v>
      </c>
      <c r="BM5" t="s">
        <v>967</v>
      </c>
      <c r="BN5">
        <v>110</v>
      </c>
      <c r="BO5" s="15">
        <v>101.07431173650876</v>
      </c>
      <c r="BP5" s="15">
        <v>91.404527335439013</v>
      </c>
      <c r="BQ5" s="15">
        <v>89.214737389301135</v>
      </c>
      <c r="BR5" s="15">
        <v>87.764117131809897</v>
      </c>
      <c r="BS5" s="15">
        <v>86.86165089321355</v>
      </c>
      <c r="BT5" s="15">
        <v>86.262504536973921</v>
      </c>
      <c r="BU5" s="15">
        <v>85.962246783654663</v>
      </c>
      <c r="BW5" s="2" t="s">
        <v>1012</v>
      </c>
      <c r="BY5">
        <v>3300</v>
      </c>
      <c r="BZ5">
        <v>3080</v>
      </c>
      <c r="CA5">
        <v>3020</v>
      </c>
      <c r="CB5">
        <v>3000</v>
      </c>
      <c r="CC5">
        <v>2980</v>
      </c>
      <c r="CD5">
        <v>2960</v>
      </c>
      <c r="CE5">
        <v>2940</v>
      </c>
      <c r="CF5">
        <v>2910</v>
      </c>
      <c r="CG5" s="17">
        <v>0.11818181818181817</v>
      </c>
      <c r="CI5" t="s">
        <v>1012</v>
      </c>
      <c r="CK5" s="15">
        <v>66</v>
      </c>
      <c r="CL5" s="15">
        <v>61.556029581472067</v>
      </c>
      <c r="CM5" s="15">
        <v>60.377234635553386</v>
      </c>
      <c r="CN5" s="15">
        <v>60.046774823393342</v>
      </c>
      <c r="CO5" s="15">
        <v>59.5769579776263</v>
      </c>
      <c r="CP5" s="15">
        <v>59.192599974327003</v>
      </c>
      <c r="CQ5" s="15">
        <v>58.710752363705133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3300</v>
      </c>
      <c r="H6" s="19">
        <v>2820</v>
      </c>
      <c r="I6" s="19">
        <v>2730</v>
      </c>
      <c r="J6" s="19">
        <v>2690</v>
      </c>
      <c r="K6" s="19">
        <v>2640</v>
      </c>
      <c r="L6" s="19">
        <v>2600</v>
      </c>
      <c r="M6" s="19">
        <v>2540</v>
      </c>
      <c r="N6" s="20">
        <v>2490</v>
      </c>
      <c r="P6" s="146"/>
      <c r="Q6" s="9" t="s">
        <v>968</v>
      </c>
      <c r="R6" s="10" t="s">
        <v>979</v>
      </c>
      <c r="S6" s="18">
        <v>66</v>
      </c>
      <c r="T6" s="19">
        <v>56.33335294060263</v>
      </c>
      <c r="U6" s="19">
        <v>54.590232407809211</v>
      </c>
      <c r="V6" s="19">
        <v>53.834826598795338</v>
      </c>
      <c r="W6" s="19">
        <v>52.771823837469363</v>
      </c>
      <c r="X6" s="19">
        <v>51.911717871141221</v>
      </c>
      <c r="Y6" s="19">
        <v>50.845529669975775</v>
      </c>
      <c r="Z6" s="20">
        <v>49.700356373647494</v>
      </c>
      <c r="AB6" s="8">
        <v>20</v>
      </c>
      <c r="AC6" s="41" t="s">
        <v>1013</v>
      </c>
      <c r="AD6" s="41" t="s">
        <v>967</v>
      </c>
      <c r="AE6" s="41" t="s">
        <v>979</v>
      </c>
      <c r="AF6" s="41">
        <v>3500</v>
      </c>
      <c r="AG6" s="41">
        <v>2890</v>
      </c>
      <c r="AH6" s="41">
        <v>2450</v>
      </c>
      <c r="AI6" s="41">
        <v>2310</v>
      </c>
      <c r="AJ6" s="41">
        <v>2210</v>
      </c>
      <c r="AK6" s="41">
        <v>2150</v>
      </c>
      <c r="AL6" s="41">
        <v>2120</v>
      </c>
      <c r="AM6" s="41">
        <v>2100</v>
      </c>
      <c r="AN6" s="41"/>
      <c r="AO6" s="41" t="s">
        <v>1013</v>
      </c>
      <c r="AP6" s="41" t="s">
        <v>967</v>
      </c>
      <c r="AQ6" s="41" t="s">
        <v>979</v>
      </c>
      <c r="AR6" s="42">
        <v>70</v>
      </c>
      <c r="AS6" s="42">
        <v>57.756517552676243</v>
      </c>
      <c r="AT6" s="42">
        <v>49.046349393312276</v>
      </c>
      <c r="AU6" s="42">
        <v>46.117836912831834</v>
      </c>
      <c r="AV6" s="42">
        <v>44.237718197096335</v>
      </c>
      <c r="AW6" s="42">
        <v>43.091904048376037</v>
      </c>
      <c r="AX6" s="42">
        <v>42.341244102651821</v>
      </c>
      <c r="AY6" s="42">
        <v>41.968060291941278</v>
      </c>
      <c r="BA6" s="8" t="s">
        <v>968</v>
      </c>
      <c r="BC6">
        <v>5500</v>
      </c>
      <c r="BD6">
        <v>5130</v>
      </c>
      <c r="BE6">
        <v>5030</v>
      </c>
      <c r="BF6">
        <v>5000</v>
      </c>
      <c r="BG6">
        <v>4960</v>
      </c>
      <c r="BH6">
        <v>4930</v>
      </c>
      <c r="BI6">
        <v>4890</v>
      </c>
      <c r="BJ6">
        <v>4850</v>
      </c>
      <c r="BM6" t="s">
        <v>968</v>
      </c>
      <c r="BN6">
        <v>110</v>
      </c>
      <c r="BO6" s="15">
        <v>102.59338263578678</v>
      </c>
      <c r="BP6" s="15">
        <v>100.62872439258898</v>
      </c>
      <c r="BQ6" s="15">
        <v>100.07795803898891</v>
      </c>
      <c r="BR6" s="15">
        <v>99.294929962710484</v>
      </c>
      <c r="BS6" s="15">
        <v>98.654333290544997</v>
      </c>
      <c r="BT6" s="15">
        <v>97.851253939508553</v>
      </c>
      <c r="BU6" s="15">
        <v>96.977228245959452</v>
      </c>
      <c r="BW6" s="2" t="s">
        <v>1013</v>
      </c>
      <c r="BY6">
        <v>3500</v>
      </c>
      <c r="BZ6">
        <v>3260</v>
      </c>
      <c r="CA6">
        <v>3200</v>
      </c>
      <c r="CB6">
        <v>3180</v>
      </c>
      <c r="CC6">
        <v>3160</v>
      </c>
      <c r="CD6">
        <v>3140</v>
      </c>
      <c r="CE6">
        <v>3110</v>
      </c>
      <c r="CF6">
        <v>3090</v>
      </c>
      <c r="CI6" t="s">
        <v>1013</v>
      </c>
      <c r="CK6" s="15">
        <v>70</v>
      </c>
      <c r="CL6" s="15">
        <v>65.28669804095523</v>
      </c>
      <c r="CM6" s="15">
        <v>64.036460977102081</v>
      </c>
      <c r="CN6" s="15">
        <v>63.685973297538396</v>
      </c>
      <c r="CO6" s="15">
        <v>63.18768270354304</v>
      </c>
      <c r="CP6" s="15">
        <v>62.780030275801366</v>
      </c>
      <c r="CQ6" s="15">
        <v>62.268979779687264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3300</v>
      </c>
      <c r="H7" s="24">
        <v>2710</v>
      </c>
      <c r="I7" s="24">
        <v>2550</v>
      </c>
      <c r="J7" s="24">
        <v>2430</v>
      </c>
      <c r="K7" s="24">
        <v>2340</v>
      </c>
      <c r="L7" s="24">
        <v>2290</v>
      </c>
      <c r="M7" s="24">
        <v>2240</v>
      </c>
      <c r="N7" s="25">
        <v>2190</v>
      </c>
      <c r="P7" s="147"/>
      <c r="Q7" s="21" t="s">
        <v>969</v>
      </c>
      <c r="R7" s="22" t="s">
        <v>979</v>
      </c>
      <c r="S7" s="23">
        <v>66</v>
      </c>
      <c r="T7" s="24">
        <v>54.114231792263261</v>
      </c>
      <c r="U7" s="24">
        <v>51.004775068603685</v>
      </c>
      <c r="V7" s="24">
        <v>48.51090520424885</v>
      </c>
      <c r="W7" s="24">
        <v>46.881611377820597</v>
      </c>
      <c r="X7" s="24">
        <v>45.741400265020552</v>
      </c>
      <c r="Y7" s="24">
        <v>44.838816353812291</v>
      </c>
      <c r="Z7" s="25">
        <v>43.871060402305005</v>
      </c>
      <c r="AB7" s="8">
        <v>35</v>
      </c>
      <c r="AC7" s="41" t="s">
        <v>1014</v>
      </c>
      <c r="AD7" s="41" t="s">
        <v>967</v>
      </c>
      <c r="AE7" s="41" t="s">
        <v>979</v>
      </c>
      <c r="AF7" s="41">
        <v>3690</v>
      </c>
      <c r="AG7" s="41">
        <v>3040</v>
      </c>
      <c r="AH7" s="41">
        <v>2590</v>
      </c>
      <c r="AI7" s="41">
        <v>2430</v>
      </c>
      <c r="AJ7" s="41">
        <v>2330</v>
      </c>
      <c r="AK7" s="41">
        <v>2270</v>
      </c>
      <c r="AL7" s="41">
        <v>2230</v>
      </c>
      <c r="AM7" s="41">
        <v>2210</v>
      </c>
      <c r="AN7" s="41"/>
      <c r="AO7" s="41" t="s">
        <v>1014</v>
      </c>
      <c r="AP7" s="41" t="s">
        <v>967</v>
      </c>
      <c r="AQ7" s="41" t="s">
        <v>979</v>
      </c>
      <c r="AR7" s="42">
        <v>73.8</v>
      </c>
      <c r="AS7" s="42">
        <v>60.891871362678671</v>
      </c>
      <c r="AT7" s="42">
        <v>51.708865503234946</v>
      </c>
      <c r="AU7" s="42">
        <v>48.621376630957002</v>
      </c>
      <c r="AV7" s="42">
        <v>46.639194327795856</v>
      </c>
      <c r="AW7" s="42">
        <v>45.431178839573604</v>
      </c>
      <c r="AX7" s="42">
        <v>44.639768782510068</v>
      </c>
      <c r="AY7" s="42">
        <v>44.246326422075235</v>
      </c>
      <c r="BA7" s="8" t="s">
        <v>969</v>
      </c>
      <c r="BC7">
        <v>5500</v>
      </c>
      <c r="BD7">
        <v>5040</v>
      </c>
      <c r="BE7">
        <v>4860</v>
      </c>
      <c r="BF7">
        <v>4760</v>
      </c>
      <c r="BG7">
        <v>4700</v>
      </c>
      <c r="BH7">
        <v>4660</v>
      </c>
      <c r="BI7">
        <v>4620</v>
      </c>
      <c r="BJ7">
        <v>4580</v>
      </c>
      <c r="BM7" t="s">
        <v>969</v>
      </c>
      <c r="BN7">
        <v>110</v>
      </c>
      <c r="BO7" s="15">
        <v>100.79448856824609</v>
      </c>
      <c r="BP7" s="15">
        <v>97.191142127218427</v>
      </c>
      <c r="BQ7" s="15">
        <v>95.290946121350032</v>
      </c>
      <c r="BR7" s="15">
        <v>94.017327606428012</v>
      </c>
      <c r="BS7" s="15">
        <v>93.109985494582091</v>
      </c>
      <c r="BT7" s="15">
        <v>92.381970311661561</v>
      </c>
      <c r="BU7" s="15">
        <v>91.591450978926545</v>
      </c>
      <c r="BW7" s="2" t="s">
        <v>1014</v>
      </c>
      <c r="BY7">
        <v>3690</v>
      </c>
      <c r="BZ7">
        <v>3440</v>
      </c>
      <c r="CA7">
        <v>3380</v>
      </c>
      <c r="CB7">
        <v>3360</v>
      </c>
      <c r="CC7">
        <v>3330</v>
      </c>
      <c r="CD7">
        <v>3310</v>
      </c>
      <c r="CE7">
        <v>3280</v>
      </c>
      <c r="CF7">
        <v>3250</v>
      </c>
      <c r="CI7" t="s">
        <v>1014</v>
      </c>
      <c r="CK7" s="15">
        <v>73.8</v>
      </c>
      <c r="CL7" s="15">
        <v>68.83083307746422</v>
      </c>
      <c r="CM7" s="15">
        <v>67.512726001573327</v>
      </c>
      <c r="CN7" s="15">
        <v>67.14321184797619</v>
      </c>
      <c r="CO7" s="15">
        <v>66.61787119316395</v>
      </c>
      <c r="CP7" s="15">
        <v>66.18808906220201</v>
      </c>
      <c r="CQ7" s="15">
        <v>65.649295824870279</v>
      </c>
    </row>
    <row r="8" spans="1:95" ht="15.75" thickBot="1">
      <c r="AB8" s="8">
        <v>50</v>
      </c>
      <c r="AC8" s="41" t="s">
        <v>1015</v>
      </c>
      <c r="AD8" s="41" t="s">
        <v>967</v>
      </c>
      <c r="AE8" s="41" t="s">
        <v>979</v>
      </c>
      <c r="AF8" s="41">
        <v>3400</v>
      </c>
      <c r="AG8" s="41">
        <v>2810</v>
      </c>
      <c r="AH8" s="41">
        <v>2380</v>
      </c>
      <c r="AI8" s="41">
        <v>2240</v>
      </c>
      <c r="AJ8" s="41">
        <v>2150</v>
      </c>
      <c r="AK8" s="41">
        <v>2090</v>
      </c>
      <c r="AL8" s="41">
        <v>2060</v>
      </c>
      <c r="AM8" s="41">
        <v>2040</v>
      </c>
      <c r="AN8" s="41"/>
      <c r="AO8" s="41" t="s">
        <v>1015</v>
      </c>
      <c r="AP8" s="41" t="s">
        <v>967</v>
      </c>
      <c r="AQ8" s="41" t="s">
        <v>979</v>
      </c>
      <c r="AR8" s="42">
        <v>68</v>
      </c>
      <c r="AS8" s="42">
        <v>56.106331336885496</v>
      </c>
      <c r="AT8" s="42">
        <v>47.645025124931934</v>
      </c>
      <c r="AU8" s="42">
        <v>44.80018442960808</v>
      </c>
      <c r="AV8" s="42">
        <v>42.97378339146502</v>
      </c>
      <c r="AW8" s="42">
        <v>41.860706789851022</v>
      </c>
      <c r="AX8" s="42">
        <v>41.131494271147488</v>
      </c>
      <c r="AY8" s="42">
        <v>40.768972855028672</v>
      </c>
      <c r="BO8" s="15"/>
      <c r="BP8" s="15"/>
      <c r="BQ8" s="15"/>
      <c r="BR8" s="15"/>
      <c r="BS8" s="15"/>
      <c r="BT8" s="15"/>
      <c r="BU8" s="15"/>
      <c r="BW8" s="2" t="s">
        <v>1015</v>
      </c>
      <c r="BY8">
        <v>3400</v>
      </c>
      <c r="BZ8">
        <v>3170</v>
      </c>
      <c r="CA8">
        <v>3110</v>
      </c>
      <c r="CB8">
        <v>3090</v>
      </c>
      <c r="CC8">
        <v>3070</v>
      </c>
      <c r="CD8">
        <v>3050</v>
      </c>
      <c r="CE8">
        <v>3020</v>
      </c>
      <c r="CF8">
        <v>3000</v>
      </c>
      <c r="CI8" t="s">
        <v>1015</v>
      </c>
      <c r="CK8" s="15">
        <v>68</v>
      </c>
      <c r="CL8" s="15">
        <v>63.421363811213645</v>
      </c>
      <c r="CM8" s="15">
        <v>62.206847806327723</v>
      </c>
      <c r="CN8" s="15">
        <v>61.866374060465859</v>
      </c>
      <c r="CO8" s="15">
        <v>61.382320340584656</v>
      </c>
      <c r="CP8" s="15">
        <v>60.986315125064174</v>
      </c>
      <c r="CQ8" s="15">
        <v>60.489866071696191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B9" s="8">
        <v>65</v>
      </c>
      <c r="AC9" s="41" t="s">
        <v>1016</v>
      </c>
      <c r="AD9" s="41" t="s">
        <v>967</v>
      </c>
      <c r="AE9" s="41" t="s">
        <v>979</v>
      </c>
      <c r="AF9" s="41">
        <v>3600</v>
      </c>
      <c r="AG9" s="41">
        <v>2970</v>
      </c>
      <c r="AH9" s="41">
        <v>2520</v>
      </c>
      <c r="AI9" s="41">
        <v>2370</v>
      </c>
      <c r="AJ9" s="41">
        <v>2280</v>
      </c>
      <c r="AK9" s="41">
        <v>2220</v>
      </c>
      <c r="AL9" s="41">
        <v>2180</v>
      </c>
      <c r="AM9" s="41">
        <v>2160</v>
      </c>
      <c r="AN9" s="41"/>
      <c r="AO9" s="41" t="s">
        <v>1016</v>
      </c>
      <c r="AP9" s="41" t="s">
        <v>967</v>
      </c>
      <c r="AQ9" s="41" t="s">
        <v>979</v>
      </c>
      <c r="AR9" s="42">
        <v>72</v>
      </c>
      <c r="AS9" s="42">
        <v>59.406703768466997</v>
      </c>
      <c r="AT9" s="42">
        <v>50.447673661692633</v>
      </c>
      <c r="AU9" s="42">
        <v>47.435489396055608</v>
      </c>
      <c r="AV9" s="42">
        <v>45.501653002727672</v>
      </c>
      <c r="AW9" s="42">
        <v>44.32310130690108</v>
      </c>
      <c r="AX9" s="42">
        <v>43.550993934156168</v>
      </c>
      <c r="AY9" s="42">
        <v>43.167147728853898</v>
      </c>
      <c r="BO9" s="15"/>
      <c r="BP9" s="15"/>
      <c r="BQ9" s="15"/>
      <c r="BR9" s="15"/>
      <c r="BS9" s="15"/>
      <c r="BT9" s="15"/>
      <c r="BU9" s="15"/>
      <c r="BW9" s="2" t="s">
        <v>1016</v>
      </c>
      <c r="BY9">
        <v>3600</v>
      </c>
      <c r="BZ9">
        <v>3360</v>
      </c>
      <c r="CA9">
        <v>3290</v>
      </c>
      <c r="CB9">
        <v>3280</v>
      </c>
      <c r="CC9">
        <v>3250</v>
      </c>
      <c r="CD9">
        <v>3230</v>
      </c>
      <c r="CE9">
        <v>3200</v>
      </c>
      <c r="CF9">
        <v>3170</v>
      </c>
      <c r="CI9" t="s">
        <v>1016</v>
      </c>
      <c r="CK9" s="15">
        <v>72</v>
      </c>
      <c r="CL9" s="15">
        <v>67.152032270696807</v>
      </c>
      <c r="CM9" s="15">
        <v>65.866074147876418</v>
      </c>
      <c r="CN9" s="15">
        <v>65.505572534610906</v>
      </c>
      <c r="CO9" s="15">
        <v>64.993045066501395</v>
      </c>
      <c r="CP9" s="15">
        <v>64.573745426538537</v>
      </c>
      <c r="CQ9" s="15">
        <v>64.048093487678315</v>
      </c>
    </row>
    <row r="10" spans="1:95" ht="15" customHeight="1">
      <c r="A10" s="3">
        <v>1</v>
      </c>
      <c r="B10" s="7" t="s">
        <v>1011</v>
      </c>
      <c r="C10" s="8" t="s">
        <v>970</v>
      </c>
      <c r="D10" s="146" t="s">
        <v>1012</v>
      </c>
      <c r="E10" s="9" t="s">
        <v>967</v>
      </c>
      <c r="F10" s="10" t="s">
        <v>982</v>
      </c>
      <c r="G10" s="11">
        <v>3300</v>
      </c>
      <c r="H10" s="12">
        <v>2280</v>
      </c>
      <c r="I10" s="12">
        <v>1660</v>
      </c>
      <c r="J10" s="12">
        <v>1460</v>
      </c>
      <c r="K10" s="12">
        <v>1340</v>
      </c>
      <c r="L10" s="12">
        <v>1270</v>
      </c>
      <c r="M10" s="12">
        <v>1230</v>
      </c>
      <c r="N10" s="13">
        <v>1210</v>
      </c>
      <c r="P10" s="146" t="s">
        <v>1012</v>
      </c>
      <c r="Q10" s="9" t="s">
        <v>967</v>
      </c>
      <c r="R10" s="10" t="s">
        <v>982</v>
      </c>
      <c r="S10" s="11">
        <v>66</v>
      </c>
      <c r="T10" s="12">
        <v>45.67310174428858</v>
      </c>
      <c r="U10" s="12">
        <v>33.211281461537787</v>
      </c>
      <c r="V10" s="12">
        <v>29.266052405280163</v>
      </c>
      <c r="W10" s="12">
        <v>26.867927434525015</v>
      </c>
      <c r="X10" s="12">
        <v>25.457968869729559</v>
      </c>
      <c r="Y10" s="12">
        <v>24.555392020642262</v>
      </c>
      <c r="Z10" s="13">
        <v>24.112903923396541</v>
      </c>
      <c r="AB10" s="8">
        <v>80</v>
      </c>
      <c r="AC10" s="41" t="s">
        <v>1017</v>
      </c>
      <c r="AD10" s="41" t="s">
        <v>967</v>
      </c>
      <c r="AE10" s="41" t="s">
        <v>979</v>
      </c>
      <c r="AF10" s="41">
        <v>3790</v>
      </c>
      <c r="AG10" s="41">
        <v>3130</v>
      </c>
      <c r="AH10" s="41">
        <v>2660</v>
      </c>
      <c r="AI10" s="41">
        <v>2500</v>
      </c>
      <c r="AJ10" s="41">
        <v>2400</v>
      </c>
      <c r="AK10" s="41">
        <v>2330</v>
      </c>
      <c r="AL10" s="41">
        <v>2290</v>
      </c>
      <c r="AM10" s="41">
        <v>2270</v>
      </c>
      <c r="AN10" s="41"/>
      <c r="AO10" s="41" t="s">
        <v>1017</v>
      </c>
      <c r="AP10" s="41" t="s">
        <v>967</v>
      </c>
      <c r="AQ10" s="41" t="s">
        <v>979</v>
      </c>
      <c r="AR10" s="42">
        <v>75.8</v>
      </c>
      <c r="AS10" s="42">
        <v>62.542057578469425</v>
      </c>
      <c r="AT10" s="42">
        <v>53.110189771615296</v>
      </c>
      <c r="AU10" s="42">
        <v>49.939029114180769</v>
      </c>
      <c r="AV10" s="42">
        <v>47.903129133427186</v>
      </c>
      <c r="AW10" s="42">
        <v>46.662376098098633</v>
      </c>
      <c r="AX10" s="42">
        <v>45.849518614014407</v>
      </c>
      <c r="AY10" s="42">
        <v>45.445413858987841</v>
      </c>
      <c r="BA10" t="s">
        <v>971</v>
      </c>
      <c r="BM10" t="s">
        <v>971</v>
      </c>
      <c r="BO10" s="15"/>
      <c r="BP10" s="15"/>
      <c r="BQ10" s="15"/>
      <c r="BR10" s="15"/>
      <c r="BS10" s="15"/>
      <c r="BT10" s="15"/>
      <c r="BU10" s="15"/>
      <c r="BW10" s="2" t="s">
        <v>1017</v>
      </c>
      <c r="BY10">
        <v>3790</v>
      </c>
      <c r="BZ10">
        <v>3530</v>
      </c>
      <c r="CA10">
        <v>3470</v>
      </c>
      <c r="CB10">
        <v>3450</v>
      </c>
      <c r="CC10">
        <v>3420</v>
      </c>
      <c r="CD10">
        <v>3400</v>
      </c>
      <c r="CE10">
        <v>3370</v>
      </c>
      <c r="CF10">
        <v>3340</v>
      </c>
      <c r="CI10" t="s">
        <v>1017</v>
      </c>
      <c r="CK10" s="15">
        <v>75.8</v>
      </c>
      <c r="CL10" s="15">
        <v>70.696167307205798</v>
      </c>
      <c r="CM10" s="15">
        <v>69.342339172347678</v>
      </c>
      <c r="CN10" s="15">
        <v>68.962811085048713</v>
      </c>
      <c r="CO10" s="15">
        <v>68.423233556122312</v>
      </c>
      <c r="CP10" s="15">
        <v>67.981804212939181</v>
      </c>
      <c r="CQ10" s="15">
        <v>67.428409532861338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3300</v>
      </c>
      <c r="H11" s="19">
        <v>2440</v>
      </c>
      <c r="I11" s="19">
        <v>2290</v>
      </c>
      <c r="J11" s="19">
        <v>2230</v>
      </c>
      <c r="K11" s="19">
        <v>2140</v>
      </c>
      <c r="L11" s="19">
        <v>2070</v>
      </c>
      <c r="M11" s="19">
        <v>1980</v>
      </c>
      <c r="N11" s="20">
        <v>1890</v>
      </c>
      <c r="P11" s="146"/>
      <c r="Q11" s="9" t="s">
        <v>968</v>
      </c>
      <c r="R11" s="10" t="s">
        <v>982</v>
      </c>
      <c r="S11" s="18">
        <v>66</v>
      </c>
      <c r="T11" s="19">
        <v>48.735392239856601</v>
      </c>
      <c r="U11" s="19">
        <v>45.839301956895405</v>
      </c>
      <c r="V11" s="19">
        <v>44.54587314661363</v>
      </c>
      <c r="W11" s="19">
        <v>42.757927927800218</v>
      </c>
      <c r="X11" s="19">
        <v>41.338745565178762</v>
      </c>
      <c r="Y11" s="19">
        <v>39.613630237329637</v>
      </c>
      <c r="Z11" s="20">
        <v>37.80272195736395</v>
      </c>
      <c r="AB11" s="8">
        <v>95</v>
      </c>
      <c r="AC11" s="41" t="s">
        <v>1018</v>
      </c>
      <c r="AD11" s="41" t="s">
        <v>967</v>
      </c>
      <c r="AE11" s="41" t="s">
        <v>979</v>
      </c>
      <c r="AF11" s="41">
        <v>5100</v>
      </c>
      <c r="AG11" s="41">
        <v>4210</v>
      </c>
      <c r="AH11" s="41">
        <v>3570</v>
      </c>
      <c r="AI11" s="41">
        <v>3360</v>
      </c>
      <c r="AJ11" s="41">
        <v>3220</v>
      </c>
      <c r="AK11" s="41">
        <v>3140</v>
      </c>
      <c r="AL11" s="41">
        <v>3080</v>
      </c>
      <c r="AM11" s="41">
        <v>3060</v>
      </c>
      <c r="AN11" s="41"/>
      <c r="AO11" s="41" t="s">
        <v>1018</v>
      </c>
      <c r="AP11" s="41" t="s">
        <v>967</v>
      </c>
      <c r="AQ11" s="41" t="s">
        <v>979</v>
      </c>
      <c r="AR11" s="42">
        <v>102</v>
      </c>
      <c r="AS11" s="42">
        <v>84.159497005328248</v>
      </c>
      <c r="AT11" s="42">
        <v>71.467537687397893</v>
      </c>
      <c r="AU11" s="42">
        <v>67.200276644412114</v>
      </c>
      <c r="AV11" s="42">
        <v>64.460675087197529</v>
      </c>
      <c r="AW11" s="42">
        <v>62.791060184776526</v>
      </c>
      <c r="AX11" s="42">
        <v>61.697241406721233</v>
      </c>
      <c r="AY11" s="42">
        <v>61.153459282543011</v>
      </c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 s="15">
        <v>2020</v>
      </c>
      <c r="BP11" s="15">
        <v>2025</v>
      </c>
      <c r="BQ11" s="15">
        <v>2030</v>
      </c>
      <c r="BR11" s="15">
        <v>2035</v>
      </c>
      <c r="BS11" s="15">
        <v>2040</v>
      </c>
      <c r="BT11" s="15">
        <v>2045</v>
      </c>
      <c r="BU11" s="15">
        <v>2050</v>
      </c>
      <c r="BW11" s="2" t="s">
        <v>1018</v>
      </c>
      <c r="BY11">
        <v>5100</v>
      </c>
      <c r="BZ11">
        <v>4760</v>
      </c>
      <c r="CA11">
        <v>4670</v>
      </c>
      <c r="CB11">
        <v>4640</v>
      </c>
      <c r="CC11">
        <v>4600</v>
      </c>
      <c r="CD11">
        <v>4570</v>
      </c>
      <c r="CE11">
        <v>4540</v>
      </c>
      <c r="CF11">
        <v>4500</v>
      </c>
      <c r="CI11" t="s">
        <v>1018</v>
      </c>
      <c r="CK11" s="15">
        <v>102</v>
      </c>
      <c r="CL11" s="15">
        <v>95.132045716820471</v>
      </c>
      <c r="CM11" s="15">
        <v>93.310271709491587</v>
      </c>
      <c r="CN11" s="15">
        <v>92.799561090698788</v>
      </c>
      <c r="CO11" s="15">
        <v>92.073480510876976</v>
      </c>
      <c r="CP11" s="15">
        <v>91.479472687596271</v>
      </c>
      <c r="CQ11" s="15">
        <v>90.734799107544276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3300</v>
      </c>
      <c r="H12" s="24">
        <v>2260</v>
      </c>
      <c r="I12" s="24">
        <v>2010</v>
      </c>
      <c r="J12" s="24">
        <v>1810</v>
      </c>
      <c r="K12" s="24">
        <v>1690</v>
      </c>
      <c r="L12" s="24">
        <v>1610</v>
      </c>
      <c r="M12" s="24">
        <v>1540</v>
      </c>
      <c r="N12" s="25">
        <v>1480</v>
      </c>
      <c r="P12" s="147"/>
      <c r="Q12" s="21" t="s">
        <v>969</v>
      </c>
      <c r="R12" s="22" t="s">
        <v>982</v>
      </c>
      <c r="S12" s="23">
        <v>66</v>
      </c>
      <c r="T12" s="24">
        <v>45.12556571299411</v>
      </c>
      <c r="U12" s="24">
        <v>40.209581405384874</v>
      </c>
      <c r="V12" s="24">
        <v>36.275152046748957</v>
      </c>
      <c r="W12" s="24">
        <v>33.816851686188656</v>
      </c>
      <c r="X12" s="24">
        <v>32.149094411647397</v>
      </c>
      <c r="Y12" s="24">
        <v>30.859581746510475</v>
      </c>
      <c r="Z12" s="25">
        <v>29.50703420149377</v>
      </c>
      <c r="AB12" s="8">
        <v>110</v>
      </c>
      <c r="AC12" s="41" t="s">
        <v>1019</v>
      </c>
      <c r="AD12" s="41" t="s">
        <v>967</v>
      </c>
      <c r="AE12" s="41" t="s">
        <v>979</v>
      </c>
      <c r="AF12" s="41">
        <v>5300</v>
      </c>
      <c r="AG12" s="41">
        <v>4370</v>
      </c>
      <c r="AH12" s="41">
        <v>3710</v>
      </c>
      <c r="AI12" s="41">
        <v>3490</v>
      </c>
      <c r="AJ12" s="41">
        <v>3350</v>
      </c>
      <c r="AK12" s="41">
        <v>3260</v>
      </c>
      <c r="AL12" s="41">
        <v>3210</v>
      </c>
      <c r="AM12" s="41">
        <v>3180</v>
      </c>
      <c r="AN12" s="41"/>
      <c r="AO12" s="41" t="s">
        <v>1019</v>
      </c>
      <c r="AP12" s="41" t="s">
        <v>967</v>
      </c>
      <c r="AQ12" s="41" t="s">
        <v>979</v>
      </c>
      <c r="AR12" s="42">
        <v>106</v>
      </c>
      <c r="AS12" s="42">
        <v>87.459869436909742</v>
      </c>
      <c r="AT12" s="42">
        <v>74.270186224158593</v>
      </c>
      <c r="AU12" s="42">
        <v>69.835581610859649</v>
      </c>
      <c r="AV12" s="42">
        <v>66.988544698460174</v>
      </c>
      <c r="AW12" s="42">
        <v>65.253454701826584</v>
      </c>
      <c r="AX12" s="42">
        <v>64.116741069729898</v>
      </c>
      <c r="AY12" s="42">
        <v>63.551634156368216</v>
      </c>
      <c r="BA12" s="8" t="s">
        <v>967</v>
      </c>
      <c r="BC12">
        <v>3300</v>
      </c>
      <c r="BD12">
        <v>2280</v>
      </c>
      <c r="BE12">
        <v>1660</v>
      </c>
      <c r="BF12">
        <v>1460</v>
      </c>
      <c r="BG12">
        <v>1340</v>
      </c>
      <c r="BH12">
        <v>1270</v>
      </c>
      <c r="BI12">
        <v>1230</v>
      </c>
      <c r="BJ12">
        <v>1210</v>
      </c>
      <c r="BM12" t="s">
        <v>967</v>
      </c>
      <c r="BN12">
        <v>66</v>
      </c>
      <c r="BO12" s="15">
        <v>45.67310174428858</v>
      </c>
      <c r="BP12" s="15">
        <v>33.211281461537787</v>
      </c>
      <c r="BQ12" s="15">
        <v>29.266052405280163</v>
      </c>
      <c r="BR12" s="15">
        <v>26.867927434525015</v>
      </c>
      <c r="BS12" s="15">
        <v>25.457968869729559</v>
      </c>
      <c r="BT12" s="15">
        <v>24.555392020642262</v>
      </c>
      <c r="BU12" s="15">
        <v>24.112903923396541</v>
      </c>
      <c r="BW12" s="2" t="s">
        <v>1019</v>
      </c>
      <c r="BY12">
        <v>5300</v>
      </c>
      <c r="BZ12">
        <v>4940</v>
      </c>
      <c r="CA12">
        <v>4850</v>
      </c>
      <c r="CB12">
        <v>4820</v>
      </c>
      <c r="CC12">
        <v>4780</v>
      </c>
      <c r="CD12">
        <v>4750</v>
      </c>
      <c r="CE12">
        <v>4710</v>
      </c>
      <c r="CF12">
        <v>4670</v>
      </c>
      <c r="CI12" t="s">
        <v>1019</v>
      </c>
      <c r="CK12" s="15">
        <v>106</v>
      </c>
      <c r="CL12" s="15">
        <v>98.862714176303612</v>
      </c>
      <c r="CM12" s="15">
        <v>96.96949805104029</v>
      </c>
      <c r="CN12" s="15">
        <v>96.438759564843849</v>
      </c>
      <c r="CO12" s="15">
        <v>95.68420523679373</v>
      </c>
      <c r="CP12" s="15">
        <v>95.066902989070627</v>
      </c>
      <c r="CQ12" s="15">
        <v>94.293026523526407</v>
      </c>
    </row>
    <row r="13" spans="1:95" ht="15.75" thickBot="1">
      <c r="AB13" s="8">
        <v>125</v>
      </c>
      <c r="AC13" s="41" t="s">
        <v>1020</v>
      </c>
      <c r="AD13" s="41" t="s">
        <v>967</v>
      </c>
      <c r="AE13" s="41" t="s">
        <v>979</v>
      </c>
      <c r="AF13" s="41">
        <v>5500</v>
      </c>
      <c r="AG13" s="41">
        <v>4540</v>
      </c>
      <c r="AH13" s="41">
        <v>3850</v>
      </c>
      <c r="AI13" s="41">
        <v>3620</v>
      </c>
      <c r="AJ13" s="41">
        <v>3480</v>
      </c>
      <c r="AK13" s="41">
        <v>3390</v>
      </c>
      <c r="AL13" s="41">
        <v>3330</v>
      </c>
      <c r="AM13" s="41">
        <v>3300</v>
      </c>
      <c r="AN13" s="41"/>
      <c r="AO13" s="41" t="s">
        <v>1020</v>
      </c>
      <c r="AP13" s="41" t="s">
        <v>967</v>
      </c>
      <c r="AQ13" s="41" t="s">
        <v>979</v>
      </c>
      <c r="AR13" s="42">
        <v>110</v>
      </c>
      <c r="AS13" s="42">
        <v>90.760241868491249</v>
      </c>
      <c r="AT13" s="42">
        <v>77.072834760919307</v>
      </c>
      <c r="AU13" s="42">
        <v>72.470886577307184</v>
      </c>
      <c r="AV13" s="42">
        <v>69.516414309722833</v>
      </c>
      <c r="AW13" s="42">
        <v>67.715849218876642</v>
      </c>
      <c r="AX13" s="42">
        <v>66.536240732738577</v>
      </c>
      <c r="AY13" s="42">
        <v>65.949809030193435</v>
      </c>
      <c r="AZ13" s="38"/>
      <c r="BA13" s="8" t="s">
        <v>968</v>
      </c>
      <c r="BC13">
        <v>3300</v>
      </c>
      <c r="BD13">
        <v>2440</v>
      </c>
      <c r="BE13">
        <v>2290</v>
      </c>
      <c r="BF13">
        <v>2230</v>
      </c>
      <c r="BG13">
        <v>2140</v>
      </c>
      <c r="BH13">
        <v>2070</v>
      </c>
      <c r="BI13">
        <v>1980</v>
      </c>
      <c r="BJ13">
        <v>1890</v>
      </c>
      <c r="BM13" t="s">
        <v>968</v>
      </c>
      <c r="BN13">
        <v>66</v>
      </c>
      <c r="BO13" s="15">
        <v>48.735392239856601</v>
      </c>
      <c r="BP13" s="15">
        <v>45.839301956895405</v>
      </c>
      <c r="BQ13" s="15">
        <v>44.54587314661363</v>
      </c>
      <c r="BR13" s="15">
        <v>42.757927927800218</v>
      </c>
      <c r="BS13" s="15">
        <v>41.338745565178762</v>
      </c>
      <c r="BT13" s="15">
        <v>39.613630237329637</v>
      </c>
      <c r="BU13" s="15">
        <v>37.80272195736395</v>
      </c>
      <c r="BW13" s="2" t="s">
        <v>1020</v>
      </c>
      <c r="BY13">
        <v>5500</v>
      </c>
      <c r="BZ13">
        <v>5130</v>
      </c>
      <c r="CA13">
        <v>5030</v>
      </c>
      <c r="CB13">
        <v>5000</v>
      </c>
      <c r="CC13">
        <v>4960</v>
      </c>
      <c r="CD13">
        <v>4930</v>
      </c>
      <c r="CE13">
        <v>4890</v>
      </c>
      <c r="CF13">
        <v>4850</v>
      </c>
      <c r="CI13" t="s">
        <v>1020</v>
      </c>
      <c r="CK13" s="15">
        <v>110</v>
      </c>
      <c r="CL13" s="15">
        <v>102.59338263578678</v>
      </c>
      <c r="CM13" s="15">
        <v>100.62872439258898</v>
      </c>
      <c r="CN13" s="15">
        <v>100.07795803898891</v>
      </c>
      <c r="CO13" s="15">
        <v>99.294929962710484</v>
      </c>
      <c r="CP13" s="15">
        <v>98.654333290544997</v>
      </c>
      <c r="CQ13" s="15">
        <v>97.851253939508553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3300</v>
      </c>
      <c r="BD14">
        <v>2260</v>
      </c>
      <c r="BE14">
        <v>2010</v>
      </c>
      <c r="BF14">
        <v>1810</v>
      </c>
      <c r="BG14">
        <v>1690</v>
      </c>
      <c r="BH14">
        <v>1610</v>
      </c>
      <c r="BI14">
        <v>1540</v>
      </c>
      <c r="BJ14">
        <v>1480</v>
      </c>
      <c r="BM14" t="s">
        <v>969</v>
      </c>
      <c r="BN14">
        <v>66</v>
      </c>
      <c r="BO14" s="15">
        <v>45.12556571299411</v>
      </c>
      <c r="BP14" s="15">
        <v>40.209581405384874</v>
      </c>
      <c r="BQ14" s="15">
        <v>36.275152046748957</v>
      </c>
      <c r="BR14" s="15">
        <v>33.816851686188656</v>
      </c>
      <c r="BS14" s="15">
        <v>32.149094411647397</v>
      </c>
      <c r="BT14" s="15">
        <v>30.859581746510475</v>
      </c>
      <c r="BU14" s="15">
        <v>29.50703420149377</v>
      </c>
    </row>
    <row r="15" spans="1:95" ht="15" customHeight="1">
      <c r="A15" s="3">
        <v>1</v>
      </c>
      <c r="B15" s="7" t="s">
        <v>1011</v>
      </c>
      <c r="C15" s="8" t="s">
        <v>973</v>
      </c>
      <c r="D15" s="146" t="s">
        <v>1012</v>
      </c>
      <c r="E15" s="9" t="s">
        <v>967</v>
      </c>
      <c r="F15" s="10" t="s">
        <v>983</v>
      </c>
      <c r="G15" s="11">
        <v>3300</v>
      </c>
      <c r="H15" s="12">
        <v>3030</v>
      </c>
      <c r="I15" s="12">
        <v>2740</v>
      </c>
      <c r="J15" s="12">
        <v>2680</v>
      </c>
      <c r="K15" s="12">
        <v>2630</v>
      </c>
      <c r="L15" s="12">
        <v>2610</v>
      </c>
      <c r="M15" s="12">
        <v>2590</v>
      </c>
      <c r="N15" s="13">
        <v>2580</v>
      </c>
      <c r="P15" s="146" t="s">
        <v>1012</v>
      </c>
      <c r="Q15" s="9" t="s">
        <v>967</v>
      </c>
      <c r="R15" s="10" t="s">
        <v>983</v>
      </c>
      <c r="S15" s="11">
        <v>66</v>
      </c>
      <c r="T15" s="12">
        <v>60.644587041905247</v>
      </c>
      <c r="U15" s="12">
        <v>54.842716401263395</v>
      </c>
      <c r="V15" s="12">
        <v>53.528842433580678</v>
      </c>
      <c r="W15" s="12">
        <v>52.658470279085925</v>
      </c>
      <c r="X15" s="12">
        <v>52.116990535928124</v>
      </c>
      <c r="Y15" s="12">
        <v>51.757502722184348</v>
      </c>
      <c r="Z15" s="13">
        <v>51.577348070192791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3300</v>
      </c>
      <c r="H16" s="19">
        <v>3080</v>
      </c>
      <c r="I16" s="19">
        <v>3020</v>
      </c>
      <c r="J16" s="19">
        <v>3000</v>
      </c>
      <c r="K16" s="19">
        <v>2980</v>
      </c>
      <c r="L16" s="19">
        <v>2960</v>
      </c>
      <c r="M16" s="19">
        <v>2940</v>
      </c>
      <c r="N16" s="20">
        <v>2910</v>
      </c>
      <c r="P16" s="146"/>
      <c r="Q16" s="9" t="s">
        <v>968</v>
      </c>
      <c r="R16" s="10" t="s">
        <v>983</v>
      </c>
      <c r="S16" s="18">
        <v>66</v>
      </c>
      <c r="T16" s="19">
        <v>61.556029581472067</v>
      </c>
      <c r="U16" s="19">
        <v>60.377234635553386</v>
      </c>
      <c r="V16" s="19">
        <v>60.046774823393342</v>
      </c>
      <c r="W16" s="19">
        <v>59.5769579776263</v>
      </c>
      <c r="X16" s="19">
        <v>59.192599974327003</v>
      </c>
      <c r="Y16" s="19">
        <v>58.710752363705133</v>
      </c>
      <c r="Z16" s="20">
        <v>58.186336947575676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3300</v>
      </c>
      <c r="H17" s="24">
        <v>3020</v>
      </c>
      <c r="I17" s="24">
        <v>2920</v>
      </c>
      <c r="J17" s="24">
        <v>2860</v>
      </c>
      <c r="K17" s="24">
        <v>2820</v>
      </c>
      <c r="L17" s="24">
        <v>2790</v>
      </c>
      <c r="M17" s="24">
        <v>2770</v>
      </c>
      <c r="N17" s="25">
        <v>2750</v>
      </c>
      <c r="P17" s="147"/>
      <c r="Q17" s="21" t="s">
        <v>969</v>
      </c>
      <c r="R17" s="22" t="s">
        <v>983</v>
      </c>
      <c r="S17" s="23">
        <v>66</v>
      </c>
      <c r="T17" s="24">
        <v>60.476693140947653</v>
      </c>
      <c r="U17" s="24">
        <v>58.314685276331055</v>
      </c>
      <c r="V17" s="24">
        <v>57.174567672810021</v>
      </c>
      <c r="W17" s="24">
        <v>56.410396563856807</v>
      </c>
      <c r="X17" s="24">
        <v>55.865991296749243</v>
      </c>
      <c r="Y17" s="24">
        <v>55.429182186996925</v>
      </c>
      <c r="Z17" s="25">
        <v>54.954870587355927</v>
      </c>
      <c r="AB17" s="8">
        <v>6</v>
      </c>
      <c r="AC17" s="43" t="s">
        <v>1012</v>
      </c>
      <c r="AD17" s="43" t="s">
        <v>968</v>
      </c>
      <c r="AE17" s="43" t="s">
        <v>979</v>
      </c>
      <c r="AF17" s="43">
        <v>3300</v>
      </c>
      <c r="AG17" s="43">
        <v>2820</v>
      </c>
      <c r="AH17" s="43">
        <v>2730</v>
      </c>
      <c r="AI17" s="43">
        <v>2690</v>
      </c>
      <c r="AJ17" s="43">
        <v>2640</v>
      </c>
      <c r="AK17" s="43">
        <v>2600</v>
      </c>
      <c r="AL17" s="43">
        <v>2540</v>
      </c>
      <c r="AM17" s="43">
        <v>2490</v>
      </c>
      <c r="AN17" s="43"/>
      <c r="AO17" s="43" t="s">
        <v>1012</v>
      </c>
      <c r="AP17" s="43" t="s">
        <v>968</v>
      </c>
      <c r="AQ17" s="43" t="s">
        <v>979</v>
      </c>
      <c r="AR17" s="44">
        <v>66</v>
      </c>
      <c r="AS17" s="44">
        <v>56.33335294060263</v>
      </c>
      <c r="AT17" s="44">
        <v>54.590232407809211</v>
      </c>
      <c r="AU17" s="44">
        <v>53.834826598795338</v>
      </c>
      <c r="AV17" s="44">
        <v>52.771823837469363</v>
      </c>
      <c r="AW17" s="44">
        <v>51.911717871141221</v>
      </c>
      <c r="AX17" s="44">
        <v>50.845529669975775</v>
      </c>
      <c r="AY17" s="44">
        <v>49.700356373647494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B18" s="8">
        <v>21</v>
      </c>
      <c r="AC18" s="43" t="s">
        <v>1013</v>
      </c>
      <c r="AD18" s="43" t="s">
        <v>968</v>
      </c>
      <c r="AE18" s="43" t="s">
        <v>979</v>
      </c>
      <c r="AF18" s="43">
        <v>3500</v>
      </c>
      <c r="AG18" s="43">
        <v>2990</v>
      </c>
      <c r="AH18" s="43">
        <v>2890</v>
      </c>
      <c r="AI18" s="43">
        <v>2850</v>
      </c>
      <c r="AJ18" s="43">
        <v>2800</v>
      </c>
      <c r="AK18" s="43">
        <v>2750</v>
      </c>
      <c r="AL18" s="43">
        <v>2700</v>
      </c>
      <c r="AM18" s="43">
        <v>2640</v>
      </c>
      <c r="AN18" s="43"/>
      <c r="AO18" s="43" t="s">
        <v>1013</v>
      </c>
      <c r="AP18" s="43" t="s">
        <v>968</v>
      </c>
      <c r="AQ18" s="43" t="s">
        <v>979</v>
      </c>
      <c r="AR18" s="44">
        <v>70</v>
      </c>
      <c r="AS18" s="44">
        <v>59.747495543063394</v>
      </c>
      <c r="AT18" s="44">
        <v>57.898731341615829</v>
      </c>
      <c r="AU18" s="44">
        <v>57.097543362358685</v>
      </c>
      <c r="AV18" s="44">
        <v>55.970116191255386</v>
      </c>
      <c r="AW18" s="44">
        <v>55.057882590604322</v>
      </c>
      <c r="AX18" s="44">
        <v>53.92707692270158</v>
      </c>
      <c r="AY18" s="44">
        <v>52.712499184171584</v>
      </c>
      <c r="BB18" s="9" t="s">
        <v>974</v>
      </c>
      <c r="BC18" s="29">
        <v>5500</v>
      </c>
      <c r="BD18" s="27">
        <v>5130</v>
      </c>
      <c r="BE18" s="27">
        <v>5030</v>
      </c>
      <c r="BF18" s="27">
        <v>5000</v>
      </c>
      <c r="BG18" s="27">
        <v>4960</v>
      </c>
      <c r="BH18" s="27">
        <v>4930</v>
      </c>
      <c r="BI18" s="27">
        <v>4890</v>
      </c>
      <c r="BJ18" s="28">
        <v>4850</v>
      </c>
      <c r="BM18" s="9" t="s">
        <v>974</v>
      </c>
      <c r="BN18" s="30">
        <v>110</v>
      </c>
      <c r="BO18" s="31">
        <v>102.59338263578678</v>
      </c>
      <c r="BP18" s="31">
        <v>100.62872439258898</v>
      </c>
      <c r="BQ18" s="31">
        <v>100.07795803898891</v>
      </c>
      <c r="BR18" s="31">
        <v>99.294929962710484</v>
      </c>
      <c r="BS18" s="31">
        <v>98.654333290544997</v>
      </c>
      <c r="BT18" s="31">
        <v>97.851253939508553</v>
      </c>
      <c r="BU18" s="32">
        <v>96.977228245959452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B19" s="8">
        <v>36</v>
      </c>
      <c r="AC19" s="43" t="s">
        <v>1014</v>
      </c>
      <c r="AD19" s="43" t="s">
        <v>968</v>
      </c>
      <c r="AE19" s="43" t="s">
        <v>979</v>
      </c>
      <c r="AF19" s="43">
        <v>3690</v>
      </c>
      <c r="AG19" s="43">
        <v>3150</v>
      </c>
      <c r="AH19" s="43">
        <v>3050</v>
      </c>
      <c r="AI19" s="43">
        <v>3010</v>
      </c>
      <c r="AJ19" s="43">
        <v>2950</v>
      </c>
      <c r="AK19" s="43">
        <v>2900</v>
      </c>
      <c r="AL19" s="43">
        <v>2840</v>
      </c>
      <c r="AM19" s="43">
        <v>2780</v>
      </c>
      <c r="AN19" s="43"/>
      <c r="AO19" s="43" t="s">
        <v>1014</v>
      </c>
      <c r="AP19" s="43" t="s">
        <v>968</v>
      </c>
      <c r="AQ19" s="43" t="s">
        <v>979</v>
      </c>
      <c r="AR19" s="44">
        <v>73.8</v>
      </c>
      <c r="AS19" s="44">
        <v>62.990931015401124</v>
      </c>
      <c r="AT19" s="44">
        <v>61.041805328732117</v>
      </c>
      <c r="AU19" s="44">
        <v>60.197124287743875</v>
      </c>
      <c r="AV19" s="44">
        <v>59.008493927352113</v>
      </c>
      <c r="AW19" s="44">
        <v>58.046739074094276</v>
      </c>
      <c r="AX19" s="44">
        <v>56.854546812791099</v>
      </c>
      <c r="AY19" s="44">
        <v>55.574034854169469</v>
      </c>
      <c r="BB19" s="21" t="s">
        <v>975</v>
      </c>
      <c r="BC19" s="21">
        <v>3300</v>
      </c>
      <c r="BD19" s="22">
        <v>2260</v>
      </c>
      <c r="BE19" s="22">
        <v>1660</v>
      </c>
      <c r="BF19" s="22">
        <v>1460</v>
      </c>
      <c r="BG19" s="22">
        <v>1340</v>
      </c>
      <c r="BH19" s="22">
        <v>1270</v>
      </c>
      <c r="BI19" s="22">
        <v>1230</v>
      </c>
      <c r="BJ19" s="33">
        <v>1210</v>
      </c>
      <c r="BM19" s="21" t="s">
        <v>975</v>
      </c>
      <c r="BN19" s="34">
        <v>66</v>
      </c>
      <c r="BO19" s="35">
        <v>45.12556571299411</v>
      </c>
      <c r="BP19" s="35">
        <v>33.211281461537787</v>
      </c>
      <c r="BQ19" s="35">
        <v>29.266052405280163</v>
      </c>
      <c r="BR19" s="35">
        <v>26.867927434525015</v>
      </c>
      <c r="BS19" s="35">
        <v>25.457968869729559</v>
      </c>
      <c r="BT19" s="35">
        <v>24.555392020642262</v>
      </c>
      <c r="BU19" s="36">
        <v>24.112903923396541</v>
      </c>
      <c r="BW19" s="2" t="s">
        <v>1012</v>
      </c>
      <c r="BY19">
        <v>3300</v>
      </c>
      <c r="BZ19">
        <v>2260</v>
      </c>
      <c r="CA19">
        <v>1660</v>
      </c>
      <c r="CB19">
        <v>1460</v>
      </c>
      <c r="CC19">
        <v>1340</v>
      </c>
      <c r="CD19">
        <v>1270</v>
      </c>
      <c r="CE19">
        <v>1230</v>
      </c>
      <c r="CF19">
        <v>1210</v>
      </c>
      <c r="CG19" s="17">
        <v>0.6333333333333333</v>
      </c>
      <c r="CI19" t="s">
        <v>1012</v>
      </c>
      <c r="CK19" s="15">
        <v>66</v>
      </c>
      <c r="CL19" s="15">
        <v>45.12556571299411</v>
      </c>
      <c r="CM19" s="15">
        <v>33.211281461537787</v>
      </c>
      <c r="CN19" s="15">
        <v>29.266052405280163</v>
      </c>
      <c r="CO19" s="15">
        <v>26.867927434525015</v>
      </c>
      <c r="CP19" s="15">
        <v>25.457968869729559</v>
      </c>
      <c r="CQ19" s="15">
        <v>24.555392020642262</v>
      </c>
    </row>
    <row r="20" spans="1:95" ht="15" customHeight="1">
      <c r="A20" s="3">
        <v>1</v>
      </c>
      <c r="B20" s="7" t="s">
        <v>1021</v>
      </c>
      <c r="C20" s="8" t="s">
        <v>966</v>
      </c>
      <c r="D20" s="146" t="s">
        <v>1013</v>
      </c>
      <c r="E20" s="9" t="s">
        <v>967</v>
      </c>
      <c r="F20" s="10" t="s">
        <v>979</v>
      </c>
      <c r="G20" s="11">
        <v>3500</v>
      </c>
      <c r="H20" s="12">
        <v>2890</v>
      </c>
      <c r="I20" s="12">
        <v>2450</v>
      </c>
      <c r="J20" s="12">
        <v>2310</v>
      </c>
      <c r="K20" s="12">
        <v>2210</v>
      </c>
      <c r="L20" s="12">
        <v>2150</v>
      </c>
      <c r="M20" s="12">
        <v>2120</v>
      </c>
      <c r="N20" s="13">
        <v>2100</v>
      </c>
      <c r="P20" s="146" t="s">
        <v>1013</v>
      </c>
      <c r="Q20" s="9" t="s">
        <v>967</v>
      </c>
      <c r="R20" s="10" t="s">
        <v>979</v>
      </c>
      <c r="S20" s="11">
        <v>70</v>
      </c>
      <c r="T20" s="12">
        <v>57.756517552676243</v>
      </c>
      <c r="U20" s="12">
        <v>49.046349393312276</v>
      </c>
      <c r="V20" s="12">
        <v>46.117836912831834</v>
      </c>
      <c r="W20" s="12">
        <v>44.237718197096335</v>
      </c>
      <c r="X20" s="12">
        <v>43.091904048376037</v>
      </c>
      <c r="Y20" s="12">
        <v>42.341244102651821</v>
      </c>
      <c r="Z20" s="13">
        <v>41.968060291941278</v>
      </c>
      <c r="AB20" s="8">
        <v>51</v>
      </c>
      <c r="AC20" s="43" t="s">
        <v>1015</v>
      </c>
      <c r="AD20" s="43" t="s">
        <v>968</v>
      </c>
      <c r="AE20" s="43" t="s">
        <v>979</v>
      </c>
      <c r="AF20" s="43">
        <v>3400</v>
      </c>
      <c r="AG20" s="43">
        <v>2900</v>
      </c>
      <c r="AH20" s="43">
        <v>2810</v>
      </c>
      <c r="AI20" s="43">
        <v>2770</v>
      </c>
      <c r="AJ20" s="43">
        <v>2720</v>
      </c>
      <c r="AK20" s="43">
        <v>2670</v>
      </c>
      <c r="AL20" s="43">
        <v>2620</v>
      </c>
      <c r="AM20" s="43">
        <v>2560</v>
      </c>
      <c r="AN20" s="43"/>
      <c r="AO20" s="43" t="s">
        <v>1015</v>
      </c>
      <c r="AP20" s="43" t="s">
        <v>968</v>
      </c>
      <c r="AQ20" s="43" t="s">
        <v>979</v>
      </c>
      <c r="AR20" s="44">
        <v>68</v>
      </c>
      <c r="AS20" s="44">
        <v>58.040424241833009</v>
      </c>
      <c r="AT20" s="44">
        <v>56.24448187471252</v>
      </c>
      <c r="AU20" s="44">
        <v>55.466184980577012</v>
      </c>
      <c r="AV20" s="44">
        <v>54.370970014362378</v>
      </c>
      <c r="AW20" s="44">
        <v>53.484800230872771</v>
      </c>
      <c r="AX20" s="44">
        <v>52.386303296338674</v>
      </c>
      <c r="AY20" s="44">
        <v>51.206427778909529</v>
      </c>
      <c r="BW20" s="2" t="s">
        <v>1013</v>
      </c>
      <c r="BY20">
        <v>3500</v>
      </c>
      <c r="BZ20">
        <v>2390</v>
      </c>
      <c r="CA20">
        <v>1760</v>
      </c>
      <c r="CB20">
        <v>1550</v>
      </c>
      <c r="CC20">
        <v>1420</v>
      </c>
      <c r="CD20">
        <v>1350</v>
      </c>
      <c r="CE20">
        <v>1300</v>
      </c>
      <c r="CF20">
        <v>1280</v>
      </c>
      <c r="CG20" s="17"/>
      <c r="CI20" t="s">
        <v>1013</v>
      </c>
      <c r="CK20" s="15">
        <v>70</v>
      </c>
      <c r="CL20" s="15">
        <v>47.860448483478606</v>
      </c>
      <c r="CM20" s="15">
        <v>35.224086398600683</v>
      </c>
      <c r="CN20" s="15">
        <v>31.039752551054718</v>
      </c>
      <c r="CO20" s="15">
        <v>28.496286672981075</v>
      </c>
      <c r="CP20" s="15">
        <v>27.000876073955592</v>
      </c>
      <c r="CQ20" s="15">
        <v>26.043597597650887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3500</v>
      </c>
      <c r="H21" s="19">
        <v>2990</v>
      </c>
      <c r="I21" s="19">
        <v>2890</v>
      </c>
      <c r="J21" s="19">
        <v>2850</v>
      </c>
      <c r="K21" s="19">
        <v>2800</v>
      </c>
      <c r="L21" s="19">
        <v>2750</v>
      </c>
      <c r="M21" s="19">
        <v>2700</v>
      </c>
      <c r="N21" s="20">
        <v>2640</v>
      </c>
      <c r="P21" s="146"/>
      <c r="Q21" s="9" t="s">
        <v>968</v>
      </c>
      <c r="R21" s="10" t="s">
        <v>979</v>
      </c>
      <c r="S21" s="18">
        <v>70</v>
      </c>
      <c r="T21" s="19">
        <v>59.747495543063394</v>
      </c>
      <c r="U21" s="19">
        <v>57.898731341615829</v>
      </c>
      <c r="V21" s="19">
        <v>57.097543362358685</v>
      </c>
      <c r="W21" s="19">
        <v>55.970116191255386</v>
      </c>
      <c r="X21" s="19">
        <v>55.057882590604322</v>
      </c>
      <c r="Y21" s="19">
        <v>53.92707692270158</v>
      </c>
      <c r="Z21" s="20">
        <v>52.712499184171584</v>
      </c>
      <c r="AB21" s="8">
        <v>66</v>
      </c>
      <c r="AC21" s="43" t="s">
        <v>1016</v>
      </c>
      <c r="AD21" s="43" t="s">
        <v>968</v>
      </c>
      <c r="AE21" s="43" t="s">
        <v>979</v>
      </c>
      <c r="AF21" s="43">
        <v>3600</v>
      </c>
      <c r="AG21" s="43">
        <v>3070</v>
      </c>
      <c r="AH21" s="43">
        <v>2980</v>
      </c>
      <c r="AI21" s="43">
        <v>2940</v>
      </c>
      <c r="AJ21" s="43">
        <v>2880</v>
      </c>
      <c r="AK21" s="43">
        <v>2830</v>
      </c>
      <c r="AL21" s="43">
        <v>2770</v>
      </c>
      <c r="AM21" s="43">
        <v>2710</v>
      </c>
      <c r="AN21" s="43"/>
      <c r="AO21" s="43" t="s">
        <v>1016</v>
      </c>
      <c r="AP21" s="43" t="s">
        <v>968</v>
      </c>
      <c r="AQ21" s="43" t="s">
        <v>979</v>
      </c>
      <c r="AR21" s="44">
        <v>72</v>
      </c>
      <c r="AS21" s="44">
        <v>61.45456684429378</v>
      </c>
      <c r="AT21" s="44">
        <v>59.552980808519145</v>
      </c>
      <c r="AU21" s="44">
        <v>58.728901744140366</v>
      </c>
      <c r="AV21" s="44">
        <v>57.569262368148401</v>
      </c>
      <c r="AW21" s="44">
        <v>56.630964950335887</v>
      </c>
      <c r="AX21" s="44">
        <v>55.467850549064501</v>
      </c>
      <c r="AY21" s="44">
        <v>54.218570589433639</v>
      </c>
      <c r="BW21" s="2" t="s">
        <v>1014</v>
      </c>
      <c r="BY21">
        <v>3690</v>
      </c>
      <c r="BZ21">
        <v>2520</v>
      </c>
      <c r="CA21">
        <v>1860</v>
      </c>
      <c r="CB21">
        <v>1640</v>
      </c>
      <c r="CC21">
        <v>1500</v>
      </c>
      <c r="CD21">
        <v>1420</v>
      </c>
      <c r="CE21">
        <v>1370</v>
      </c>
      <c r="CF21">
        <v>1350</v>
      </c>
      <c r="CG21" s="17"/>
      <c r="CI21" t="s">
        <v>1014</v>
      </c>
      <c r="CK21" s="15">
        <v>73.8</v>
      </c>
      <c r="CL21" s="15">
        <v>50.458587115438867</v>
      </c>
      <c r="CM21" s="15">
        <v>37.13625108881044</v>
      </c>
      <c r="CN21" s="15">
        <v>32.724767689540542</v>
      </c>
      <c r="CO21" s="15">
        <v>30.043227949514325</v>
      </c>
      <c r="CP21" s="15">
        <v>28.466637917970321</v>
      </c>
      <c r="CQ21" s="15">
        <v>27.457392895809075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2870</v>
      </c>
      <c r="I22" s="24">
        <v>2700</v>
      </c>
      <c r="J22" s="24">
        <v>2570</v>
      </c>
      <c r="K22" s="24">
        <v>2490</v>
      </c>
      <c r="L22" s="24">
        <v>2430</v>
      </c>
      <c r="M22" s="24">
        <v>2380</v>
      </c>
      <c r="N22" s="25">
        <v>2330</v>
      </c>
      <c r="P22" s="147"/>
      <c r="Q22" s="21" t="s">
        <v>969</v>
      </c>
      <c r="R22" s="22" t="s">
        <v>979</v>
      </c>
      <c r="S22" s="23">
        <v>70</v>
      </c>
      <c r="T22" s="24">
        <v>57.393882203915581</v>
      </c>
      <c r="U22" s="24">
        <v>54.095973557609966</v>
      </c>
      <c r="V22" s="24">
        <v>51.450960065112412</v>
      </c>
      <c r="W22" s="24">
        <v>49.722921158294575</v>
      </c>
      <c r="X22" s="24">
        <v>48.513606341688458</v>
      </c>
      <c r="Y22" s="24">
        <v>47.556320375255453</v>
      </c>
      <c r="Z22" s="25">
        <v>46.529912547899251</v>
      </c>
      <c r="AB22" s="8">
        <v>81</v>
      </c>
      <c r="AC22" s="43" t="s">
        <v>1017</v>
      </c>
      <c r="AD22" s="43" t="s">
        <v>968</v>
      </c>
      <c r="AE22" s="43" t="s">
        <v>979</v>
      </c>
      <c r="AF22" s="43">
        <v>3790</v>
      </c>
      <c r="AG22" s="43">
        <v>3230</v>
      </c>
      <c r="AH22" s="43">
        <v>3130</v>
      </c>
      <c r="AI22" s="43">
        <v>3090</v>
      </c>
      <c r="AJ22" s="43">
        <v>3030</v>
      </c>
      <c r="AK22" s="43">
        <v>2980</v>
      </c>
      <c r="AL22" s="43">
        <v>2920</v>
      </c>
      <c r="AM22" s="43">
        <v>2850</v>
      </c>
      <c r="AN22" s="43"/>
      <c r="AO22" s="43" t="s">
        <v>1017</v>
      </c>
      <c r="AP22" s="43" t="s">
        <v>968</v>
      </c>
      <c r="AQ22" s="43" t="s">
        <v>979</v>
      </c>
      <c r="AR22" s="44">
        <v>75.8</v>
      </c>
      <c r="AS22" s="44">
        <v>64.698002316631502</v>
      </c>
      <c r="AT22" s="44">
        <v>62.696054795635426</v>
      </c>
      <c r="AU22" s="44">
        <v>61.828482669525549</v>
      </c>
      <c r="AV22" s="44">
        <v>60.607640104245121</v>
      </c>
      <c r="AW22" s="44">
        <v>59.619821433825827</v>
      </c>
      <c r="AX22" s="44">
        <v>58.395320439154005</v>
      </c>
      <c r="AY22" s="44">
        <v>57.080106259431517</v>
      </c>
      <c r="BW22" s="2" t="s">
        <v>1015</v>
      </c>
      <c r="BY22">
        <v>3400</v>
      </c>
      <c r="BZ22">
        <v>2320</v>
      </c>
      <c r="CA22">
        <v>1710</v>
      </c>
      <c r="CB22">
        <v>1510</v>
      </c>
      <c r="CC22">
        <v>1380</v>
      </c>
      <c r="CD22">
        <v>1310</v>
      </c>
      <c r="CE22">
        <v>1260</v>
      </c>
      <c r="CF22">
        <v>1240</v>
      </c>
      <c r="CG22" s="17"/>
      <c r="CI22" t="s">
        <v>1015</v>
      </c>
      <c r="CK22" s="15">
        <v>68</v>
      </c>
      <c r="CL22" s="15">
        <v>46.493007098236362</v>
      </c>
      <c r="CM22" s="15">
        <v>34.217683930069235</v>
      </c>
      <c r="CN22" s="15">
        <v>30.152902478167434</v>
      </c>
      <c r="CO22" s="15">
        <v>27.68210705375304</v>
      </c>
      <c r="CP22" s="15">
        <v>26.229422471842572</v>
      </c>
      <c r="CQ22" s="15">
        <v>25.299494809146573</v>
      </c>
    </row>
    <row r="23" spans="1:95" ht="15.75" thickBot="1">
      <c r="AB23" s="8">
        <v>96</v>
      </c>
      <c r="AC23" s="43" t="s">
        <v>1018</v>
      </c>
      <c r="AD23" s="43" t="s">
        <v>968</v>
      </c>
      <c r="AE23" s="43" t="s">
        <v>979</v>
      </c>
      <c r="AF23" s="43">
        <v>5100</v>
      </c>
      <c r="AG23" s="43">
        <v>4350</v>
      </c>
      <c r="AH23" s="43">
        <v>4220</v>
      </c>
      <c r="AI23" s="43">
        <v>4160</v>
      </c>
      <c r="AJ23" s="43">
        <v>4080</v>
      </c>
      <c r="AK23" s="43">
        <v>4010</v>
      </c>
      <c r="AL23" s="43">
        <v>3930</v>
      </c>
      <c r="AM23" s="43">
        <v>3840</v>
      </c>
      <c r="AN23" s="43"/>
      <c r="AO23" s="43" t="s">
        <v>1018</v>
      </c>
      <c r="AP23" s="43" t="s">
        <v>968</v>
      </c>
      <c r="AQ23" s="43" t="s">
        <v>979</v>
      </c>
      <c r="AR23" s="44">
        <v>102</v>
      </c>
      <c r="AS23" s="44">
        <v>87.06063636274952</v>
      </c>
      <c r="AT23" s="44">
        <v>84.366722812068787</v>
      </c>
      <c r="AU23" s="44">
        <v>83.199277470865511</v>
      </c>
      <c r="AV23" s="44">
        <v>81.556455021543556</v>
      </c>
      <c r="AW23" s="44">
        <v>80.227200346309161</v>
      </c>
      <c r="AX23" s="44">
        <v>78.579454944508015</v>
      </c>
      <c r="AY23" s="44">
        <v>76.809641668364307</v>
      </c>
      <c r="BW23" s="2" t="s">
        <v>1016</v>
      </c>
      <c r="BY23">
        <v>3600</v>
      </c>
      <c r="BZ23">
        <v>2460</v>
      </c>
      <c r="CA23">
        <v>1810</v>
      </c>
      <c r="CB23">
        <v>1600</v>
      </c>
      <c r="CC23">
        <v>1470</v>
      </c>
      <c r="CD23">
        <v>1390</v>
      </c>
      <c r="CE23">
        <v>1340</v>
      </c>
      <c r="CF23">
        <v>1320</v>
      </c>
      <c r="CG23" s="17"/>
      <c r="CI23" t="s">
        <v>1016</v>
      </c>
      <c r="CK23" s="15">
        <v>72</v>
      </c>
      <c r="CL23" s="15">
        <v>49.227889868720851</v>
      </c>
      <c r="CM23" s="15">
        <v>36.230488867132131</v>
      </c>
      <c r="CN23" s="15">
        <v>31.926602623941992</v>
      </c>
      <c r="CO23" s="15">
        <v>29.310466292209099</v>
      </c>
      <c r="CP23" s="15">
        <v>27.772329676068605</v>
      </c>
      <c r="CQ23" s="15">
        <v>26.787700386155194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111</v>
      </c>
      <c r="AC24" s="43" t="s">
        <v>1019</v>
      </c>
      <c r="AD24" s="43" t="s">
        <v>968</v>
      </c>
      <c r="AE24" s="43" t="s">
        <v>979</v>
      </c>
      <c r="AF24" s="43">
        <v>5300</v>
      </c>
      <c r="AG24" s="43">
        <v>4520</v>
      </c>
      <c r="AH24" s="43">
        <v>4380</v>
      </c>
      <c r="AI24" s="43">
        <v>4320</v>
      </c>
      <c r="AJ24" s="43">
        <v>4240</v>
      </c>
      <c r="AK24" s="43">
        <v>4170</v>
      </c>
      <c r="AL24" s="43">
        <v>4080</v>
      </c>
      <c r="AM24" s="43">
        <v>3990</v>
      </c>
      <c r="AN24" s="43"/>
      <c r="AO24" s="43" t="s">
        <v>1019</v>
      </c>
      <c r="AP24" s="43" t="s">
        <v>968</v>
      </c>
      <c r="AQ24" s="43" t="s">
        <v>979</v>
      </c>
      <c r="AR24" s="44">
        <v>106</v>
      </c>
      <c r="AS24" s="44">
        <v>90.474778965210277</v>
      </c>
      <c r="AT24" s="44">
        <v>87.675221745875405</v>
      </c>
      <c r="AU24" s="44">
        <v>86.461994234428872</v>
      </c>
      <c r="AV24" s="44">
        <v>84.754747375329586</v>
      </c>
      <c r="AW24" s="44">
        <v>83.373365065772276</v>
      </c>
      <c r="AX24" s="44">
        <v>81.661002197233827</v>
      </c>
      <c r="AY24" s="44">
        <v>79.821784478888404</v>
      </c>
      <c r="BW24" s="2" t="s">
        <v>1017</v>
      </c>
      <c r="BY24">
        <v>3790</v>
      </c>
      <c r="BZ24">
        <v>2590</v>
      </c>
      <c r="CA24">
        <v>1910</v>
      </c>
      <c r="CB24">
        <v>1680</v>
      </c>
      <c r="CC24">
        <v>1540</v>
      </c>
      <c r="CD24">
        <v>1460</v>
      </c>
      <c r="CE24">
        <v>1410</v>
      </c>
      <c r="CF24">
        <v>1380</v>
      </c>
      <c r="CG24" s="17"/>
      <c r="CI24" t="s">
        <v>1017</v>
      </c>
      <c r="CK24" s="15">
        <v>75.8</v>
      </c>
      <c r="CL24" s="15">
        <v>51.826028500681112</v>
      </c>
      <c r="CM24" s="15">
        <v>38.14265355734188</v>
      </c>
      <c r="CN24" s="15">
        <v>33.611617762427819</v>
      </c>
      <c r="CO24" s="15">
        <v>30.85740756874236</v>
      </c>
      <c r="CP24" s="15">
        <v>29.238091520083341</v>
      </c>
      <c r="CQ24" s="15">
        <v>28.201495684313386</v>
      </c>
    </row>
    <row r="25" spans="1:95" ht="15" customHeight="1">
      <c r="A25" s="3">
        <v>1</v>
      </c>
      <c r="B25" s="7" t="s">
        <v>1021</v>
      </c>
      <c r="C25" s="8" t="s">
        <v>970</v>
      </c>
      <c r="D25" s="146" t="s">
        <v>1013</v>
      </c>
      <c r="E25" s="9" t="s">
        <v>967</v>
      </c>
      <c r="F25" s="10" t="s">
        <v>982</v>
      </c>
      <c r="G25" s="11">
        <v>3500</v>
      </c>
      <c r="H25" s="12">
        <v>2420</v>
      </c>
      <c r="I25" s="12">
        <v>1760</v>
      </c>
      <c r="J25" s="12">
        <v>1550</v>
      </c>
      <c r="K25" s="12">
        <v>1420</v>
      </c>
      <c r="L25" s="12">
        <v>1350</v>
      </c>
      <c r="M25" s="12">
        <v>1300</v>
      </c>
      <c r="N25" s="13">
        <v>1280</v>
      </c>
      <c r="P25" s="146" t="s">
        <v>1013</v>
      </c>
      <c r="Q25" s="9" t="s">
        <v>967</v>
      </c>
      <c r="R25" s="10" t="s">
        <v>982</v>
      </c>
      <c r="S25" s="11">
        <v>70</v>
      </c>
      <c r="T25" s="12">
        <v>48.441168516669705</v>
      </c>
      <c r="U25" s="12">
        <v>35.224086398600683</v>
      </c>
      <c r="V25" s="12">
        <v>31.039752551054718</v>
      </c>
      <c r="W25" s="12">
        <v>28.496286672981075</v>
      </c>
      <c r="X25" s="12">
        <v>27.000876073955592</v>
      </c>
      <c r="Y25" s="12">
        <v>26.043597597650887</v>
      </c>
      <c r="Z25" s="13">
        <v>25.574292039966032</v>
      </c>
      <c r="AB25" s="8">
        <v>126</v>
      </c>
      <c r="AC25" s="43" t="s">
        <v>1020</v>
      </c>
      <c r="AD25" s="43" t="s">
        <v>968</v>
      </c>
      <c r="AE25" s="43" t="s">
        <v>979</v>
      </c>
      <c r="AF25" s="43">
        <v>5500</v>
      </c>
      <c r="AG25" s="43">
        <v>4690</v>
      </c>
      <c r="AH25" s="43">
        <v>4550</v>
      </c>
      <c r="AI25" s="43">
        <v>4490</v>
      </c>
      <c r="AJ25" s="43">
        <v>4400</v>
      </c>
      <c r="AK25" s="43">
        <v>4330</v>
      </c>
      <c r="AL25" s="43">
        <v>4240</v>
      </c>
      <c r="AM25" s="43">
        <v>4140</v>
      </c>
      <c r="AN25" s="43"/>
      <c r="AO25" s="43" t="s">
        <v>1020</v>
      </c>
      <c r="AP25" s="43" t="s">
        <v>968</v>
      </c>
      <c r="AQ25" s="43" t="s">
        <v>979</v>
      </c>
      <c r="AR25" s="44">
        <v>110</v>
      </c>
      <c r="AS25" s="44">
        <v>93.888921567671048</v>
      </c>
      <c r="AT25" s="44">
        <v>90.983720679682008</v>
      </c>
      <c r="AU25" s="44">
        <v>89.724710997992204</v>
      </c>
      <c r="AV25" s="44">
        <v>87.953039729115588</v>
      </c>
      <c r="AW25" s="44">
        <v>86.519529785235349</v>
      </c>
      <c r="AX25" s="44">
        <v>84.742549449959625</v>
      </c>
      <c r="AY25" s="44">
        <v>82.833927289412472</v>
      </c>
      <c r="BW25" s="2" t="s">
        <v>1018</v>
      </c>
      <c r="BY25">
        <v>5100</v>
      </c>
      <c r="BZ25">
        <v>3490</v>
      </c>
      <c r="CA25">
        <v>2570</v>
      </c>
      <c r="CB25">
        <v>2260</v>
      </c>
      <c r="CC25">
        <v>2080</v>
      </c>
      <c r="CD25">
        <v>1970</v>
      </c>
      <c r="CE25">
        <v>1900</v>
      </c>
      <c r="CF25">
        <v>1860</v>
      </c>
      <c r="CG25" s="17"/>
      <c r="CI25" t="s">
        <v>1018</v>
      </c>
      <c r="CK25" s="15">
        <v>102</v>
      </c>
      <c r="CL25" s="15">
        <v>69.739510647354535</v>
      </c>
      <c r="CM25" s="15">
        <v>51.326525895103849</v>
      </c>
      <c r="CN25" s="15">
        <v>45.229353717251151</v>
      </c>
      <c r="CO25" s="15">
        <v>41.523160580629558</v>
      </c>
      <c r="CP25" s="15">
        <v>39.344133707763852</v>
      </c>
      <c r="CQ25" s="15">
        <v>37.949242213719856</v>
      </c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3500</v>
      </c>
      <c r="H26" s="19">
        <v>2580</v>
      </c>
      <c r="I26" s="19">
        <v>2430</v>
      </c>
      <c r="J26" s="19">
        <v>2360</v>
      </c>
      <c r="K26" s="19">
        <v>2270</v>
      </c>
      <c r="L26" s="19">
        <v>2190</v>
      </c>
      <c r="M26" s="19">
        <v>2100</v>
      </c>
      <c r="N26" s="20">
        <v>2000</v>
      </c>
      <c r="P26" s="146"/>
      <c r="Q26" s="9" t="s">
        <v>968</v>
      </c>
      <c r="R26" s="10" t="s">
        <v>982</v>
      </c>
      <c r="S26" s="18">
        <v>70</v>
      </c>
      <c r="T26" s="19">
        <v>51.689052375605478</v>
      </c>
      <c r="U26" s="19">
        <v>48.61744146943451</v>
      </c>
      <c r="V26" s="19">
        <v>47.245623034287171</v>
      </c>
      <c r="W26" s="19">
        <v>45.349317499182042</v>
      </c>
      <c r="X26" s="19">
        <v>43.844124084280502</v>
      </c>
      <c r="Y26" s="19">
        <v>42.014456312319311</v>
      </c>
      <c r="Z26" s="20">
        <v>40.093796015385998</v>
      </c>
      <c r="BW26" s="2" t="s">
        <v>1019</v>
      </c>
      <c r="BY26">
        <v>5300</v>
      </c>
      <c r="BZ26">
        <v>3620</v>
      </c>
      <c r="CA26">
        <v>2670</v>
      </c>
      <c r="CB26">
        <v>2350</v>
      </c>
      <c r="CC26">
        <v>2160</v>
      </c>
      <c r="CD26">
        <v>2040</v>
      </c>
      <c r="CE26">
        <v>1970</v>
      </c>
      <c r="CF26">
        <v>1940</v>
      </c>
      <c r="CG26" s="17"/>
      <c r="CI26" t="s">
        <v>1019</v>
      </c>
      <c r="CK26" s="15">
        <v>106</v>
      </c>
      <c r="CL26" s="15">
        <v>72.474393417839025</v>
      </c>
      <c r="CM26" s="15">
        <v>53.339330832166752</v>
      </c>
      <c r="CN26" s="15">
        <v>47.00305386302572</v>
      </c>
      <c r="CO26" s="15">
        <v>43.151519819085628</v>
      </c>
      <c r="CP26" s="15">
        <v>40.887040911989892</v>
      </c>
      <c r="CQ26" s="15">
        <v>39.437447790728484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2390</v>
      </c>
      <c r="I27" s="24">
        <v>2130</v>
      </c>
      <c r="J27" s="24">
        <v>1920</v>
      </c>
      <c r="K27" s="24">
        <v>1790</v>
      </c>
      <c r="L27" s="24">
        <v>1700</v>
      </c>
      <c r="M27" s="24">
        <v>1640</v>
      </c>
      <c r="N27" s="25">
        <v>1560</v>
      </c>
      <c r="P27" s="147"/>
      <c r="Q27" s="21" t="s">
        <v>969</v>
      </c>
      <c r="R27" s="22" t="s">
        <v>982</v>
      </c>
      <c r="S27" s="23">
        <v>70</v>
      </c>
      <c r="T27" s="24">
        <v>47.860448483478606</v>
      </c>
      <c r="U27" s="24">
        <v>42.646525732983953</v>
      </c>
      <c r="V27" s="24">
        <v>38.473646110188284</v>
      </c>
      <c r="W27" s="24">
        <v>35.866357848987967</v>
      </c>
      <c r="X27" s="24">
        <v>34.097524375989657</v>
      </c>
      <c r="Y27" s="24">
        <v>32.729859428117173</v>
      </c>
      <c r="Z27" s="25">
        <v>31.295339304614604</v>
      </c>
      <c r="BW27" s="2" t="s">
        <v>1020</v>
      </c>
      <c r="BY27">
        <v>5500</v>
      </c>
      <c r="BZ27">
        <v>3760</v>
      </c>
      <c r="CA27">
        <v>2770</v>
      </c>
      <c r="CB27">
        <v>2440</v>
      </c>
      <c r="CC27">
        <v>2240</v>
      </c>
      <c r="CD27">
        <v>2120</v>
      </c>
      <c r="CE27">
        <v>2050</v>
      </c>
      <c r="CF27">
        <v>2010</v>
      </c>
      <c r="CG27" s="17"/>
      <c r="CI27" t="s">
        <v>1020</v>
      </c>
      <c r="CK27" s="15">
        <v>110</v>
      </c>
      <c r="CL27" s="15">
        <v>75.209276188323528</v>
      </c>
      <c r="CM27" s="15">
        <v>55.352135769229648</v>
      </c>
      <c r="CN27" s="15">
        <v>48.77675400880026</v>
      </c>
      <c r="CO27" s="15">
        <v>44.779879057541685</v>
      </c>
      <c r="CP27" s="15">
        <v>42.429948116215932</v>
      </c>
      <c r="CQ27" s="15">
        <v>40.925653367737105</v>
      </c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7</v>
      </c>
      <c r="AC29" s="45" t="s">
        <v>1012</v>
      </c>
      <c r="AD29" s="45" t="s">
        <v>969</v>
      </c>
      <c r="AE29" s="45" t="s">
        <v>979</v>
      </c>
      <c r="AF29" s="45">
        <v>3300</v>
      </c>
      <c r="AG29" s="45">
        <v>2710</v>
      </c>
      <c r="AH29" s="45">
        <v>2550</v>
      </c>
      <c r="AI29" s="45">
        <v>2430</v>
      </c>
      <c r="AJ29" s="45">
        <v>2340</v>
      </c>
      <c r="AK29" s="45">
        <v>2290</v>
      </c>
      <c r="AL29" s="45">
        <v>2240</v>
      </c>
      <c r="AM29" s="45">
        <v>2190</v>
      </c>
      <c r="AN29" s="45"/>
      <c r="AO29" s="45" t="s">
        <v>1012</v>
      </c>
      <c r="AP29" s="45" t="s">
        <v>969</v>
      </c>
      <c r="AQ29" s="45" t="s">
        <v>979</v>
      </c>
      <c r="AR29" s="46">
        <v>66</v>
      </c>
      <c r="AS29" s="46">
        <v>54.114231792263261</v>
      </c>
      <c r="AT29" s="46">
        <v>51.004775068603685</v>
      </c>
      <c r="AU29" s="46">
        <v>48.51090520424885</v>
      </c>
      <c r="AV29" s="46">
        <v>46.881611377820597</v>
      </c>
      <c r="AW29" s="46">
        <v>45.741400265020552</v>
      </c>
      <c r="AX29" s="46">
        <v>44.838816353812291</v>
      </c>
      <c r="AY29" s="46">
        <v>43.871060402305005</v>
      </c>
    </row>
    <row r="30" spans="1:95" ht="15" customHeight="1">
      <c r="A30" s="3">
        <v>1</v>
      </c>
      <c r="B30" s="7" t="s">
        <v>1021</v>
      </c>
      <c r="C30" s="8" t="s">
        <v>973</v>
      </c>
      <c r="D30" s="146" t="s">
        <v>1013</v>
      </c>
      <c r="E30" s="9" t="s">
        <v>967</v>
      </c>
      <c r="F30" s="10" t="s">
        <v>983</v>
      </c>
      <c r="G30" s="11">
        <v>3500</v>
      </c>
      <c r="H30" s="12">
        <v>3220</v>
      </c>
      <c r="I30" s="12">
        <v>2910</v>
      </c>
      <c r="J30" s="12">
        <v>2840</v>
      </c>
      <c r="K30" s="12">
        <v>2790</v>
      </c>
      <c r="L30" s="12">
        <v>2760</v>
      </c>
      <c r="M30" s="12">
        <v>2740</v>
      </c>
      <c r="N30" s="13">
        <v>2740</v>
      </c>
      <c r="P30" s="146" t="s">
        <v>1013</v>
      </c>
      <c r="Q30" s="9" t="s">
        <v>967</v>
      </c>
      <c r="R30" s="10" t="s">
        <v>983</v>
      </c>
      <c r="S30" s="11">
        <v>70</v>
      </c>
      <c r="T30" s="12">
        <v>64.320016559596468</v>
      </c>
      <c r="U30" s="12">
        <v>58.166517395279364</v>
      </c>
      <c r="V30" s="12">
        <v>56.773014702282538</v>
      </c>
      <c r="W30" s="12">
        <v>55.84989272024265</v>
      </c>
      <c r="X30" s="12">
        <v>55.275596022954076</v>
      </c>
      <c r="Y30" s="12">
        <v>54.894321068983402</v>
      </c>
      <c r="Z30" s="13">
        <v>54.703247953234779</v>
      </c>
      <c r="AB30" s="8">
        <v>22</v>
      </c>
      <c r="AC30" s="45" t="s">
        <v>1013</v>
      </c>
      <c r="AD30" s="45" t="s">
        <v>969</v>
      </c>
      <c r="AE30" s="45" t="s">
        <v>979</v>
      </c>
      <c r="AF30" s="45">
        <v>3500</v>
      </c>
      <c r="AG30" s="45">
        <v>2870</v>
      </c>
      <c r="AH30" s="45">
        <v>2700</v>
      </c>
      <c r="AI30" s="45">
        <v>2570</v>
      </c>
      <c r="AJ30" s="45">
        <v>2490</v>
      </c>
      <c r="AK30" s="45">
        <v>2430</v>
      </c>
      <c r="AL30" s="45">
        <v>2380</v>
      </c>
      <c r="AM30" s="45">
        <v>2330</v>
      </c>
      <c r="AN30" s="45"/>
      <c r="AO30" s="45" t="s">
        <v>1013</v>
      </c>
      <c r="AP30" s="45" t="s">
        <v>969</v>
      </c>
      <c r="AQ30" s="45" t="s">
        <v>979</v>
      </c>
      <c r="AR30" s="46">
        <v>70</v>
      </c>
      <c r="AS30" s="46">
        <v>57.393882203915581</v>
      </c>
      <c r="AT30" s="46">
        <v>54.095973557609966</v>
      </c>
      <c r="AU30" s="46">
        <v>51.450960065112412</v>
      </c>
      <c r="AV30" s="46">
        <v>49.722921158294575</v>
      </c>
      <c r="AW30" s="46">
        <v>48.513606341688458</v>
      </c>
      <c r="AX30" s="46">
        <v>47.556320375255453</v>
      </c>
      <c r="AY30" s="46">
        <v>46.529912547899251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3500</v>
      </c>
      <c r="H31" s="19">
        <v>3260</v>
      </c>
      <c r="I31" s="19">
        <v>3200</v>
      </c>
      <c r="J31" s="19">
        <v>3180</v>
      </c>
      <c r="K31" s="19">
        <v>3160</v>
      </c>
      <c r="L31" s="19">
        <v>3140</v>
      </c>
      <c r="M31" s="19">
        <v>3110</v>
      </c>
      <c r="N31" s="20">
        <v>3090</v>
      </c>
      <c r="P31" s="146"/>
      <c r="Q31" s="9" t="s">
        <v>968</v>
      </c>
      <c r="R31" s="10" t="s">
        <v>983</v>
      </c>
      <c r="S31" s="18">
        <v>70</v>
      </c>
      <c r="T31" s="19">
        <v>65.28669804095523</v>
      </c>
      <c r="U31" s="19">
        <v>64.036460977102081</v>
      </c>
      <c r="V31" s="19">
        <v>63.685973297538396</v>
      </c>
      <c r="W31" s="19">
        <v>63.18768270354304</v>
      </c>
      <c r="X31" s="19">
        <v>62.780030275801366</v>
      </c>
      <c r="Y31" s="19">
        <v>62.268979779687264</v>
      </c>
      <c r="Z31" s="20">
        <v>61.712781611065111</v>
      </c>
      <c r="AB31" s="8">
        <v>37</v>
      </c>
      <c r="AC31" s="45" t="s">
        <v>1014</v>
      </c>
      <c r="AD31" s="45" t="s">
        <v>969</v>
      </c>
      <c r="AE31" s="45" t="s">
        <v>979</v>
      </c>
      <c r="AF31" s="45">
        <v>3690</v>
      </c>
      <c r="AG31" s="45">
        <v>3030</v>
      </c>
      <c r="AH31" s="45">
        <v>2850</v>
      </c>
      <c r="AI31" s="45">
        <v>2710</v>
      </c>
      <c r="AJ31" s="45">
        <v>2620</v>
      </c>
      <c r="AK31" s="45">
        <v>2560</v>
      </c>
      <c r="AL31" s="45">
        <v>2510</v>
      </c>
      <c r="AM31" s="45">
        <v>2450</v>
      </c>
      <c r="AN31" s="45"/>
      <c r="AO31" s="45" t="s">
        <v>1014</v>
      </c>
      <c r="AP31" s="45" t="s">
        <v>969</v>
      </c>
      <c r="AQ31" s="45" t="s">
        <v>979</v>
      </c>
      <c r="AR31" s="46">
        <v>73.8</v>
      </c>
      <c r="AS31" s="46">
        <v>60.509550094985286</v>
      </c>
      <c r="AT31" s="46">
        <v>57.032612122165936</v>
      </c>
      <c r="AU31" s="46">
        <v>54.244012182932806</v>
      </c>
      <c r="AV31" s="46">
        <v>52.422165449744853</v>
      </c>
      <c r="AW31" s="46">
        <v>51.147202114522969</v>
      </c>
      <c r="AX31" s="46">
        <v>50.137949195626462</v>
      </c>
      <c r="AY31" s="46">
        <v>49.055822086213773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3210</v>
      </c>
      <c r="I32" s="24">
        <v>3090</v>
      </c>
      <c r="J32" s="24">
        <v>3030</v>
      </c>
      <c r="K32" s="24">
        <v>2990</v>
      </c>
      <c r="L32" s="24">
        <v>2960</v>
      </c>
      <c r="M32" s="24">
        <v>2940</v>
      </c>
      <c r="N32" s="25">
        <v>2910</v>
      </c>
      <c r="P32" s="147"/>
      <c r="Q32" s="21" t="s">
        <v>969</v>
      </c>
      <c r="R32" s="22" t="s">
        <v>983</v>
      </c>
      <c r="S32" s="23">
        <v>70</v>
      </c>
      <c r="T32" s="24">
        <v>64.141947270702062</v>
      </c>
      <c r="U32" s="24">
        <v>61.848908626411735</v>
      </c>
      <c r="V32" s="24">
        <v>60.639692986313662</v>
      </c>
      <c r="W32" s="24">
        <v>59.829208476817826</v>
      </c>
      <c r="X32" s="24">
        <v>59.251808951097686</v>
      </c>
      <c r="Y32" s="24">
        <v>58.788526561966435</v>
      </c>
      <c r="Z32" s="25">
        <v>58.285468804771448</v>
      </c>
      <c r="AB32" s="8">
        <v>52</v>
      </c>
      <c r="AC32" s="45" t="s">
        <v>1015</v>
      </c>
      <c r="AD32" s="45" t="s">
        <v>969</v>
      </c>
      <c r="AE32" s="45" t="s">
        <v>979</v>
      </c>
      <c r="AF32" s="45">
        <v>3400</v>
      </c>
      <c r="AG32" s="45">
        <v>2790</v>
      </c>
      <c r="AH32" s="45">
        <v>2630</v>
      </c>
      <c r="AI32" s="45">
        <v>2500</v>
      </c>
      <c r="AJ32" s="45">
        <v>2420</v>
      </c>
      <c r="AK32" s="45">
        <v>2360</v>
      </c>
      <c r="AL32" s="45">
        <v>2310</v>
      </c>
      <c r="AM32" s="45">
        <v>2260</v>
      </c>
      <c r="AN32" s="45"/>
      <c r="AO32" s="45" t="s">
        <v>1015</v>
      </c>
      <c r="AP32" s="45" t="s">
        <v>969</v>
      </c>
      <c r="AQ32" s="45" t="s">
        <v>979</v>
      </c>
      <c r="AR32" s="46">
        <v>68</v>
      </c>
      <c r="AS32" s="46">
        <v>55.754056998089425</v>
      </c>
      <c r="AT32" s="46">
        <v>52.550374313106829</v>
      </c>
      <c r="AU32" s="46">
        <v>49.980932634680642</v>
      </c>
      <c r="AV32" s="46">
        <v>48.3022662680576</v>
      </c>
      <c r="AW32" s="46">
        <v>47.127503303354516</v>
      </c>
      <c r="AX32" s="46">
        <v>46.197568364533879</v>
      </c>
      <c r="AY32" s="46">
        <v>45.200486475102132</v>
      </c>
    </row>
    <row r="33" spans="1:51" ht="15.75" thickBot="1">
      <c r="AB33" s="8">
        <v>67</v>
      </c>
      <c r="AC33" s="45" t="s">
        <v>1016</v>
      </c>
      <c r="AD33" s="45" t="s">
        <v>969</v>
      </c>
      <c r="AE33" s="45" t="s">
        <v>979</v>
      </c>
      <c r="AF33" s="45">
        <v>3600</v>
      </c>
      <c r="AG33" s="45">
        <v>2950</v>
      </c>
      <c r="AH33" s="45">
        <v>2780</v>
      </c>
      <c r="AI33" s="45">
        <v>2650</v>
      </c>
      <c r="AJ33" s="45">
        <v>2560</v>
      </c>
      <c r="AK33" s="45">
        <v>2490</v>
      </c>
      <c r="AL33" s="45">
        <v>2450</v>
      </c>
      <c r="AM33" s="45">
        <v>2390</v>
      </c>
      <c r="AN33" s="45"/>
      <c r="AO33" s="45" t="s">
        <v>1016</v>
      </c>
      <c r="AP33" s="45" t="s">
        <v>969</v>
      </c>
      <c r="AQ33" s="45" t="s">
        <v>979</v>
      </c>
      <c r="AR33" s="46">
        <v>72</v>
      </c>
      <c r="AS33" s="46">
        <v>59.033707409741744</v>
      </c>
      <c r="AT33" s="46">
        <v>55.641572802113117</v>
      </c>
      <c r="AU33" s="46">
        <v>52.920987495544203</v>
      </c>
      <c r="AV33" s="46">
        <v>51.143576048531578</v>
      </c>
      <c r="AW33" s="46">
        <v>49.899709380022422</v>
      </c>
      <c r="AX33" s="46">
        <v>48.915072385977055</v>
      </c>
      <c r="AY33" s="46">
        <v>47.859338620696384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B34" s="8">
        <v>82</v>
      </c>
      <c r="AC34" s="45" t="s">
        <v>1017</v>
      </c>
      <c r="AD34" s="45" t="s">
        <v>969</v>
      </c>
      <c r="AE34" s="45" t="s">
        <v>979</v>
      </c>
      <c r="AF34" s="45">
        <v>3790</v>
      </c>
      <c r="AG34" s="45">
        <v>3110</v>
      </c>
      <c r="AH34" s="45">
        <v>2930</v>
      </c>
      <c r="AI34" s="45">
        <v>2790</v>
      </c>
      <c r="AJ34" s="45">
        <v>2690</v>
      </c>
      <c r="AK34" s="45">
        <v>2630</v>
      </c>
      <c r="AL34" s="45">
        <v>2570</v>
      </c>
      <c r="AM34" s="45">
        <v>2520</v>
      </c>
      <c r="AN34" s="45"/>
      <c r="AO34" s="45" t="s">
        <v>1017</v>
      </c>
      <c r="AP34" s="45" t="s">
        <v>969</v>
      </c>
      <c r="AQ34" s="45" t="s">
        <v>979</v>
      </c>
      <c r="AR34" s="46">
        <v>75.8</v>
      </c>
      <c r="AS34" s="46">
        <v>62.149375300811442</v>
      </c>
      <c r="AT34" s="46">
        <v>58.578211366669073</v>
      </c>
      <c r="AU34" s="46">
        <v>55.714039613364584</v>
      </c>
      <c r="AV34" s="46">
        <v>53.842820339981849</v>
      </c>
      <c r="AW34" s="46">
        <v>52.533305152856933</v>
      </c>
      <c r="AX34" s="46">
        <v>51.496701206348057</v>
      </c>
      <c r="AY34" s="46">
        <v>50.385248159010899</v>
      </c>
    </row>
    <row r="35" spans="1:51" ht="15" customHeight="1">
      <c r="A35" s="3">
        <v>1</v>
      </c>
      <c r="B35" s="7" t="s">
        <v>1022</v>
      </c>
      <c r="C35" s="8" t="s">
        <v>966</v>
      </c>
      <c r="D35" s="146" t="s">
        <v>1014</v>
      </c>
      <c r="E35" s="9" t="s">
        <v>967</v>
      </c>
      <c r="F35" s="10" t="s">
        <v>979</v>
      </c>
      <c r="G35" s="11">
        <v>3690</v>
      </c>
      <c r="H35" s="12">
        <v>3040</v>
      </c>
      <c r="I35" s="12">
        <v>2590</v>
      </c>
      <c r="J35" s="12">
        <v>2430</v>
      </c>
      <c r="K35" s="12">
        <v>2330</v>
      </c>
      <c r="L35" s="12">
        <v>2270</v>
      </c>
      <c r="M35" s="12">
        <v>2230</v>
      </c>
      <c r="N35" s="13">
        <v>2210</v>
      </c>
      <c r="P35" s="146" t="s">
        <v>1014</v>
      </c>
      <c r="Q35" s="9" t="s">
        <v>967</v>
      </c>
      <c r="R35" s="10" t="s">
        <v>979</v>
      </c>
      <c r="S35" s="11">
        <v>73.8</v>
      </c>
      <c r="T35" s="12">
        <v>60.891871362678671</v>
      </c>
      <c r="U35" s="12">
        <v>51.708865503234946</v>
      </c>
      <c r="V35" s="12">
        <v>48.621376630957002</v>
      </c>
      <c r="W35" s="12">
        <v>46.639194327795856</v>
      </c>
      <c r="X35" s="12">
        <v>45.431178839573604</v>
      </c>
      <c r="Y35" s="12">
        <v>44.639768782510068</v>
      </c>
      <c r="Z35" s="13">
        <v>44.246326422075235</v>
      </c>
      <c r="AB35" s="8">
        <v>97</v>
      </c>
      <c r="AC35" s="45" t="s">
        <v>1018</v>
      </c>
      <c r="AD35" s="45" t="s">
        <v>969</v>
      </c>
      <c r="AE35" s="45" t="s">
        <v>979</v>
      </c>
      <c r="AF35" s="45">
        <v>5100</v>
      </c>
      <c r="AG35" s="45">
        <v>4180</v>
      </c>
      <c r="AH35" s="45">
        <v>3940</v>
      </c>
      <c r="AI35" s="45">
        <v>3750</v>
      </c>
      <c r="AJ35" s="45">
        <v>3620</v>
      </c>
      <c r="AK35" s="45">
        <v>3530</v>
      </c>
      <c r="AL35" s="45">
        <v>3460</v>
      </c>
      <c r="AM35" s="45">
        <v>3390</v>
      </c>
      <c r="AN35" s="45"/>
      <c r="AO35" s="45" t="s">
        <v>1018</v>
      </c>
      <c r="AP35" s="45" t="s">
        <v>969</v>
      </c>
      <c r="AQ35" s="45" t="s">
        <v>979</v>
      </c>
      <c r="AR35" s="46">
        <v>102</v>
      </c>
      <c r="AS35" s="46">
        <v>83.631085497134137</v>
      </c>
      <c r="AT35" s="46">
        <v>78.825561469660244</v>
      </c>
      <c r="AU35" s="46">
        <v>74.971398952020962</v>
      </c>
      <c r="AV35" s="46">
        <v>72.453399402086404</v>
      </c>
      <c r="AW35" s="46">
        <v>70.691254955031766</v>
      </c>
      <c r="AX35" s="46">
        <v>69.296352546800819</v>
      </c>
      <c r="AY35" s="46">
        <v>67.800729712653208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3690</v>
      </c>
      <c r="H36" s="19">
        <v>3150</v>
      </c>
      <c r="I36" s="19">
        <v>3050</v>
      </c>
      <c r="J36" s="19">
        <v>3010</v>
      </c>
      <c r="K36" s="19">
        <v>2950</v>
      </c>
      <c r="L36" s="19">
        <v>2900</v>
      </c>
      <c r="M36" s="19">
        <v>2840</v>
      </c>
      <c r="N36" s="20">
        <v>2780</v>
      </c>
      <c r="P36" s="146"/>
      <c r="Q36" s="9" t="s">
        <v>968</v>
      </c>
      <c r="R36" s="10" t="s">
        <v>979</v>
      </c>
      <c r="S36" s="18">
        <v>73.8</v>
      </c>
      <c r="T36" s="19">
        <v>62.990931015401124</v>
      </c>
      <c r="U36" s="19">
        <v>61.041805328732117</v>
      </c>
      <c r="V36" s="19">
        <v>60.197124287743875</v>
      </c>
      <c r="W36" s="19">
        <v>59.008493927352113</v>
      </c>
      <c r="X36" s="19">
        <v>58.046739074094276</v>
      </c>
      <c r="Y36" s="19">
        <v>56.854546812791099</v>
      </c>
      <c r="Z36" s="20">
        <v>55.574034854169469</v>
      </c>
      <c r="AB36" s="8">
        <v>112</v>
      </c>
      <c r="AC36" s="45" t="s">
        <v>1019</v>
      </c>
      <c r="AD36" s="45" t="s">
        <v>969</v>
      </c>
      <c r="AE36" s="45" t="s">
        <v>979</v>
      </c>
      <c r="AF36" s="45">
        <v>5300</v>
      </c>
      <c r="AG36" s="45">
        <v>4350</v>
      </c>
      <c r="AH36" s="45">
        <v>4100</v>
      </c>
      <c r="AI36" s="45">
        <v>3900</v>
      </c>
      <c r="AJ36" s="45">
        <v>3760</v>
      </c>
      <c r="AK36" s="45">
        <v>3670</v>
      </c>
      <c r="AL36" s="45">
        <v>3600</v>
      </c>
      <c r="AM36" s="45">
        <v>3520</v>
      </c>
      <c r="AN36" s="45"/>
      <c r="AO36" s="45" t="s">
        <v>1019</v>
      </c>
      <c r="AP36" s="45" t="s">
        <v>969</v>
      </c>
      <c r="AQ36" s="45" t="s">
        <v>979</v>
      </c>
      <c r="AR36" s="46">
        <v>106</v>
      </c>
      <c r="AS36" s="46">
        <v>86.910735908786464</v>
      </c>
      <c r="AT36" s="46">
        <v>81.916759958666532</v>
      </c>
      <c r="AU36" s="46">
        <v>77.911453812884531</v>
      </c>
      <c r="AV36" s="46">
        <v>75.294709182560382</v>
      </c>
      <c r="AW36" s="46">
        <v>73.463461031699694</v>
      </c>
      <c r="AX36" s="46">
        <v>72.013856568244009</v>
      </c>
      <c r="AY36" s="46">
        <v>70.459581858247461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3690</v>
      </c>
      <c r="H37" s="24">
        <v>3030</v>
      </c>
      <c r="I37" s="24">
        <v>2850</v>
      </c>
      <c r="J37" s="24">
        <v>2710</v>
      </c>
      <c r="K37" s="24">
        <v>2620</v>
      </c>
      <c r="L37" s="24">
        <v>2560</v>
      </c>
      <c r="M37" s="24">
        <v>2510</v>
      </c>
      <c r="N37" s="25">
        <v>2450</v>
      </c>
      <c r="P37" s="147"/>
      <c r="Q37" s="21" t="s">
        <v>969</v>
      </c>
      <c r="R37" s="22" t="s">
        <v>979</v>
      </c>
      <c r="S37" s="23">
        <v>73.8</v>
      </c>
      <c r="T37" s="24">
        <v>60.509550094985286</v>
      </c>
      <c r="U37" s="24">
        <v>57.032612122165936</v>
      </c>
      <c r="V37" s="24">
        <v>54.244012182932806</v>
      </c>
      <c r="W37" s="24">
        <v>52.422165449744853</v>
      </c>
      <c r="X37" s="24">
        <v>51.147202114522969</v>
      </c>
      <c r="Y37" s="24">
        <v>50.137949195626462</v>
      </c>
      <c r="Z37" s="25">
        <v>49.055822086213773</v>
      </c>
      <c r="AB37" s="8">
        <v>127</v>
      </c>
      <c r="AC37" s="45" t="s">
        <v>1020</v>
      </c>
      <c r="AD37" s="45" t="s">
        <v>969</v>
      </c>
      <c r="AE37" s="45" t="s">
        <v>979</v>
      </c>
      <c r="AF37" s="45">
        <v>5500</v>
      </c>
      <c r="AG37" s="45">
        <v>4510</v>
      </c>
      <c r="AH37" s="45">
        <v>4250</v>
      </c>
      <c r="AI37" s="45">
        <v>4040</v>
      </c>
      <c r="AJ37" s="45">
        <v>3910</v>
      </c>
      <c r="AK37" s="45">
        <v>3810</v>
      </c>
      <c r="AL37" s="45">
        <v>3740</v>
      </c>
      <c r="AM37" s="45">
        <v>3660</v>
      </c>
      <c r="AN37" s="45"/>
      <c r="AO37" s="45" t="s">
        <v>1020</v>
      </c>
      <c r="AP37" s="45" t="s">
        <v>969</v>
      </c>
      <c r="AQ37" s="45" t="s">
        <v>979</v>
      </c>
      <c r="AR37" s="46">
        <v>110</v>
      </c>
      <c r="AS37" s="46">
        <v>90.190386320438776</v>
      </c>
      <c r="AT37" s="46">
        <v>85.007958447672806</v>
      </c>
      <c r="AU37" s="46">
        <v>80.851508673748086</v>
      </c>
      <c r="AV37" s="46">
        <v>78.136018963034346</v>
      </c>
      <c r="AW37" s="46">
        <v>76.235667108367593</v>
      </c>
      <c r="AX37" s="46">
        <v>74.731360589687156</v>
      </c>
      <c r="AY37" s="46">
        <v>73.118434003841685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1022</v>
      </c>
      <c r="C40" s="8" t="s">
        <v>970</v>
      </c>
      <c r="D40" s="146" t="s">
        <v>1014</v>
      </c>
      <c r="E40" s="9" t="s">
        <v>967</v>
      </c>
      <c r="F40" s="10" t="s">
        <v>982</v>
      </c>
      <c r="G40" s="11">
        <v>3690</v>
      </c>
      <c r="H40" s="12">
        <v>2550</v>
      </c>
      <c r="I40" s="12">
        <v>1860</v>
      </c>
      <c r="J40" s="12">
        <v>1640</v>
      </c>
      <c r="K40" s="12">
        <v>1500</v>
      </c>
      <c r="L40" s="12">
        <v>1420</v>
      </c>
      <c r="M40" s="12">
        <v>1370</v>
      </c>
      <c r="N40" s="13">
        <v>1350</v>
      </c>
      <c r="P40" s="146" t="s">
        <v>1014</v>
      </c>
      <c r="Q40" s="9" t="s">
        <v>967</v>
      </c>
      <c r="R40" s="10" t="s">
        <v>982</v>
      </c>
      <c r="S40" s="11">
        <v>73.8</v>
      </c>
      <c r="T40" s="12">
        <v>51.070831950431774</v>
      </c>
      <c r="U40" s="12">
        <v>37.13625108881044</v>
      </c>
      <c r="V40" s="12">
        <v>32.724767689540542</v>
      </c>
      <c r="W40" s="12">
        <v>30.043227949514325</v>
      </c>
      <c r="X40" s="12">
        <v>28.466637917970321</v>
      </c>
      <c r="Y40" s="12">
        <v>27.457392895809075</v>
      </c>
      <c r="Z40" s="13">
        <v>26.962610750707039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3690</v>
      </c>
      <c r="H41" s="19">
        <v>2720</v>
      </c>
      <c r="I41" s="19">
        <v>2560</v>
      </c>
      <c r="J41" s="19">
        <v>2490</v>
      </c>
      <c r="K41" s="19">
        <v>2390</v>
      </c>
      <c r="L41" s="19">
        <v>2310</v>
      </c>
      <c r="M41" s="19">
        <v>2210</v>
      </c>
      <c r="N41" s="20">
        <v>2110</v>
      </c>
      <c r="P41" s="146"/>
      <c r="Q41" s="9" t="s">
        <v>968</v>
      </c>
      <c r="R41" s="10" t="s">
        <v>982</v>
      </c>
      <c r="S41" s="18">
        <v>73.8</v>
      </c>
      <c r="T41" s="19">
        <v>54.495029504566929</v>
      </c>
      <c r="U41" s="19">
        <v>51.256674006346678</v>
      </c>
      <c r="V41" s="19">
        <v>49.810385427577046</v>
      </c>
      <c r="W41" s="19">
        <v>47.811137591994779</v>
      </c>
      <c r="X41" s="19">
        <v>46.224233677427144</v>
      </c>
      <c r="Y41" s="19">
        <v>44.295241083559496</v>
      </c>
      <c r="Z41" s="20">
        <v>42.270316370506954</v>
      </c>
      <c r="AB41" s="8">
        <v>10</v>
      </c>
      <c r="AC41" t="s">
        <v>1012</v>
      </c>
      <c r="AD41" t="s">
        <v>967</v>
      </c>
      <c r="AE41" t="s">
        <v>982</v>
      </c>
      <c r="AF41">
        <v>3300</v>
      </c>
      <c r="AG41">
        <v>2280</v>
      </c>
      <c r="AH41">
        <v>1660</v>
      </c>
      <c r="AI41">
        <v>1460</v>
      </c>
      <c r="AJ41">
        <v>1340</v>
      </c>
      <c r="AK41">
        <v>1270</v>
      </c>
      <c r="AL41">
        <v>1230</v>
      </c>
      <c r="AM41">
        <v>1210</v>
      </c>
      <c r="AO41" t="s">
        <v>1012</v>
      </c>
      <c r="AP41" t="s">
        <v>967</v>
      </c>
      <c r="AQ41" t="s">
        <v>982</v>
      </c>
      <c r="AR41" s="15">
        <v>66</v>
      </c>
      <c r="AS41" s="15">
        <v>45.67310174428858</v>
      </c>
      <c r="AT41" s="15">
        <v>33.211281461537787</v>
      </c>
      <c r="AU41" s="15">
        <v>29.266052405280163</v>
      </c>
      <c r="AV41" s="15">
        <v>26.867927434525015</v>
      </c>
      <c r="AW41" s="15">
        <v>25.457968869729559</v>
      </c>
      <c r="AX41" s="15">
        <v>24.555392020642262</v>
      </c>
      <c r="AY41" s="15">
        <v>24.112903923396541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3690</v>
      </c>
      <c r="H42" s="24">
        <v>2520</v>
      </c>
      <c r="I42" s="24">
        <v>2250</v>
      </c>
      <c r="J42" s="24">
        <v>2030</v>
      </c>
      <c r="K42" s="24">
        <v>1890</v>
      </c>
      <c r="L42" s="24">
        <v>1800</v>
      </c>
      <c r="M42" s="24">
        <v>1730</v>
      </c>
      <c r="N42" s="25">
        <v>1650</v>
      </c>
      <c r="P42" s="147"/>
      <c r="Q42" s="21" t="s">
        <v>969</v>
      </c>
      <c r="R42" s="22" t="s">
        <v>982</v>
      </c>
      <c r="S42" s="23">
        <v>73.8</v>
      </c>
      <c r="T42" s="24">
        <v>50.458587115438867</v>
      </c>
      <c r="U42" s="24">
        <v>44.961622844203077</v>
      </c>
      <c r="V42" s="24">
        <v>40.562215470455641</v>
      </c>
      <c r="W42" s="24">
        <v>37.813388703647313</v>
      </c>
      <c r="X42" s="24">
        <v>35.948532842114808</v>
      </c>
      <c r="Y42" s="24">
        <v>34.506623225643523</v>
      </c>
      <c r="Z42" s="25">
        <v>32.994229152579393</v>
      </c>
      <c r="AB42" s="8">
        <v>25</v>
      </c>
      <c r="AC42" t="s">
        <v>1013</v>
      </c>
      <c r="AD42" t="s">
        <v>967</v>
      </c>
      <c r="AE42" t="s">
        <v>982</v>
      </c>
      <c r="AF42">
        <v>3500</v>
      </c>
      <c r="AG42">
        <v>2420</v>
      </c>
      <c r="AH42">
        <v>1760</v>
      </c>
      <c r="AI42">
        <v>1550</v>
      </c>
      <c r="AJ42">
        <v>1420</v>
      </c>
      <c r="AK42">
        <v>1350</v>
      </c>
      <c r="AL42">
        <v>1300</v>
      </c>
      <c r="AM42">
        <v>1280</v>
      </c>
      <c r="AO42" t="s">
        <v>1013</v>
      </c>
      <c r="AP42" t="s">
        <v>967</v>
      </c>
      <c r="AQ42" t="s">
        <v>982</v>
      </c>
      <c r="AR42" s="15">
        <v>70</v>
      </c>
      <c r="AS42" s="15">
        <v>48.441168516669705</v>
      </c>
      <c r="AT42" s="15">
        <v>35.224086398600683</v>
      </c>
      <c r="AU42" s="15">
        <v>31.039752551054718</v>
      </c>
      <c r="AV42" s="15">
        <v>28.496286672981075</v>
      </c>
      <c r="AW42" s="15">
        <v>27.000876073955592</v>
      </c>
      <c r="AX42" s="15">
        <v>26.043597597650887</v>
      </c>
      <c r="AY42" s="15">
        <v>25.574292039966032</v>
      </c>
    </row>
    <row r="43" spans="1:51" ht="15.75" thickBot="1">
      <c r="AB43" s="8">
        <v>40</v>
      </c>
      <c r="AC43" t="s">
        <v>1014</v>
      </c>
      <c r="AD43" t="s">
        <v>967</v>
      </c>
      <c r="AE43" t="s">
        <v>982</v>
      </c>
      <c r="AF43">
        <v>3690</v>
      </c>
      <c r="AG43">
        <v>2550</v>
      </c>
      <c r="AH43">
        <v>1860</v>
      </c>
      <c r="AI43">
        <v>1640</v>
      </c>
      <c r="AJ43">
        <v>1500</v>
      </c>
      <c r="AK43">
        <v>1420</v>
      </c>
      <c r="AL43">
        <v>1370</v>
      </c>
      <c r="AM43">
        <v>1350</v>
      </c>
      <c r="AO43" t="s">
        <v>1014</v>
      </c>
      <c r="AP43" t="s">
        <v>967</v>
      </c>
      <c r="AQ43" t="s">
        <v>982</v>
      </c>
      <c r="AR43" s="15">
        <v>73.8</v>
      </c>
      <c r="AS43" s="15">
        <v>51.070831950431774</v>
      </c>
      <c r="AT43" s="15">
        <v>37.13625108881044</v>
      </c>
      <c r="AU43" s="15">
        <v>32.724767689540542</v>
      </c>
      <c r="AV43" s="15">
        <v>30.043227949514325</v>
      </c>
      <c r="AW43" s="15">
        <v>28.466637917970321</v>
      </c>
      <c r="AX43" s="15">
        <v>27.457392895809075</v>
      </c>
      <c r="AY43" s="15">
        <v>26.962610750707039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1015</v>
      </c>
      <c r="AD44" t="s">
        <v>967</v>
      </c>
      <c r="AE44" t="s">
        <v>982</v>
      </c>
      <c r="AF44">
        <v>3400</v>
      </c>
      <c r="AG44">
        <v>2350</v>
      </c>
      <c r="AH44">
        <v>1710</v>
      </c>
      <c r="AI44">
        <v>1510</v>
      </c>
      <c r="AJ44">
        <v>1380</v>
      </c>
      <c r="AK44">
        <v>1310</v>
      </c>
      <c r="AL44">
        <v>1260</v>
      </c>
      <c r="AM44">
        <v>1240</v>
      </c>
      <c r="AO44" t="s">
        <v>1015</v>
      </c>
      <c r="AP44" t="s">
        <v>967</v>
      </c>
      <c r="AQ44" t="s">
        <v>982</v>
      </c>
      <c r="AR44" s="15">
        <v>68</v>
      </c>
      <c r="AS44" s="15">
        <v>47.057135130479139</v>
      </c>
      <c r="AT44" s="15">
        <v>34.217683930069235</v>
      </c>
      <c r="AU44" s="15">
        <v>30.152902478167434</v>
      </c>
      <c r="AV44" s="15">
        <v>27.68210705375304</v>
      </c>
      <c r="AW44" s="15">
        <v>26.229422471842572</v>
      </c>
      <c r="AX44" s="15">
        <v>25.299494809146573</v>
      </c>
      <c r="AY44" s="15">
        <v>24.843597981681285</v>
      </c>
    </row>
    <row r="45" spans="1:51" ht="15" customHeight="1">
      <c r="A45" s="3">
        <v>1</v>
      </c>
      <c r="B45" s="7" t="s">
        <v>1022</v>
      </c>
      <c r="C45" s="8" t="s">
        <v>973</v>
      </c>
      <c r="D45" s="146" t="s">
        <v>1014</v>
      </c>
      <c r="E45" s="9" t="s">
        <v>967</v>
      </c>
      <c r="F45" s="10" t="s">
        <v>983</v>
      </c>
      <c r="G45" s="11">
        <v>3690</v>
      </c>
      <c r="H45" s="12">
        <v>3390</v>
      </c>
      <c r="I45" s="12">
        <v>3070</v>
      </c>
      <c r="J45" s="12">
        <v>2990</v>
      </c>
      <c r="K45" s="12">
        <v>2940</v>
      </c>
      <c r="L45" s="12">
        <v>2910</v>
      </c>
      <c r="M45" s="12">
        <v>2890</v>
      </c>
      <c r="N45" s="13">
        <v>2880</v>
      </c>
      <c r="P45" s="146" t="s">
        <v>1014</v>
      </c>
      <c r="Q45" s="9" t="s">
        <v>967</v>
      </c>
      <c r="R45" s="10" t="s">
        <v>983</v>
      </c>
      <c r="S45" s="11">
        <v>73.8</v>
      </c>
      <c r="T45" s="12">
        <v>67.811674601403141</v>
      </c>
      <c r="U45" s="12">
        <v>61.32412833959453</v>
      </c>
      <c r="V45" s="12">
        <v>59.8549783575493</v>
      </c>
      <c r="W45" s="12">
        <v>58.881744039341541</v>
      </c>
      <c r="X45" s="12">
        <v>58.276271235628727</v>
      </c>
      <c r="Y45" s="12">
        <v>57.874298498442506</v>
      </c>
      <c r="Z45" s="13">
        <v>57.672852842124676</v>
      </c>
      <c r="AB45" s="8">
        <v>70</v>
      </c>
      <c r="AC45" t="s">
        <v>1016</v>
      </c>
      <c r="AD45" t="s">
        <v>967</v>
      </c>
      <c r="AE45" t="s">
        <v>982</v>
      </c>
      <c r="AF45">
        <v>3600</v>
      </c>
      <c r="AG45">
        <v>2490</v>
      </c>
      <c r="AH45">
        <v>1810</v>
      </c>
      <c r="AI45">
        <v>1600</v>
      </c>
      <c r="AJ45">
        <v>1470</v>
      </c>
      <c r="AK45">
        <v>1390</v>
      </c>
      <c r="AL45">
        <v>1340</v>
      </c>
      <c r="AM45">
        <v>1320</v>
      </c>
      <c r="AO45" t="s">
        <v>1016</v>
      </c>
      <c r="AP45" t="s">
        <v>967</v>
      </c>
      <c r="AQ45" t="s">
        <v>982</v>
      </c>
      <c r="AR45" s="15">
        <v>72</v>
      </c>
      <c r="AS45" s="15">
        <v>49.825201902860265</v>
      </c>
      <c r="AT45" s="15">
        <v>36.230488867132131</v>
      </c>
      <c r="AU45" s="15">
        <v>31.926602623941992</v>
      </c>
      <c r="AV45" s="15">
        <v>29.310466292209099</v>
      </c>
      <c r="AW45" s="15">
        <v>27.772329676068605</v>
      </c>
      <c r="AX45" s="15">
        <v>26.787700386155194</v>
      </c>
      <c r="AY45" s="15">
        <v>26.304986098250769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3690</v>
      </c>
      <c r="H46" s="19">
        <v>3440</v>
      </c>
      <c r="I46" s="19">
        <v>3380</v>
      </c>
      <c r="J46" s="19">
        <v>3360</v>
      </c>
      <c r="K46" s="19">
        <v>3330</v>
      </c>
      <c r="L46" s="19">
        <v>3310</v>
      </c>
      <c r="M46" s="19">
        <v>3280</v>
      </c>
      <c r="N46" s="20">
        <v>3250</v>
      </c>
      <c r="P46" s="146"/>
      <c r="Q46" s="9" t="s">
        <v>968</v>
      </c>
      <c r="R46" s="10" t="s">
        <v>983</v>
      </c>
      <c r="S46" s="18">
        <v>73.8</v>
      </c>
      <c r="T46" s="19">
        <v>68.83083307746422</v>
      </c>
      <c r="U46" s="19">
        <v>67.512726001573327</v>
      </c>
      <c r="V46" s="19">
        <v>67.14321184797619</v>
      </c>
      <c r="W46" s="19">
        <v>66.61787119316395</v>
      </c>
      <c r="X46" s="19">
        <v>66.18808906220201</v>
      </c>
      <c r="Y46" s="19">
        <v>65.649295824870279</v>
      </c>
      <c r="Z46" s="20">
        <v>65.062904041380065</v>
      </c>
      <c r="AB46" s="8">
        <v>85</v>
      </c>
      <c r="AC46" t="s">
        <v>1017</v>
      </c>
      <c r="AD46" t="s">
        <v>967</v>
      </c>
      <c r="AE46" t="s">
        <v>982</v>
      </c>
      <c r="AF46">
        <v>3790</v>
      </c>
      <c r="AG46">
        <v>2620</v>
      </c>
      <c r="AH46">
        <v>1910</v>
      </c>
      <c r="AI46">
        <v>1680</v>
      </c>
      <c r="AJ46">
        <v>1540</v>
      </c>
      <c r="AK46">
        <v>1460</v>
      </c>
      <c r="AL46">
        <v>1410</v>
      </c>
      <c r="AM46">
        <v>1380</v>
      </c>
      <c r="AO46" t="s">
        <v>1017</v>
      </c>
      <c r="AP46" t="s">
        <v>967</v>
      </c>
      <c r="AQ46" t="s">
        <v>982</v>
      </c>
      <c r="AR46" s="15">
        <v>75.8</v>
      </c>
      <c r="AS46" s="15">
        <v>52.454865336622333</v>
      </c>
      <c r="AT46" s="15">
        <v>38.14265355734188</v>
      </c>
      <c r="AU46" s="15">
        <v>33.611617762427819</v>
      </c>
      <c r="AV46" s="15">
        <v>30.85740756874236</v>
      </c>
      <c r="AW46" s="15">
        <v>29.238091520083341</v>
      </c>
      <c r="AX46" s="15">
        <v>28.201495684313386</v>
      </c>
      <c r="AY46" s="15">
        <v>27.693304808991783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3690</v>
      </c>
      <c r="H47" s="24">
        <v>3380</v>
      </c>
      <c r="I47" s="24">
        <v>3260</v>
      </c>
      <c r="J47" s="24">
        <v>3200</v>
      </c>
      <c r="K47" s="24">
        <v>3150</v>
      </c>
      <c r="L47" s="24">
        <v>3120</v>
      </c>
      <c r="M47" s="24">
        <v>3100</v>
      </c>
      <c r="N47" s="25">
        <v>3070</v>
      </c>
      <c r="P47" s="147"/>
      <c r="Q47" s="21" t="s">
        <v>969</v>
      </c>
      <c r="R47" s="22" t="s">
        <v>983</v>
      </c>
      <c r="S47" s="23">
        <v>73.8</v>
      </c>
      <c r="T47" s="24">
        <v>67.623938693968739</v>
      </c>
      <c r="U47" s="24">
        <v>65.206420808988355</v>
      </c>
      <c r="V47" s="24">
        <v>63.931562034142111</v>
      </c>
      <c r="W47" s="24">
        <v>63.077079794130789</v>
      </c>
      <c r="X47" s="24">
        <v>62.468335722728696</v>
      </c>
      <c r="Y47" s="24">
        <v>61.979903718187472</v>
      </c>
      <c r="Z47" s="25">
        <v>61.449537111316175</v>
      </c>
      <c r="AB47" s="8">
        <v>100</v>
      </c>
      <c r="AC47" t="s">
        <v>1018</v>
      </c>
      <c r="AD47" t="s">
        <v>967</v>
      </c>
      <c r="AE47" t="s">
        <v>982</v>
      </c>
      <c r="AF47">
        <v>5100</v>
      </c>
      <c r="AG47">
        <v>3530</v>
      </c>
      <c r="AH47">
        <v>2570</v>
      </c>
      <c r="AI47">
        <v>2260</v>
      </c>
      <c r="AJ47">
        <v>2080</v>
      </c>
      <c r="AK47">
        <v>1970</v>
      </c>
      <c r="AL47">
        <v>1900</v>
      </c>
      <c r="AM47">
        <v>1860</v>
      </c>
      <c r="AO47" t="s">
        <v>1018</v>
      </c>
      <c r="AP47" t="s">
        <v>967</v>
      </c>
      <c r="AQ47" t="s">
        <v>982</v>
      </c>
      <c r="AR47" s="15">
        <v>102</v>
      </c>
      <c r="AS47" s="15">
        <v>70.585702695718709</v>
      </c>
      <c r="AT47" s="15">
        <v>51.326525895103849</v>
      </c>
      <c r="AU47" s="15">
        <v>45.229353717251151</v>
      </c>
      <c r="AV47" s="15">
        <v>41.523160580629558</v>
      </c>
      <c r="AW47" s="15">
        <v>39.344133707763852</v>
      </c>
      <c r="AX47" s="15">
        <v>37.949242213719856</v>
      </c>
      <c r="AY47" s="15">
        <v>37.26539697252192</v>
      </c>
    </row>
    <row r="48" spans="1:51" ht="15.75" thickBot="1">
      <c r="AB48" s="8">
        <v>115</v>
      </c>
      <c r="AC48" t="s">
        <v>1019</v>
      </c>
      <c r="AD48" t="s">
        <v>967</v>
      </c>
      <c r="AE48" t="s">
        <v>982</v>
      </c>
      <c r="AF48">
        <v>5300</v>
      </c>
      <c r="AG48">
        <v>3670</v>
      </c>
      <c r="AH48">
        <v>2670</v>
      </c>
      <c r="AI48">
        <v>2350</v>
      </c>
      <c r="AJ48">
        <v>2160</v>
      </c>
      <c r="AK48">
        <v>2040</v>
      </c>
      <c r="AL48">
        <v>1970</v>
      </c>
      <c r="AM48">
        <v>1940</v>
      </c>
      <c r="AO48" t="s">
        <v>1019</v>
      </c>
      <c r="AP48" t="s">
        <v>967</v>
      </c>
      <c r="AQ48" t="s">
        <v>982</v>
      </c>
      <c r="AR48" s="15">
        <v>106</v>
      </c>
      <c r="AS48" s="15">
        <v>73.353769468099841</v>
      </c>
      <c r="AT48" s="15">
        <v>53.339330832166752</v>
      </c>
      <c r="AU48" s="15">
        <v>47.00305386302572</v>
      </c>
      <c r="AV48" s="15">
        <v>43.151519819085628</v>
      </c>
      <c r="AW48" s="15">
        <v>40.887040911989892</v>
      </c>
      <c r="AX48" s="15">
        <v>39.437447790728484</v>
      </c>
      <c r="AY48" s="15">
        <v>38.726785089091415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C49" t="s">
        <v>1020</v>
      </c>
      <c r="AD49" t="s">
        <v>967</v>
      </c>
      <c r="AE49" t="s">
        <v>982</v>
      </c>
      <c r="AF49">
        <v>5500</v>
      </c>
      <c r="AG49">
        <v>3810</v>
      </c>
      <c r="AH49">
        <v>2770</v>
      </c>
      <c r="AI49">
        <v>2440</v>
      </c>
      <c r="AJ49">
        <v>2240</v>
      </c>
      <c r="AK49">
        <v>2120</v>
      </c>
      <c r="AL49">
        <v>2050</v>
      </c>
      <c r="AM49">
        <v>2010</v>
      </c>
      <c r="AO49" t="s">
        <v>1020</v>
      </c>
      <c r="AP49" t="s">
        <v>967</v>
      </c>
      <c r="AQ49" t="s">
        <v>982</v>
      </c>
      <c r="AR49" s="15">
        <v>110</v>
      </c>
      <c r="AS49" s="15">
        <v>76.12183624048096</v>
      </c>
      <c r="AT49" s="15">
        <v>55.352135769229648</v>
      </c>
      <c r="AU49" s="15">
        <v>48.77675400880026</v>
      </c>
      <c r="AV49" s="15">
        <v>44.779879057541685</v>
      </c>
      <c r="AW49" s="15">
        <v>42.429948116215932</v>
      </c>
      <c r="AX49" s="15">
        <v>40.925653367737105</v>
      </c>
      <c r="AY49" s="15">
        <v>40.188173205660902</v>
      </c>
    </row>
    <row r="50" spans="1:51" ht="15" customHeight="1">
      <c r="A50" s="3">
        <v>1</v>
      </c>
      <c r="B50" s="7" t="s">
        <v>1023</v>
      </c>
      <c r="C50" s="8" t="s">
        <v>966</v>
      </c>
      <c r="D50" s="146" t="s">
        <v>1015</v>
      </c>
      <c r="E50" s="9" t="s">
        <v>967</v>
      </c>
      <c r="F50" s="10" t="s">
        <v>979</v>
      </c>
      <c r="G50" s="11">
        <v>3400</v>
      </c>
      <c r="H50" s="12">
        <v>2810</v>
      </c>
      <c r="I50" s="12">
        <v>2380</v>
      </c>
      <c r="J50" s="12">
        <v>2240</v>
      </c>
      <c r="K50" s="12">
        <v>2150</v>
      </c>
      <c r="L50" s="12">
        <v>2090</v>
      </c>
      <c r="M50" s="12">
        <v>2060</v>
      </c>
      <c r="N50" s="13">
        <v>2040</v>
      </c>
      <c r="P50" s="146" t="s">
        <v>1015</v>
      </c>
      <c r="Q50" s="9" t="s">
        <v>967</v>
      </c>
      <c r="R50" s="10" t="s">
        <v>979</v>
      </c>
      <c r="S50" s="11">
        <v>68</v>
      </c>
      <c r="T50" s="12">
        <v>56.106331336885496</v>
      </c>
      <c r="U50" s="12">
        <v>47.645025124931934</v>
      </c>
      <c r="V50" s="12">
        <v>44.80018442960808</v>
      </c>
      <c r="W50" s="12">
        <v>42.97378339146502</v>
      </c>
      <c r="X50" s="12">
        <v>41.860706789851022</v>
      </c>
      <c r="Y50" s="12">
        <v>41.131494271147488</v>
      </c>
      <c r="Z50" s="13">
        <v>40.768972855028672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3400</v>
      </c>
      <c r="H51" s="19">
        <v>2900</v>
      </c>
      <c r="I51" s="19">
        <v>2810</v>
      </c>
      <c r="J51" s="19">
        <v>2770</v>
      </c>
      <c r="K51" s="19">
        <v>2720</v>
      </c>
      <c r="L51" s="19">
        <v>2670</v>
      </c>
      <c r="M51" s="19">
        <v>2620</v>
      </c>
      <c r="N51" s="20">
        <v>2560</v>
      </c>
      <c r="P51" s="146"/>
      <c r="Q51" s="9" t="s">
        <v>968</v>
      </c>
      <c r="R51" s="10" t="s">
        <v>979</v>
      </c>
      <c r="S51" s="18">
        <v>68</v>
      </c>
      <c r="T51" s="19">
        <v>58.040424241833009</v>
      </c>
      <c r="U51" s="19">
        <v>56.24448187471252</v>
      </c>
      <c r="V51" s="19">
        <v>55.466184980577012</v>
      </c>
      <c r="W51" s="19">
        <v>54.370970014362378</v>
      </c>
      <c r="X51" s="19">
        <v>53.484800230872771</v>
      </c>
      <c r="Y51" s="19">
        <v>52.386303296338674</v>
      </c>
      <c r="Z51" s="20">
        <v>51.206427778909529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3400</v>
      </c>
      <c r="H52" s="24">
        <v>2790</v>
      </c>
      <c r="I52" s="24">
        <v>2630</v>
      </c>
      <c r="J52" s="24">
        <v>2500</v>
      </c>
      <c r="K52" s="24">
        <v>2420</v>
      </c>
      <c r="L52" s="24">
        <v>2360</v>
      </c>
      <c r="M52" s="24">
        <v>2310</v>
      </c>
      <c r="N52" s="25">
        <v>2260</v>
      </c>
      <c r="P52" s="147"/>
      <c r="Q52" s="21" t="s">
        <v>969</v>
      </c>
      <c r="R52" s="22" t="s">
        <v>979</v>
      </c>
      <c r="S52" s="23">
        <v>68</v>
      </c>
      <c r="T52" s="24">
        <v>55.754056998089425</v>
      </c>
      <c r="U52" s="24">
        <v>52.550374313106829</v>
      </c>
      <c r="V52" s="24">
        <v>49.980932634680642</v>
      </c>
      <c r="W52" s="24">
        <v>48.3022662680576</v>
      </c>
      <c r="X52" s="24">
        <v>47.127503303354516</v>
      </c>
      <c r="Y52" s="24">
        <v>46.197568364533879</v>
      </c>
      <c r="Z52" s="25">
        <v>45.200486475102132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1012</v>
      </c>
      <c r="AD53" t="s">
        <v>968</v>
      </c>
      <c r="AE53" t="s">
        <v>982</v>
      </c>
      <c r="AF53">
        <v>3300</v>
      </c>
      <c r="AG53">
        <v>2440</v>
      </c>
      <c r="AH53">
        <v>2290</v>
      </c>
      <c r="AI53">
        <v>2230</v>
      </c>
      <c r="AJ53">
        <v>2140</v>
      </c>
      <c r="AK53">
        <v>2070</v>
      </c>
      <c r="AL53">
        <v>1980</v>
      </c>
      <c r="AM53">
        <v>1890</v>
      </c>
      <c r="AO53" t="s">
        <v>1012</v>
      </c>
      <c r="AP53" t="s">
        <v>968</v>
      </c>
      <c r="AQ53" t="s">
        <v>982</v>
      </c>
      <c r="AR53" s="15">
        <v>66</v>
      </c>
      <c r="AS53" s="15">
        <v>48.735392239856601</v>
      </c>
      <c r="AT53" s="15">
        <v>45.839301956895405</v>
      </c>
      <c r="AU53" s="15">
        <v>44.54587314661363</v>
      </c>
      <c r="AV53" s="15">
        <v>42.757927927800218</v>
      </c>
      <c r="AW53" s="15">
        <v>41.338745565178762</v>
      </c>
      <c r="AX53" s="15">
        <v>39.613630237329637</v>
      </c>
      <c r="AY53" s="15">
        <v>37.80272195736395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1013</v>
      </c>
      <c r="AD54" t="s">
        <v>968</v>
      </c>
      <c r="AE54" t="s">
        <v>982</v>
      </c>
      <c r="AF54">
        <v>3500</v>
      </c>
      <c r="AG54">
        <v>2580</v>
      </c>
      <c r="AH54">
        <v>2430</v>
      </c>
      <c r="AI54">
        <v>2360</v>
      </c>
      <c r="AJ54">
        <v>2270</v>
      </c>
      <c r="AK54">
        <v>2190</v>
      </c>
      <c r="AL54">
        <v>2100</v>
      </c>
      <c r="AM54">
        <v>2000</v>
      </c>
      <c r="AO54" t="s">
        <v>1013</v>
      </c>
      <c r="AP54" t="s">
        <v>968</v>
      </c>
      <c r="AQ54" t="s">
        <v>982</v>
      </c>
      <c r="AR54" s="15">
        <v>70</v>
      </c>
      <c r="AS54" s="15">
        <v>51.689052375605478</v>
      </c>
      <c r="AT54" s="15">
        <v>48.61744146943451</v>
      </c>
      <c r="AU54" s="15">
        <v>47.245623034287171</v>
      </c>
      <c r="AV54" s="15">
        <v>45.349317499182042</v>
      </c>
      <c r="AW54" s="15">
        <v>43.844124084280502</v>
      </c>
      <c r="AX54" s="15">
        <v>42.014456312319311</v>
      </c>
      <c r="AY54" s="15">
        <v>40.093796015385998</v>
      </c>
    </row>
    <row r="55" spans="1:51" ht="15" customHeight="1">
      <c r="A55" s="3">
        <v>1</v>
      </c>
      <c r="B55" s="7" t="s">
        <v>1023</v>
      </c>
      <c r="C55" s="8" t="s">
        <v>970</v>
      </c>
      <c r="D55" s="146" t="s">
        <v>1015</v>
      </c>
      <c r="E55" s="9" t="s">
        <v>967</v>
      </c>
      <c r="F55" s="10" t="s">
        <v>982</v>
      </c>
      <c r="G55" s="11">
        <v>3400</v>
      </c>
      <c r="H55" s="12">
        <v>2350</v>
      </c>
      <c r="I55" s="12">
        <v>1710</v>
      </c>
      <c r="J55" s="12">
        <v>1510</v>
      </c>
      <c r="K55" s="12">
        <v>1380</v>
      </c>
      <c r="L55" s="12">
        <v>1310</v>
      </c>
      <c r="M55" s="12">
        <v>1260</v>
      </c>
      <c r="N55" s="13">
        <v>1240</v>
      </c>
      <c r="P55" s="146" t="s">
        <v>1015</v>
      </c>
      <c r="Q55" s="9" t="s">
        <v>967</v>
      </c>
      <c r="R55" s="10" t="s">
        <v>982</v>
      </c>
      <c r="S55" s="11">
        <v>68</v>
      </c>
      <c r="T55" s="12">
        <v>47.057135130479139</v>
      </c>
      <c r="U55" s="12">
        <v>34.217683930069235</v>
      </c>
      <c r="V55" s="12">
        <v>30.152902478167434</v>
      </c>
      <c r="W55" s="12">
        <v>27.68210705375304</v>
      </c>
      <c r="X55" s="12">
        <v>26.229422471842572</v>
      </c>
      <c r="Y55" s="12">
        <v>25.299494809146573</v>
      </c>
      <c r="Z55" s="13">
        <v>24.843597981681285</v>
      </c>
      <c r="AB55" s="8">
        <v>41</v>
      </c>
      <c r="AC55" t="s">
        <v>1014</v>
      </c>
      <c r="AD55" t="s">
        <v>968</v>
      </c>
      <c r="AE55" t="s">
        <v>982</v>
      </c>
      <c r="AF55">
        <v>3690</v>
      </c>
      <c r="AG55">
        <v>2720</v>
      </c>
      <c r="AH55">
        <v>2560</v>
      </c>
      <c r="AI55">
        <v>2490</v>
      </c>
      <c r="AJ55">
        <v>2390</v>
      </c>
      <c r="AK55">
        <v>2310</v>
      </c>
      <c r="AL55">
        <v>2210</v>
      </c>
      <c r="AM55">
        <v>2110</v>
      </c>
      <c r="AO55" t="s">
        <v>1014</v>
      </c>
      <c r="AP55" t="s">
        <v>968</v>
      </c>
      <c r="AQ55" t="s">
        <v>982</v>
      </c>
      <c r="AR55" s="15">
        <v>73.8</v>
      </c>
      <c r="AS55" s="15">
        <v>54.495029504566929</v>
      </c>
      <c r="AT55" s="15">
        <v>51.256674006346678</v>
      </c>
      <c r="AU55" s="15">
        <v>49.810385427577046</v>
      </c>
      <c r="AV55" s="15">
        <v>47.811137591994779</v>
      </c>
      <c r="AW55" s="15">
        <v>46.224233677427144</v>
      </c>
      <c r="AX55" s="15">
        <v>44.295241083559496</v>
      </c>
      <c r="AY55" s="15">
        <v>42.270316370506954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3400</v>
      </c>
      <c r="H56" s="19">
        <v>2510</v>
      </c>
      <c r="I56" s="19">
        <v>2360</v>
      </c>
      <c r="J56" s="19">
        <v>2290</v>
      </c>
      <c r="K56" s="19">
        <v>2200</v>
      </c>
      <c r="L56" s="19">
        <v>2130</v>
      </c>
      <c r="M56" s="19">
        <v>2040</v>
      </c>
      <c r="N56" s="20">
        <v>1950</v>
      </c>
      <c r="P56" s="146"/>
      <c r="Q56" s="9" t="s">
        <v>968</v>
      </c>
      <c r="R56" s="10" t="s">
        <v>982</v>
      </c>
      <c r="S56" s="18">
        <v>68</v>
      </c>
      <c r="T56" s="19">
        <v>50.212222307731047</v>
      </c>
      <c r="U56" s="19">
        <v>47.228371713164961</v>
      </c>
      <c r="V56" s="19">
        <v>45.895748090450404</v>
      </c>
      <c r="W56" s="19">
        <v>44.05362271349113</v>
      </c>
      <c r="X56" s="19">
        <v>42.591434824729632</v>
      </c>
      <c r="Y56" s="19">
        <v>40.814043274824478</v>
      </c>
      <c r="Z56" s="20">
        <v>38.948258986374974</v>
      </c>
      <c r="AB56" s="8">
        <v>56</v>
      </c>
      <c r="AC56" t="s">
        <v>1015</v>
      </c>
      <c r="AD56" t="s">
        <v>968</v>
      </c>
      <c r="AE56" t="s">
        <v>982</v>
      </c>
      <c r="AF56">
        <v>3400</v>
      </c>
      <c r="AG56">
        <v>2510</v>
      </c>
      <c r="AH56">
        <v>2360</v>
      </c>
      <c r="AI56">
        <v>2290</v>
      </c>
      <c r="AJ56">
        <v>2200</v>
      </c>
      <c r="AK56">
        <v>2130</v>
      </c>
      <c r="AL56">
        <v>2040</v>
      </c>
      <c r="AM56">
        <v>1950</v>
      </c>
      <c r="AO56" t="s">
        <v>1015</v>
      </c>
      <c r="AP56" t="s">
        <v>968</v>
      </c>
      <c r="AQ56" t="s">
        <v>982</v>
      </c>
      <c r="AR56" s="15">
        <v>68</v>
      </c>
      <c r="AS56" s="15">
        <v>50.212222307731047</v>
      </c>
      <c r="AT56" s="15">
        <v>47.228371713164961</v>
      </c>
      <c r="AU56" s="15">
        <v>45.895748090450404</v>
      </c>
      <c r="AV56" s="15">
        <v>44.05362271349113</v>
      </c>
      <c r="AW56" s="15">
        <v>42.591434824729632</v>
      </c>
      <c r="AX56" s="15">
        <v>40.814043274824478</v>
      </c>
      <c r="AY56" s="15">
        <v>38.948258986374974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3400</v>
      </c>
      <c r="H57" s="24">
        <v>2320</v>
      </c>
      <c r="I57" s="24">
        <v>2070</v>
      </c>
      <c r="J57" s="24">
        <v>1870</v>
      </c>
      <c r="K57" s="24">
        <v>1740</v>
      </c>
      <c r="L57" s="24">
        <v>1660</v>
      </c>
      <c r="M57" s="24">
        <v>1590</v>
      </c>
      <c r="N57" s="25">
        <v>1520</v>
      </c>
      <c r="P57" s="147"/>
      <c r="Q57" s="21" t="s">
        <v>969</v>
      </c>
      <c r="R57" s="22" t="s">
        <v>982</v>
      </c>
      <c r="S57" s="23">
        <v>68</v>
      </c>
      <c r="T57" s="24">
        <v>46.493007098236362</v>
      </c>
      <c r="U57" s="24">
        <v>41.428053569184414</v>
      </c>
      <c r="V57" s="24">
        <v>37.37439907846862</v>
      </c>
      <c r="W57" s="24">
        <v>34.841604767588315</v>
      </c>
      <c r="X57" s="24">
        <v>33.123309393818531</v>
      </c>
      <c r="Y57" s="24">
        <v>31.794720587313822</v>
      </c>
      <c r="Z57" s="25">
        <v>30.401186753054187</v>
      </c>
      <c r="AB57" s="8">
        <v>71</v>
      </c>
      <c r="AC57" t="s">
        <v>1016</v>
      </c>
      <c r="AD57" t="s">
        <v>968</v>
      </c>
      <c r="AE57" t="s">
        <v>982</v>
      </c>
      <c r="AF57">
        <v>3600</v>
      </c>
      <c r="AG57">
        <v>2660</v>
      </c>
      <c r="AH57">
        <v>2500</v>
      </c>
      <c r="AI57">
        <v>2430</v>
      </c>
      <c r="AJ57">
        <v>2330</v>
      </c>
      <c r="AK57">
        <v>2250</v>
      </c>
      <c r="AL57">
        <v>2160</v>
      </c>
      <c r="AM57">
        <v>2060</v>
      </c>
      <c r="AO57" t="s">
        <v>1016</v>
      </c>
      <c r="AP57" t="s">
        <v>968</v>
      </c>
      <c r="AQ57" t="s">
        <v>982</v>
      </c>
      <c r="AR57" s="15">
        <v>72</v>
      </c>
      <c r="AS57" s="15">
        <v>53.165882443479923</v>
      </c>
      <c r="AT57" s="15">
        <v>50.006511225704074</v>
      </c>
      <c r="AU57" s="15">
        <v>48.595497978123952</v>
      </c>
      <c r="AV57" s="15">
        <v>46.645012284872955</v>
      </c>
      <c r="AW57" s="15">
        <v>45.096813343831364</v>
      </c>
      <c r="AX57" s="15">
        <v>43.214869349814137</v>
      </c>
      <c r="AY57" s="15">
        <v>41.239333044397021</v>
      </c>
    </row>
    <row r="58" spans="1:51" ht="15.75" thickBot="1">
      <c r="AB58" s="8">
        <v>86</v>
      </c>
      <c r="AC58" t="s">
        <v>1017</v>
      </c>
      <c r="AD58" t="s">
        <v>968</v>
      </c>
      <c r="AE58" t="s">
        <v>982</v>
      </c>
      <c r="AF58">
        <v>3790</v>
      </c>
      <c r="AG58">
        <v>2800</v>
      </c>
      <c r="AH58">
        <v>2630</v>
      </c>
      <c r="AI58">
        <v>2560</v>
      </c>
      <c r="AJ58">
        <v>2460</v>
      </c>
      <c r="AK58">
        <v>2370</v>
      </c>
      <c r="AL58">
        <v>2270</v>
      </c>
      <c r="AM58">
        <v>2170</v>
      </c>
      <c r="AO58" t="s">
        <v>1017</v>
      </c>
      <c r="AP58" t="s">
        <v>968</v>
      </c>
      <c r="AQ58" t="s">
        <v>982</v>
      </c>
      <c r="AR58" s="15">
        <v>75.8</v>
      </c>
      <c r="AS58" s="15">
        <v>55.97185957244136</v>
      </c>
      <c r="AT58" s="15">
        <v>52.645743762616235</v>
      </c>
      <c r="AU58" s="15">
        <v>51.160260371413827</v>
      </c>
      <c r="AV58" s="15">
        <v>49.106832377685699</v>
      </c>
      <c r="AW58" s="15">
        <v>47.476922936978028</v>
      </c>
      <c r="AX58" s="15">
        <v>45.495654121054343</v>
      </c>
      <c r="AY58" s="15">
        <v>43.415853399517985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t="s">
        <v>1018</v>
      </c>
      <c r="AD59" t="s">
        <v>968</v>
      </c>
      <c r="AE59" t="s">
        <v>982</v>
      </c>
      <c r="AF59">
        <v>5100</v>
      </c>
      <c r="AG59">
        <v>3770</v>
      </c>
      <c r="AH59">
        <v>3540</v>
      </c>
      <c r="AI59">
        <v>3440</v>
      </c>
      <c r="AJ59">
        <v>3300</v>
      </c>
      <c r="AK59">
        <v>3190</v>
      </c>
      <c r="AL59">
        <v>3060</v>
      </c>
      <c r="AM59">
        <v>2920</v>
      </c>
      <c r="AO59" t="s">
        <v>1018</v>
      </c>
      <c r="AP59" t="s">
        <v>968</v>
      </c>
      <c r="AQ59" t="s">
        <v>982</v>
      </c>
      <c r="AR59" s="15">
        <v>102</v>
      </c>
      <c r="AS59" s="15">
        <v>75.318333461596566</v>
      </c>
      <c r="AT59" s="15">
        <v>70.842557569747427</v>
      </c>
      <c r="AU59" s="15">
        <v>68.843622135675602</v>
      </c>
      <c r="AV59" s="15">
        <v>66.080434070236691</v>
      </c>
      <c r="AW59" s="15">
        <v>63.88715223709444</v>
      </c>
      <c r="AX59" s="15">
        <v>61.221064912236706</v>
      </c>
      <c r="AY59" s="15">
        <v>58.422388479562464</v>
      </c>
    </row>
    <row r="60" spans="1:51" ht="15" customHeight="1">
      <c r="A60" s="3">
        <v>1</v>
      </c>
      <c r="B60" s="7" t="s">
        <v>1023</v>
      </c>
      <c r="C60" s="8" t="s">
        <v>973</v>
      </c>
      <c r="D60" s="146" t="s">
        <v>1015</v>
      </c>
      <c r="E60" s="9" t="s">
        <v>967</v>
      </c>
      <c r="F60" s="10" t="s">
        <v>983</v>
      </c>
      <c r="G60" s="11">
        <v>3400</v>
      </c>
      <c r="H60" s="12">
        <v>3120</v>
      </c>
      <c r="I60" s="12">
        <v>2830</v>
      </c>
      <c r="J60" s="12">
        <v>2760</v>
      </c>
      <c r="K60" s="12">
        <v>2710</v>
      </c>
      <c r="L60" s="12">
        <v>2680</v>
      </c>
      <c r="M60" s="12">
        <v>2670</v>
      </c>
      <c r="N60" s="13">
        <v>2660</v>
      </c>
      <c r="P60" s="146" t="s">
        <v>1015</v>
      </c>
      <c r="Q60" s="9" t="s">
        <v>967</v>
      </c>
      <c r="R60" s="10" t="s">
        <v>983</v>
      </c>
      <c r="S60" s="11">
        <v>68</v>
      </c>
      <c r="T60" s="12">
        <v>62.482301800750861</v>
      </c>
      <c r="U60" s="12">
        <v>56.504616898271379</v>
      </c>
      <c r="V60" s="12">
        <v>55.150928567931608</v>
      </c>
      <c r="W60" s="12">
        <v>54.254181499664291</v>
      </c>
      <c r="X60" s="12">
        <v>53.696293279441107</v>
      </c>
      <c r="Y60" s="12">
        <v>53.325911895583879</v>
      </c>
      <c r="Z60" s="13">
        <v>53.140298011713796</v>
      </c>
      <c r="AB60" s="8">
        <v>116</v>
      </c>
      <c r="AC60" t="s">
        <v>1019</v>
      </c>
      <c r="AD60" t="s">
        <v>968</v>
      </c>
      <c r="AE60" t="s">
        <v>982</v>
      </c>
      <c r="AF60">
        <v>5300</v>
      </c>
      <c r="AG60">
        <v>3910</v>
      </c>
      <c r="AH60">
        <v>3680</v>
      </c>
      <c r="AI60">
        <v>3580</v>
      </c>
      <c r="AJ60">
        <v>3430</v>
      </c>
      <c r="AK60">
        <v>3320</v>
      </c>
      <c r="AL60">
        <v>3180</v>
      </c>
      <c r="AM60">
        <v>3040</v>
      </c>
      <c r="AO60" t="s">
        <v>1019</v>
      </c>
      <c r="AP60" t="s">
        <v>968</v>
      </c>
      <c r="AQ60" t="s">
        <v>982</v>
      </c>
      <c r="AR60" s="15">
        <v>106</v>
      </c>
      <c r="AS60" s="15">
        <v>78.271993597345443</v>
      </c>
      <c r="AT60" s="15">
        <v>73.620697082286554</v>
      </c>
      <c r="AU60" s="15">
        <v>71.543372023349164</v>
      </c>
      <c r="AV60" s="15">
        <v>68.671823641618516</v>
      </c>
      <c r="AW60" s="15">
        <v>66.39253075619618</v>
      </c>
      <c r="AX60" s="15">
        <v>63.621890987226379</v>
      </c>
      <c r="AY60" s="15">
        <v>60.713462537584512</v>
      </c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3400</v>
      </c>
      <c r="H61" s="19">
        <v>3170</v>
      </c>
      <c r="I61" s="19">
        <v>3110</v>
      </c>
      <c r="J61" s="19">
        <v>3090</v>
      </c>
      <c r="K61" s="19">
        <v>3070</v>
      </c>
      <c r="L61" s="19">
        <v>3050</v>
      </c>
      <c r="M61" s="19">
        <v>3020</v>
      </c>
      <c r="N61" s="20">
        <v>3000</v>
      </c>
      <c r="P61" s="146"/>
      <c r="Q61" s="9" t="s">
        <v>968</v>
      </c>
      <c r="R61" s="10" t="s">
        <v>983</v>
      </c>
      <c r="S61" s="18">
        <v>68</v>
      </c>
      <c r="T61" s="19">
        <v>63.421363811213645</v>
      </c>
      <c r="U61" s="19">
        <v>62.206847806327723</v>
      </c>
      <c r="V61" s="19">
        <v>61.866374060465859</v>
      </c>
      <c r="W61" s="19">
        <v>61.382320340584656</v>
      </c>
      <c r="X61" s="19">
        <v>60.986315125064174</v>
      </c>
      <c r="Y61" s="19">
        <v>60.489866071696191</v>
      </c>
      <c r="Z61" s="20">
        <v>59.949559279320383</v>
      </c>
      <c r="AB61" s="8">
        <v>131</v>
      </c>
      <c r="AC61" t="s">
        <v>1020</v>
      </c>
      <c r="AD61" t="s">
        <v>968</v>
      </c>
      <c r="AE61" t="s">
        <v>982</v>
      </c>
      <c r="AF61">
        <v>5500</v>
      </c>
      <c r="AG61">
        <v>4060</v>
      </c>
      <c r="AH61">
        <v>3820</v>
      </c>
      <c r="AI61">
        <v>3710</v>
      </c>
      <c r="AJ61">
        <v>3560</v>
      </c>
      <c r="AK61">
        <v>3440</v>
      </c>
      <c r="AL61">
        <v>3300</v>
      </c>
      <c r="AM61">
        <v>3150</v>
      </c>
      <c r="AO61" t="s">
        <v>1020</v>
      </c>
      <c r="AP61" t="s">
        <v>968</v>
      </c>
      <c r="AQ61" t="s">
        <v>982</v>
      </c>
      <c r="AR61" s="15">
        <v>110</v>
      </c>
      <c r="AS61" s="15">
        <v>81.225653733094333</v>
      </c>
      <c r="AT61" s="15">
        <v>76.398836594825667</v>
      </c>
      <c r="AU61" s="15">
        <v>74.243121911022712</v>
      </c>
      <c r="AV61" s="15">
        <v>71.263213213000355</v>
      </c>
      <c r="AW61" s="15">
        <v>68.89790927529792</v>
      </c>
      <c r="AX61" s="15">
        <v>66.02271706221606</v>
      </c>
      <c r="AY61" s="15">
        <v>63.004536595606574</v>
      </c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3400</v>
      </c>
      <c r="H62" s="24">
        <v>3120</v>
      </c>
      <c r="I62" s="24">
        <v>3000</v>
      </c>
      <c r="J62" s="24">
        <v>2950</v>
      </c>
      <c r="K62" s="24">
        <v>2910</v>
      </c>
      <c r="L62" s="24">
        <v>2880</v>
      </c>
      <c r="M62" s="24">
        <v>2860</v>
      </c>
      <c r="N62" s="25">
        <v>2830</v>
      </c>
      <c r="P62" s="147"/>
      <c r="Q62" s="21" t="s">
        <v>969</v>
      </c>
      <c r="R62" s="22" t="s">
        <v>983</v>
      </c>
      <c r="S62" s="23">
        <v>68</v>
      </c>
      <c r="T62" s="24">
        <v>62.309320205824854</v>
      </c>
      <c r="U62" s="24">
        <v>60.081796951371388</v>
      </c>
      <c r="V62" s="24">
        <v>58.907130329561831</v>
      </c>
      <c r="W62" s="24">
        <v>58.119802520337309</v>
      </c>
      <c r="X62" s="24">
        <v>57.558900123923458</v>
      </c>
      <c r="Y62" s="24">
        <v>57.108854374481673</v>
      </c>
      <c r="Z62" s="25">
        <v>56.620169696063677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1024</v>
      </c>
      <c r="C65" s="8" t="s">
        <v>966</v>
      </c>
      <c r="D65" s="146" t="s">
        <v>1016</v>
      </c>
      <c r="E65" s="9" t="s">
        <v>967</v>
      </c>
      <c r="F65" s="10" t="s">
        <v>979</v>
      </c>
      <c r="G65" s="11">
        <v>3600</v>
      </c>
      <c r="H65" s="12">
        <v>2970</v>
      </c>
      <c r="I65" s="12">
        <v>2520</v>
      </c>
      <c r="J65" s="12">
        <v>2370</v>
      </c>
      <c r="K65" s="12">
        <v>2280</v>
      </c>
      <c r="L65" s="12">
        <v>2220</v>
      </c>
      <c r="M65" s="12">
        <v>2180</v>
      </c>
      <c r="N65" s="13">
        <v>2160</v>
      </c>
      <c r="P65" s="146" t="s">
        <v>1016</v>
      </c>
      <c r="Q65" s="9" t="s">
        <v>967</v>
      </c>
      <c r="R65" s="10" t="s">
        <v>979</v>
      </c>
      <c r="S65" s="11">
        <v>72</v>
      </c>
      <c r="T65" s="12">
        <v>59.406703768466997</v>
      </c>
      <c r="U65" s="12">
        <v>50.447673661692633</v>
      </c>
      <c r="V65" s="12">
        <v>47.435489396055608</v>
      </c>
      <c r="W65" s="12">
        <v>45.501653002727672</v>
      </c>
      <c r="X65" s="12">
        <v>44.32310130690108</v>
      </c>
      <c r="Y65" s="12">
        <v>43.550993934156168</v>
      </c>
      <c r="Z65" s="13">
        <v>43.167147728853898</v>
      </c>
      <c r="AB65" s="8">
        <v>12</v>
      </c>
      <c r="AC65" t="s">
        <v>1012</v>
      </c>
      <c r="AD65" t="s">
        <v>969</v>
      </c>
      <c r="AE65" t="s">
        <v>982</v>
      </c>
      <c r="AF65">
        <v>3300</v>
      </c>
      <c r="AG65">
        <v>2260</v>
      </c>
      <c r="AH65">
        <v>2010</v>
      </c>
      <c r="AI65">
        <v>1810</v>
      </c>
      <c r="AJ65">
        <v>1690</v>
      </c>
      <c r="AK65">
        <v>1610</v>
      </c>
      <c r="AL65">
        <v>1540</v>
      </c>
      <c r="AM65">
        <v>1480</v>
      </c>
      <c r="AO65" t="s">
        <v>1012</v>
      </c>
      <c r="AP65" t="s">
        <v>969</v>
      </c>
      <c r="AQ65" t="s">
        <v>982</v>
      </c>
      <c r="AR65" s="15">
        <v>66</v>
      </c>
      <c r="AS65" s="15">
        <v>45.12556571299411</v>
      </c>
      <c r="AT65" s="15">
        <v>40.209581405384874</v>
      </c>
      <c r="AU65" s="15">
        <v>36.275152046748957</v>
      </c>
      <c r="AV65" s="15">
        <v>33.816851686188656</v>
      </c>
      <c r="AW65" s="15">
        <v>32.149094411647397</v>
      </c>
      <c r="AX65" s="15">
        <v>30.859581746510475</v>
      </c>
      <c r="AY65" s="15">
        <v>29.50703420149377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3600</v>
      </c>
      <c r="H66" s="19">
        <v>3070</v>
      </c>
      <c r="I66" s="19">
        <v>2980</v>
      </c>
      <c r="J66" s="19">
        <v>2940</v>
      </c>
      <c r="K66" s="19">
        <v>2880</v>
      </c>
      <c r="L66" s="19">
        <v>2830</v>
      </c>
      <c r="M66" s="19">
        <v>2770</v>
      </c>
      <c r="N66" s="20">
        <v>2710</v>
      </c>
      <c r="P66" s="146"/>
      <c r="Q66" s="9" t="s">
        <v>968</v>
      </c>
      <c r="R66" s="10" t="s">
        <v>979</v>
      </c>
      <c r="S66" s="18">
        <v>72</v>
      </c>
      <c r="T66" s="19">
        <v>61.45456684429378</v>
      </c>
      <c r="U66" s="19">
        <v>59.552980808519145</v>
      </c>
      <c r="V66" s="19">
        <v>58.728901744140366</v>
      </c>
      <c r="W66" s="19">
        <v>57.569262368148401</v>
      </c>
      <c r="X66" s="19">
        <v>56.630964950335887</v>
      </c>
      <c r="Y66" s="19">
        <v>55.467850549064501</v>
      </c>
      <c r="Z66" s="20">
        <v>54.218570589433639</v>
      </c>
      <c r="AB66" s="8">
        <v>27</v>
      </c>
      <c r="AC66" t="s">
        <v>1013</v>
      </c>
      <c r="AD66" t="s">
        <v>969</v>
      </c>
      <c r="AE66" t="s">
        <v>982</v>
      </c>
      <c r="AF66">
        <v>3500</v>
      </c>
      <c r="AG66">
        <v>2390</v>
      </c>
      <c r="AH66">
        <v>2130</v>
      </c>
      <c r="AI66">
        <v>1920</v>
      </c>
      <c r="AJ66">
        <v>1790</v>
      </c>
      <c r="AK66">
        <v>1700</v>
      </c>
      <c r="AL66">
        <v>1640</v>
      </c>
      <c r="AM66">
        <v>1560</v>
      </c>
      <c r="AO66" t="s">
        <v>1013</v>
      </c>
      <c r="AP66" t="s">
        <v>969</v>
      </c>
      <c r="AQ66" t="s">
        <v>982</v>
      </c>
      <c r="AR66" s="15">
        <v>70</v>
      </c>
      <c r="AS66" s="15">
        <v>47.860448483478606</v>
      </c>
      <c r="AT66" s="15">
        <v>42.646525732983953</v>
      </c>
      <c r="AU66" s="15">
        <v>38.473646110188284</v>
      </c>
      <c r="AV66" s="15">
        <v>35.866357848987967</v>
      </c>
      <c r="AW66" s="15">
        <v>34.097524375989657</v>
      </c>
      <c r="AX66" s="15">
        <v>32.729859428117173</v>
      </c>
      <c r="AY66" s="15">
        <v>31.295339304614604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3600</v>
      </c>
      <c r="H67" s="24">
        <v>2950</v>
      </c>
      <c r="I67" s="24">
        <v>2780</v>
      </c>
      <c r="J67" s="24">
        <v>2650</v>
      </c>
      <c r="K67" s="24">
        <v>2560</v>
      </c>
      <c r="L67" s="24">
        <v>2490</v>
      </c>
      <c r="M67" s="24">
        <v>2450</v>
      </c>
      <c r="N67" s="25">
        <v>2390</v>
      </c>
      <c r="P67" s="147"/>
      <c r="Q67" s="21" t="s">
        <v>969</v>
      </c>
      <c r="R67" s="22" t="s">
        <v>979</v>
      </c>
      <c r="S67" s="23">
        <v>72</v>
      </c>
      <c r="T67" s="24">
        <v>59.033707409741744</v>
      </c>
      <c r="U67" s="24">
        <v>55.641572802113117</v>
      </c>
      <c r="V67" s="24">
        <v>52.920987495544203</v>
      </c>
      <c r="W67" s="24">
        <v>51.143576048531578</v>
      </c>
      <c r="X67" s="24">
        <v>49.899709380022422</v>
      </c>
      <c r="Y67" s="24">
        <v>48.915072385977055</v>
      </c>
      <c r="Z67" s="25">
        <v>47.859338620696384</v>
      </c>
      <c r="AB67" s="8">
        <v>42</v>
      </c>
      <c r="AC67" t="s">
        <v>1014</v>
      </c>
      <c r="AD67" t="s">
        <v>969</v>
      </c>
      <c r="AE67" t="s">
        <v>982</v>
      </c>
      <c r="AF67">
        <v>3690</v>
      </c>
      <c r="AG67">
        <v>2520</v>
      </c>
      <c r="AH67">
        <v>2250</v>
      </c>
      <c r="AI67">
        <v>2030</v>
      </c>
      <c r="AJ67">
        <v>1890</v>
      </c>
      <c r="AK67">
        <v>1800</v>
      </c>
      <c r="AL67">
        <v>1730</v>
      </c>
      <c r="AM67">
        <v>1650</v>
      </c>
      <c r="AO67" t="s">
        <v>1014</v>
      </c>
      <c r="AP67" t="s">
        <v>969</v>
      </c>
      <c r="AQ67" t="s">
        <v>982</v>
      </c>
      <c r="AR67" s="15">
        <v>73.8</v>
      </c>
      <c r="AS67" s="15">
        <v>50.458587115438867</v>
      </c>
      <c r="AT67" s="15">
        <v>44.961622844203077</v>
      </c>
      <c r="AU67" s="15">
        <v>40.562215470455641</v>
      </c>
      <c r="AV67" s="15">
        <v>37.813388703647313</v>
      </c>
      <c r="AW67" s="15">
        <v>35.948532842114808</v>
      </c>
      <c r="AX67" s="15">
        <v>34.506623225643523</v>
      </c>
      <c r="AY67" s="15">
        <v>32.994229152579393</v>
      </c>
    </row>
    <row r="68" spans="1:51" ht="15.75" thickBot="1">
      <c r="AB68" s="8">
        <v>57</v>
      </c>
      <c r="AC68" t="s">
        <v>1015</v>
      </c>
      <c r="AD68" t="s">
        <v>969</v>
      </c>
      <c r="AE68" t="s">
        <v>982</v>
      </c>
      <c r="AF68">
        <v>3400</v>
      </c>
      <c r="AG68">
        <v>2320</v>
      </c>
      <c r="AH68">
        <v>2070</v>
      </c>
      <c r="AI68">
        <v>1870</v>
      </c>
      <c r="AJ68">
        <v>1740</v>
      </c>
      <c r="AK68">
        <v>1660</v>
      </c>
      <c r="AL68">
        <v>1590</v>
      </c>
      <c r="AM68">
        <v>1520</v>
      </c>
      <c r="AO68" t="s">
        <v>1015</v>
      </c>
      <c r="AP68" t="s">
        <v>969</v>
      </c>
      <c r="AQ68" t="s">
        <v>982</v>
      </c>
      <c r="AR68" s="15">
        <v>68</v>
      </c>
      <c r="AS68" s="15">
        <v>46.493007098236362</v>
      </c>
      <c r="AT68" s="15">
        <v>41.428053569184414</v>
      </c>
      <c r="AU68" s="15">
        <v>37.37439907846862</v>
      </c>
      <c r="AV68" s="15">
        <v>34.841604767588315</v>
      </c>
      <c r="AW68" s="15">
        <v>33.123309393818531</v>
      </c>
      <c r="AX68" s="15">
        <v>31.794720587313822</v>
      </c>
      <c r="AY68" s="15">
        <v>30.401186753054187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1016</v>
      </c>
      <c r="AD69" t="s">
        <v>969</v>
      </c>
      <c r="AE69" t="s">
        <v>982</v>
      </c>
      <c r="AF69">
        <v>3600</v>
      </c>
      <c r="AG69">
        <v>2460</v>
      </c>
      <c r="AH69">
        <v>2190</v>
      </c>
      <c r="AI69">
        <v>1980</v>
      </c>
      <c r="AJ69">
        <v>1840</v>
      </c>
      <c r="AK69">
        <v>1750</v>
      </c>
      <c r="AL69">
        <v>1680</v>
      </c>
      <c r="AM69">
        <v>1610</v>
      </c>
      <c r="AO69" t="s">
        <v>1016</v>
      </c>
      <c r="AP69" t="s">
        <v>969</v>
      </c>
      <c r="AQ69" t="s">
        <v>982</v>
      </c>
      <c r="AR69" s="15">
        <v>72</v>
      </c>
      <c r="AS69" s="15">
        <v>49.227889868720851</v>
      </c>
      <c r="AT69" s="15">
        <v>43.8649978967835</v>
      </c>
      <c r="AU69" s="15">
        <v>39.572893141907954</v>
      </c>
      <c r="AV69" s="15">
        <v>36.891110930387633</v>
      </c>
      <c r="AW69" s="15">
        <v>35.071739358160798</v>
      </c>
      <c r="AX69" s="15">
        <v>33.66499826892052</v>
      </c>
      <c r="AY69" s="15">
        <v>32.189491856175025</v>
      </c>
    </row>
    <row r="70" spans="1:51" ht="15" customHeight="1">
      <c r="A70" s="3">
        <v>1</v>
      </c>
      <c r="B70" s="7" t="s">
        <v>1024</v>
      </c>
      <c r="C70" s="8" t="s">
        <v>970</v>
      </c>
      <c r="D70" s="146" t="s">
        <v>1016</v>
      </c>
      <c r="E70" s="9" t="s">
        <v>967</v>
      </c>
      <c r="F70" s="10" t="s">
        <v>982</v>
      </c>
      <c r="G70" s="11">
        <v>3600</v>
      </c>
      <c r="H70" s="12">
        <v>2490</v>
      </c>
      <c r="I70" s="12">
        <v>1810</v>
      </c>
      <c r="J70" s="12">
        <v>1600</v>
      </c>
      <c r="K70" s="12">
        <v>1470</v>
      </c>
      <c r="L70" s="12">
        <v>1390</v>
      </c>
      <c r="M70" s="12">
        <v>1340</v>
      </c>
      <c r="N70" s="13">
        <v>1320</v>
      </c>
      <c r="P70" s="146" t="s">
        <v>1016</v>
      </c>
      <c r="Q70" s="9" t="s">
        <v>967</v>
      </c>
      <c r="R70" s="10" t="s">
        <v>982</v>
      </c>
      <c r="S70" s="11">
        <v>72</v>
      </c>
      <c r="T70" s="12">
        <v>49.825201902860265</v>
      </c>
      <c r="U70" s="12">
        <v>36.230488867132131</v>
      </c>
      <c r="V70" s="12">
        <v>31.926602623941992</v>
      </c>
      <c r="W70" s="12">
        <v>29.310466292209099</v>
      </c>
      <c r="X70" s="12">
        <v>27.772329676068605</v>
      </c>
      <c r="Y70" s="12">
        <v>26.787700386155194</v>
      </c>
      <c r="Z70" s="13">
        <v>26.304986098250769</v>
      </c>
      <c r="AB70" s="8">
        <v>87</v>
      </c>
      <c r="AC70" t="s">
        <v>1017</v>
      </c>
      <c r="AD70" t="s">
        <v>969</v>
      </c>
      <c r="AE70" t="s">
        <v>982</v>
      </c>
      <c r="AF70">
        <v>3790</v>
      </c>
      <c r="AG70">
        <v>2590</v>
      </c>
      <c r="AH70">
        <v>2310</v>
      </c>
      <c r="AI70">
        <v>2080</v>
      </c>
      <c r="AJ70">
        <v>1940</v>
      </c>
      <c r="AK70">
        <v>1850</v>
      </c>
      <c r="AL70">
        <v>1770</v>
      </c>
      <c r="AM70">
        <v>1690</v>
      </c>
      <c r="AO70" t="s">
        <v>1017</v>
      </c>
      <c r="AP70" t="s">
        <v>969</v>
      </c>
      <c r="AQ70" t="s">
        <v>982</v>
      </c>
      <c r="AR70" s="15">
        <v>75.8</v>
      </c>
      <c r="AS70" s="15">
        <v>51.826028500681112</v>
      </c>
      <c r="AT70" s="15">
        <v>46.180095008002617</v>
      </c>
      <c r="AU70" s="15">
        <v>41.661462502175311</v>
      </c>
      <c r="AV70" s="15">
        <v>38.838141785046972</v>
      </c>
      <c r="AW70" s="15">
        <v>36.922747824285942</v>
      </c>
      <c r="AX70" s="15">
        <v>35.44176206644687</v>
      </c>
      <c r="AY70" s="15">
        <v>33.888381704139803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3600</v>
      </c>
      <c r="H71" s="19">
        <v>2660</v>
      </c>
      <c r="I71" s="19">
        <v>2500</v>
      </c>
      <c r="J71" s="19">
        <v>2430</v>
      </c>
      <c r="K71" s="19">
        <v>2330</v>
      </c>
      <c r="L71" s="19">
        <v>2250</v>
      </c>
      <c r="M71" s="19">
        <v>2160</v>
      </c>
      <c r="N71" s="20">
        <v>2060</v>
      </c>
      <c r="P71" s="146"/>
      <c r="Q71" s="9" t="s">
        <v>968</v>
      </c>
      <c r="R71" s="10" t="s">
        <v>982</v>
      </c>
      <c r="S71" s="18">
        <v>72</v>
      </c>
      <c r="T71" s="19">
        <v>53.165882443479923</v>
      </c>
      <c r="U71" s="19">
        <v>50.006511225704074</v>
      </c>
      <c r="V71" s="19">
        <v>48.595497978123952</v>
      </c>
      <c r="W71" s="19">
        <v>46.645012284872955</v>
      </c>
      <c r="X71" s="19">
        <v>45.096813343831364</v>
      </c>
      <c r="Y71" s="19">
        <v>43.214869349814137</v>
      </c>
      <c r="Z71" s="20">
        <v>41.239333044397021</v>
      </c>
      <c r="AB71" s="8">
        <v>102</v>
      </c>
      <c r="AC71" t="s">
        <v>1018</v>
      </c>
      <c r="AD71" t="s">
        <v>969</v>
      </c>
      <c r="AE71" t="s">
        <v>982</v>
      </c>
      <c r="AF71">
        <v>5100</v>
      </c>
      <c r="AG71">
        <v>3490</v>
      </c>
      <c r="AH71">
        <v>3110</v>
      </c>
      <c r="AI71">
        <v>2800</v>
      </c>
      <c r="AJ71">
        <v>2610</v>
      </c>
      <c r="AK71">
        <v>2480</v>
      </c>
      <c r="AL71">
        <v>2380</v>
      </c>
      <c r="AM71">
        <v>2280</v>
      </c>
      <c r="AO71" t="s">
        <v>1018</v>
      </c>
      <c r="AP71" t="s">
        <v>969</v>
      </c>
      <c r="AQ71" t="s">
        <v>982</v>
      </c>
      <c r="AR71" s="15">
        <v>102</v>
      </c>
      <c r="AS71" s="15">
        <v>69.739510647354535</v>
      </c>
      <c r="AT71" s="15">
        <v>62.14208035377662</v>
      </c>
      <c r="AU71" s="15">
        <v>56.061598617702934</v>
      </c>
      <c r="AV71" s="15">
        <v>52.262407151382476</v>
      </c>
      <c r="AW71" s="15">
        <v>49.684964090727789</v>
      </c>
      <c r="AX71" s="15">
        <v>47.692080880970735</v>
      </c>
      <c r="AY71" s="15">
        <v>45.601780129581279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3600</v>
      </c>
      <c r="H72" s="24">
        <v>2460</v>
      </c>
      <c r="I72" s="24">
        <v>2190</v>
      </c>
      <c r="J72" s="24">
        <v>1980</v>
      </c>
      <c r="K72" s="24">
        <v>1840</v>
      </c>
      <c r="L72" s="24">
        <v>1750</v>
      </c>
      <c r="M72" s="24">
        <v>1680</v>
      </c>
      <c r="N72" s="25">
        <v>1610</v>
      </c>
      <c r="P72" s="147"/>
      <c r="Q72" s="21" t="s">
        <v>969</v>
      </c>
      <c r="R72" s="22" t="s">
        <v>982</v>
      </c>
      <c r="S72" s="23">
        <v>72</v>
      </c>
      <c r="T72" s="24">
        <v>49.227889868720851</v>
      </c>
      <c r="U72" s="24">
        <v>43.8649978967835</v>
      </c>
      <c r="V72" s="24">
        <v>39.572893141907954</v>
      </c>
      <c r="W72" s="24">
        <v>36.891110930387633</v>
      </c>
      <c r="X72" s="24">
        <v>35.071739358160798</v>
      </c>
      <c r="Y72" s="24">
        <v>33.66499826892052</v>
      </c>
      <c r="Z72" s="25">
        <v>32.189491856175025</v>
      </c>
      <c r="AB72" s="8">
        <v>117</v>
      </c>
      <c r="AC72" t="s">
        <v>1019</v>
      </c>
      <c r="AD72" t="s">
        <v>969</v>
      </c>
      <c r="AE72" t="s">
        <v>982</v>
      </c>
      <c r="AF72">
        <v>5300</v>
      </c>
      <c r="AG72">
        <v>3620</v>
      </c>
      <c r="AH72">
        <v>3230</v>
      </c>
      <c r="AI72">
        <v>2910</v>
      </c>
      <c r="AJ72">
        <v>2720</v>
      </c>
      <c r="AK72">
        <v>2580</v>
      </c>
      <c r="AL72">
        <v>2480</v>
      </c>
      <c r="AM72">
        <v>2370</v>
      </c>
      <c r="AO72" t="s">
        <v>1019</v>
      </c>
      <c r="AP72" t="s">
        <v>969</v>
      </c>
      <c r="AQ72" t="s">
        <v>982</v>
      </c>
      <c r="AR72" s="15">
        <v>106</v>
      </c>
      <c r="AS72" s="15">
        <v>72.474393417839025</v>
      </c>
      <c r="AT72" s="15">
        <v>64.579024681375699</v>
      </c>
      <c r="AU72" s="15">
        <v>58.260092681142261</v>
      </c>
      <c r="AV72" s="15">
        <v>54.311913314181787</v>
      </c>
      <c r="AW72" s="15">
        <v>51.633394055070056</v>
      </c>
      <c r="AX72" s="15">
        <v>49.562358562577437</v>
      </c>
      <c r="AY72" s="15">
        <v>47.39008523270212</v>
      </c>
    </row>
    <row r="73" spans="1:51" ht="15.75" thickBot="1">
      <c r="AB73" s="8">
        <v>132</v>
      </c>
      <c r="AC73" t="s">
        <v>1020</v>
      </c>
      <c r="AD73" t="s">
        <v>969</v>
      </c>
      <c r="AE73" t="s">
        <v>982</v>
      </c>
      <c r="AF73">
        <v>5500</v>
      </c>
      <c r="AG73">
        <v>3760</v>
      </c>
      <c r="AH73">
        <v>3350</v>
      </c>
      <c r="AI73">
        <v>3020</v>
      </c>
      <c r="AJ73">
        <v>2820</v>
      </c>
      <c r="AK73">
        <v>2680</v>
      </c>
      <c r="AL73">
        <v>2570</v>
      </c>
      <c r="AM73">
        <v>2460</v>
      </c>
      <c r="AO73" t="s">
        <v>1020</v>
      </c>
      <c r="AP73" t="s">
        <v>969</v>
      </c>
      <c r="AQ73" t="s">
        <v>982</v>
      </c>
      <c r="AR73" s="15">
        <v>110</v>
      </c>
      <c r="AS73" s="15">
        <v>75.209276188323528</v>
      </c>
      <c r="AT73" s="15">
        <v>67.015969008974778</v>
      </c>
      <c r="AU73" s="15">
        <v>60.458586744581588</v>
      </c>
      <c r="AV73" s="15">
        <v>56.361419476981098</v>
      </c>
      <c r="AW73" s="15">
        <v>53.581824019412323</v>
      </c>
      <c r="AX73" s="15">
        <v>51.432636244184131</v>
      </c>
      <c r="AY73" s="15">
        <v>49.178390335822954</v>
      </c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1024</v>
      </c>
      <c r="C75" s="8" t="s">
        <v>973</v>
      </c>
      <c r="D75" s="146" t="s">
        <v>1016</v>
      </c>
      <c r="E75" s="9" t="s">
        <v>967</v>
      </c>
      <c r="F75" s="10" t="s">
        <v>983</v>
      </c>
      <c r="G75" s="11">
        <v>3600</v>
      </c>
      <c r="H75" s="12">
        <v>3310</v>
      </c>
      <c r="I75" s="12">
        <v>2990</v>
      </c>
      <c r="J75" s="12">
        <v>2920</v>
      </c>
      <c r="K75" s="12">
        <v>2870</v>
      </c>
      <c r="L75" s="12">
        <v>2840</v>
      </c>
      <c r="M75" s="12">
        <v>2820</v>
      </c>
      <c r="N75" s="13">
        <v>2810</v>
      </c>
      <c r="P75" s="146" t="s">
        <v>1016</v>
      </c>
      <c r="Q75" s="9" t="s">
        <v>967</v>
      </c>
      <c r="R75" s="10" t="s">
        <v>983</v>
      </c>
      <c r="S75" s="11">
        <v>72</v>
      </c>
      <c r="T75" s="12">
        <v>66.157731318442089</v>
      </c>
      <c r="U75" s="12">
        <v>59.828417892287348</v>
      </c>
      <c r="V75" s="12">
        <v>58.395100836633468</v>
      </c>
      <c r="W75" s="12">
        <v>57.445603940821009</v>
      </c>
      <c r="X75" s="12">
        <v>56.854898766467052</v>
      </c>
      <c r="Y75" s="12">
        <v>56.462730242382925</v>
      </c>
      <c r="Z75" s="13">
        <v>56.26619789475577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3600</v>
      </c>
      <c r="H76" s="19">
        <v>3360</v>
      </c>
      <c r="I76" s="19">
        <v>3290</v>
      </c>
      <c r="J76" s="19">
        <v>3280</v>
      </c>
      <c r="K76" s="19">
        <v>3250</v>
      </c>
      <c r="L76" s="19">
        <v>3230</v>
      </c>
      <c r="M76" s="19">
        <v>3200</v>
      </c>
      <c r="N76" s="20">
        <v>3170</v>
      </c>
      <c r="P76" s="146"/>
      <c r="Q76" s="9" t="s">
        <v>968</v>
      </c>
      <c r="R76" s="10" t="s">
        <v>983</v>
      </c>
      <c r="S76" s="18">
        <v>72</v>
      </c>
      <c r="T76" s="19">
        <v>67.152032270696807</v>
      </c>
      <c r="U76" s="19">
        <v>65.866074147876418</v>
      </c>
      <c r="V76" s="19">
        <v>65.505572534610906</v>
      </c>
      <c r="W76" s="19">
        <v>64.993045066501395</v>
      </c>
      <c r="X76" s="19">
        <v>64.573745426538537</v>
      </c>
      <c r="Y76" s="19">
        <v>64.048093487678315</v>
      </c>
      <c r="Z76" s="20">
        <v>63.476003942809825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3600</v>
      </c>
      <c r="H77" s="24">
        <v>3300</v>
      </c>
      <c r="I77" s="24">
        <v>3180</v>
      </c>
      <c r="J77" s="24">
        <v>3120</v>
      </c>
      <c r="K77" s="24">
        <v>3080</v>
      </c>
      <c r="L77" s="24">
        <v>3050</v>
      </c>
      <c r="M77" s="24">
        <v>3020</v>
      </c>
      <c r="N77" s="25">
        <v>3000</v>
      </c>
      <c r="P77" s="147"/>
      <c r="Q77" s="21" t="s">
        <v>969</v>
      </c>
      <c r="R77" s="22" t="s">
        <v>983</v>
      </c>
      <c r="S77" s="23">
        <v>72</v>
      </c>
      <c r="T77" s="24">
        <v>65.974574335579263</v>
      </c>
      <c r="U77" s="24">
        <v>63.616020301452053</v>
      </c>
      <c r="V77" s="24">
        <v>62.372255643065465</v>
      </c>
      <c r="W77" s="24">
        <v>61.538614433298321</v>
      </c>
      <c r="X77" s="24">
        <v>60.944717778271887</v>
      </c>
      <c r="Y77" s="24">
        <v>60.468198749451176</v>
      </c>
      <c r="Z77" s="25">
        <v>59.950767913479176</v>
      </c>
      <c r="AB77" s="8">
        <v>15</v>
      </c>
      <c r="AC77" t="s">
        <v>1012</v>
      </c>
      <c r="AD77" t="s">
        <v>967</v>
      </c>
      <c r="AE77" t="s">
        <v>983</v>
      </c>
      <c r="AF77">
        <v>3300</v>
      </c>
      <c r="AG77">
        <v>3030</v>
      </c>
      <c r="AH77">
        <v>2740</v>
      </c>
      <c r="AI77">
        <v>2680</v>
      </c>
      <c r="AJ77">
        <v>2630</v>
      </c>
      <c r="AK77">
        <v>2610</v>
      </c>
      <c r="AL77">
        <v>2590</v>
      </c>
      <c r="AM77">
        <v>2580</v>
      </c>
      <c r="AO77" t="s">
        <v>1012</v>
      </c>
      <c r="AP77" t="s">
        <v>967</v>
      </c>
      <c r="AQ77" t="s">
        <v>983</v>
      </c>
      <c r="AR77" s="15">
        <v>66</v>
      </c>
      <c r="AS77" s="15">
        <v>60.644587041905247</v>
      </c>
      <c r="AT77" s="15">
        <v>54.842716401263395</v>
      </c>
      <c r="AU77" s="15">
        <v>53.528842433580678</v>
      </c>
      <c r="AV77" s="15">
        <v>52.658470279085925</v>
      </c>
      <c r="AW77" s="15">
        <v>52.116990535928124</v>
      </c>
      <c r="AX77" s="15">
        <v>51.757502722184348</v>
      </c>
      <c r="AY77" s="15">
        <v>51.577348070192791</v>
      </c>
    </row>
    <row r="78" spans="1:51" ht="15.75" thickBot="1">
      <c r="AB78" s="8">
        <v>30</v>
      </c>
      <c r="AC78" t="s">
        <v>1013</v>
      </c>
      <c r="AD78" t="s">
        <v>967</v>
      </c>
      <c r="AE78" t="s">
        <v>983</v>
      </c>
      <c r="AF78">
        <v>3500</v>
      </c>
      <c r="AG78">
        <v>3220</v>
      </c>
      <c r="AH78">
        <v>2910</v>
      </c>
      <c r="AI78">
        <v>2840</v>
      </c>
      <c r="AJ78">
        <v>2790</v>
      </c>
      <c r="AK78">
        <v>2760</v>
      </c>
      <c r="AL78">
        <v>2740</v>
      </c>
      <c r="AM78">
        <v>2740</v>
      </c>
      <c r="AO78" t="s">
        <v>1013</v>
      </c>
      <c r="AP78" t="s">
        <v>967</v>
      </c>
      <c r="AQ78" t="s">
        <v>983</v>
      </c>
      <c r="AR78" s="15">
        <v>70</v>
      </c>
      <c r="AS78" s="15">
        <v>64.320016559596468</v>
      </c>
      <c r="AT78" s="15">
        <v>58.166517395279364</v>
      </c>
      <c r="AU78" s="15">
        <v>56.773014702282538</v>
      </c>
      <c r="AV78" s="15">
        <v>55.84989272024265</v>
      </c>
      <c r="AW78" s="15">
        <v>55.275596022954076</v>
      </c>
      <c r="AX78" s="15">
        <v>54.894321068983402</v>
      </c>
      <c r="AY78" s="15">
        <v>54.703247953234779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1014</v>
      </c>
      <c r="AD79" t="s">
        <v>967</v>
      </c>
      <c r="AE79" t="s">
        <v>983</v>
      </c>
      <c r="AF79">
        <v>3690</v>
      </c>
      <c r="AG79">
        <v>3390</v>
      </c>
      <c r="AH79">
        <v>3070</v>
      </c>
      <c r="AI79">
        <v>2990</v>
      </c>
      <c r="AJ79">
        <v>2940</v>
      </c>
      <c r="AK79">
        <v>2910</v>
      </c>
      <c r="AL79">
        <v>2890</v>
      </c>
      <c r="AM79">
        <v>2880</v>
      </c>
      <c r="AO79" t="s">
        <v>1014</v>
      </c>
      <c r="AP79" t="s">
        <v>967</v>
      </c>
      <c r="AQ79" t="s">
        <v>983</v>
      </c>
      <c r="AR79" s="15">
        <v>73.8</v>
      </c>
      <c r="AS79" s="15">
        <v>67.811674601403141</v>
      </c>
      <c r="AT79" s="15">
        <v>61.32412833959453</v>
      </c>
      <c r="AU79" s="15">
        <v>59.8549783575493</v>
      </c>
      <c r="AV79" s="15">
        <v>58.881744039341541</v>
      </c>
      <c r="AW79" s="15">
        <v>58.276271235628727</v>
      </c>
      <c r="AX79" s="15">
        <v>57.874298498442506</v>
      </c>
      <c r="AY79" s="15">
        <v>57.672852842124676</v>
      </c>
    </row>
    <row r="80" spans="1:51" ht="15" customHeight="1">
      <c r="A80" s="3">
        <v>1</v>
      </c>
      <c r="B80" s="7" t="s">
        <v>1025</v>
      </c>
      <c r="C80" s="8" t="s">
        <v>966</v>
      </c>
      <c r="D80" s="146" t="s">
        <v>1017</v>
      </c>
      <c r="E80" s="9" t="s">
        <v>967</v>
      </c>
      <c r="F80" s="10" t="s">
        <v>979</v>
      </c>
      <c r="G80" s="11">
        <v>3790</v>
      </c>
      <c r="H80" s="12">
        <v>3130</v>
      </c>
      <c r="I80" s="12">
        <v>2660</v>
      </c>
      <c r="J80" s="12">
        <v>2500</v>
      </c>
      <c r="K80" s="12">
        <v>2400</v>
      </c>
      <c r="L80" s="12">
        <v>2330</v>
      </c>
      <c r="M80" s="12">
        <v>2290</v>
      </c>
      <c r="N80" s="13">
        <v>2270</v>
      </c>
      <c r="P80" s="146" t="s">
        <v>1017</v>
      </c>
      <c r="Q80" s="9" t="s">
        <v>967</v>
      </c>
      <c r="R80" s="10" t="s">
        <v>979</v>
      </c>
      <c r="S80" s="11">
        <v>75.8</v>
      </c>
      <c r="T80" s="12">
        <v>62.542057578469425</v>
      </c>
      <c r="U80" s="12">
        <v>53.110189771615296</v>
      </c>
      <c r="V80" s="12">
        <v>49.939029114180769</v>
      </c>
      <c r="W80" s="12">
        <v>47.903129133427186</v>
      </c>
      <c r="X80" s="12">
        <v>46.662376098098633</v>
      </c>
      <c r="Y80" s="12">
        <v>45.849518614014407</v>
      </c>
      <c r="Z80" s="13">
        <v>45.445413858987841</v>
      </c>
      <c r="AB80" s="8">
        <v>60</v>
      </c>
      <c r="AC80" t="s">
        <v>1015</v>
      </c>
      <c r="AD80" t="s">
        <v>967</v>
      </c>
      <c r="AE80" t="s">
        <v>983</v>
      </c>
      <c r="AF80">
        <v>3400</v>
      </c>
      <c r="AG80">
        <v>3120</v>
      </c>
      <c r="AH80">
        <v>2830</v>
      </c>
      <c r="AI80">
        <v>2760</v>
      </c>
      <c r="AJ80">
        <v>2710</v>
      </c>
      <c r="AK80">
        <v>2680</v>
      </c>
      <c r="AL80">
        <v>2670</v>
      </c>
      <c r="AM80">
        <v>2660</v>
      </c>
      <c r="AO80" t="s">
        <v>1015</v>
      </c>
      <c r="AP80" t="s">
        <v>967</v>
      </c>
      <c r="AQ80" t="s">
        <v>983</v>
      </c>
      <c r="AR80" s="15">
        <v>68</v>
      </c>
      <c r="AS80" s="15">
        <v>62.482301800750861</v>
      </c>
      <c r="AT80" s="15">
        <v>56.504616898271379</v>
      </c>
      <c r="AU80" s="15">
        <v>55.150928567931608</v>
      </c>
      <c r="AV80" s="15">
        <v>54.254181499664291</v>
      </c>
      <c r="AW80" s="15">
        <v>53.696293279441107</v>
      </c>
      <c r="AX80" s="15">
        <v>53.325911895583879</v>
      </c>
      <c r="AY80" s="15">
        <v>53.140298011713796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3790</v>
      </c>
      <c r="H81" s="19">
        <v>3230</v>
      </c>
      <c r="I81" s="19">
        <v>3130</v>
      </c>
      <c r="J81" s="19">
        <v>3090</v>
      </c>
      <c r="K81" s="19">
        <v>3030</v>
      </c>
      <c r="L81" s="19">
        <v>2980</v>
      </c>
      <c r="M81" s="19">
        <v>2920</v>
      </c>
      <c r="N81" s="20">
        <v>2850</v>
      </c>
      <c r="P81" s="146"/>
      <c r="Q81" s="9" t="s">
        <v>968</v>
      </c>
      <c r="R81" s="10" t="s">
        <v>979</v>
      </c>
      <c r="S81" s="18">
        <v>75.8</v>
      </c>
      <c r="T81" s="19">
        <v>64.698002316631502</v>
      </c>
      <c r="U81" s="19">
        <v>62.696054795635426</v>
      </c>
      <c r="V81" s="19">
        <v>61.828482669525549</v>
      </c>
      <c r="W81" s="19">
        <v>60.607640104245121</v>
      </c>
      <c r="X81" s="19">
        <v>59.619821433825827</v>
      </c>
      <c r="Y81" s="19">
        <v>58.395320439154005</v>
      </c>
      <c r="Z81" s="20">
        <v>57.080106259431517</v>
      </c>
      <c r="AB81" s="8">
        <v>75</v>
      </c>
      <c r="AC81" t="s">
        <v>1016</v>
      </c>
      <c r="AD81" t="s">
        <v>967</v>
      </c>
      <c r="AE81" t="s">
        <v>983</v>
      </c>
      <c r="AF81">
        <v>3600</v>
      </c>
      <c r="AG81">
        <v>3310</v>
      </c>
      <c r="AH81">
        <v>2990</v>
      </c>
      <c r="AI81">
        <v>2920</v>
      </c>
      <c r="AJ81">
        <v>2870</v>
      </c>
      <c r="AK81">
        <v>2840</v>
      </c>
      <c r="AL81">
        <v>2820</v>
      </c>
      <c r="AM81">
        <v>2810</v>
      </c>
      <c r="AO81" t="s">
        <v>1016</v>
      </c>
      <c r="AP81" t="s">
        <v>967</v>
      </c>
      <c r="AQ81" t="s">
        <v>983</v>
      </c>
      <c r="AR81" s="15">
        <v>72</v>
      </c>
      <c r="AS81" s="15">
        <v>66.157731318442089</v>
      </c>
      <c r="AT81" s="15">
        <v>59.828417892287348</v>
      </c>
      <c r="AU81" s="15">
        <v>58.395100836633468</v>
      </c>
      <c r="AV81" s="15">
        <v>57.445603940821009</v>
      </c>
      <c r="AW81" s="15">
        <v>56.854898766467052</v>
      </c>
      <c r="AX81" s="15">
        <v>56.462730242382925</v>
      </c>
      <c r="AY81" s="15">
        <v>56.26619789475577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3790</v>
      </c>
      <c r="H82" s="24">
        <v>3110</v>
      </c>
      <c r="I82" s="24">
        <v>2930</v>
      </c>
      <c r="J82" s="24">
        <v>2790</v>
      </c>
      <c r="K82" s="24">
        <v>2690</v>
      </c>
      <c r="L82" s="24">
        <v>2630</v>
      </c>
      <c r="M82" s="24">
        <v>2570</v>
      </c>
      <c r="N82" s="25">
        <v>2520</v>
      </c>
      <c r="P82" s="147"/>
      <c r="Q82" s="21" t="s">
        <v>969</v>
      </c>
      <c r="R82" s="22" t="s">
        <v>979</v>
      </c>
      <c r="S82" s="23">
        <v>75.8</v>
      </c>
      <c r="T82" s="24">
        <v>62.149375300811442</v>
      </c>
      <c r="U82" s="24">
        <v>58.578211366669073</v>
      </c>
      <c r="V82" s="24">
        <v>55.714039613364584</v>
      </c>
      <c r="W82" s="24">
        <v>53.842820339981849</v>
      </c>
      <c r="X82" s="24">
        <v>52.533305152856933</v>
      </c>
      <c r="Y82" s="24">
        <v>51.496701206348057</v>
      </c>
      <c r="Z82" s="25">
        <v>50.385248159010899</v>
      </c>
      <c r="AB82" s="8">
        <v>90</v>
      </c>
      <c r="AC82" t="s">
        <v>1017</v>
      </c>
      <c r="AD82" t="s">
        <v>967</v>
      </c>
      <c r="AE82" t="s">
        <v>983</v>
      </c>
      <c r="AF82">
        <v>3790</v>
      </c>
      <c r="AG82">
        <v>3480</v>
      </c>
      <c r="AH82">
        <v>3150</v>
      </c>
      <c r="AI82">
        <v>3070</v>
      </c>
      <c r="AJ82">
        <v>3020</v>
      </c>
      <c r="AK82">
        <v>2990</v>
      </c>
      <c r="AL82">
        <v>2970</v>
      </c>
      <c r="AM82">
        <v>2960</v>
      </c>
      <c r="AO82" t="s">
        <v>1017</v>
      </c>
      <c r="AP82" t="s">
        <v>967</v>
      </c>
      <c r="AQ82" t="s">
        <v>983</v>
      </c>
      <c r="AR82" s="15">
        <v>75.8</v>
      </c>
      <c r="AS82" s="15">
        <v>69.649389360248747</v>
      </c>
      <c r="AT82" s="15">
        <v>62.986028836602507</v>
      </c>
      <c r="AU82" s="15">
        <v>61.477064491900229</v>
      </c>
      <c r="AV82" s="15">
        <v>60.4774552599199</v>
      </c>
      <c r="AW82" s="15">
        <v>59.855573979141703</v>
      </c>
      <c r="AX82" s="15">
        <v>59.44270767184203</v>
      </c>
      <c r="AY82" s="15">
        <v>59.235802783645667</v>
      </c>
    </row>
    <row r="83" spans="1:51" ht="15.75" thickBot="1">
      <c r="AB83" s="8">
        <v>105</v>
      </c>
      <c r="AC83" t="s">
        <v>1018</v>
      </c>
      <c r="AD83" t="s">
        <v>967</v>
      </c>
      <c r="AE83" t="s">
        <v>983</v>
      </c>
      <c r="AF83">
        <v>5100</v>
      </c>
      <c r="AG83">
        <v>4690</v>
      </c>
      <c r="AH83">
        <v>4240</v>
      </c>
      <c r="AI83">
        <v>4140</v>
      </c>
      <c r="AJ83">
        <v>4070</v>
      </c>
      <c r="AK83">
        <v>4030</v>
      </c>
      <c r="AL83">
        <v>4000</v>
      </c>
      <c r="AM83">
        <v>3990</v>
      </c>
      <c r="AO83" t="s">
        <v>1018</v>
      </c>
      <c r="AP83" t="s">
        <v>967</v>
      </c>
      <c r="AQ83" t="s">
        <v>983</v>
      </c>
      <c r="AR83" s="15">
        <v>102</v>
      </c>
      <c r="AS83" s="15">
        <v>93.723452701126305</v>
      </c>
      <c r="AT83" s="15">
        <v>84.75692534740709</v>
      </c>
      <c r="AU83" s="15">
        <v>82.726392851897415</v>
      </c>
      <c r="AV83" s="15">
        <v>81.381272249496448</v>
      </c>
      <c r="AW83" s="15">
        <v>80.544439919161675</v>
      </c>
      <c r="AX83" s="15">
        <v>79.988867843375829</v>
      </c>
      <c r="AY83" s="15">
        <v>79.710447017570701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t="s">
        <v>1019</v>
      </c>
      <c r="AD84" t="s">
        <v>967</v>
      </c>
      <c r="AE84" t="s">
        <v>983</v>
      </c>
      <c r="AF84">
        <v>5300</v>
      </c>
      <c r="AG84">
        <v>4870</v>
      </c>
      <c r="AH84">
        <v>4400</v>
      </c>
      <c r="AI84">
        <v>4300</v>
      </c>
      <c r="AJ84">
        <v>4230</v>
      </c>
      <c r="AK84">
        <v>4190</v>
      </c>
      <c r="AL84">
        <v>4160</v>
      </c>
      <c r="AM84">
        <v>4140</v>
      </c>
      <c r="AO84" t="s">
        <v>1019</v>
      </c>
      <c r="AP84" t="s">
        <v>967</v>
      </c>
      <c r="AQ84" t="s">
        <v>983</v>
      </c>
      <c r="AR84" s="15">
        <v>106</v>
      </c>
      <c r="AS84" s="15">
        <v>97.398882218817533</v>
      </c>
      <c r="AT84" s="15">
        <v>88.080726341423059</v>
      </c>
      <c r="AU84" s="15">
        <v>85.970565120599275</v>
      </c>
      <c r="AV84" s="15">
        <v>84.572694690653165</v>
      </c>
      <c r="AW84" s="15">
        <v>83.703045406187613</v>
      </c>
      <c r="AX84" s="15">
        <v>83.125686190174875</v>
      </c>
      <c r="AY84" s="15">
        <v>82.836346900612682</v>
      </c>
    </row>
    <row r="85" spans="1:51" ht="15" customHeight="1">
      <c r="A85" s="3">
        <v>1</v>
      </c>
      <c r="B85" s="7" t="s">
        <v>1025</v>
      </c>
      <c r="C85" s="8" t="s">
        <v>970</v>
      </c>
      <c r="D85" s="146" t="s">
        <v>1017</v>
      </c>
      <c r="E85" s="9" t="s">
        <v>967</v>
      </c>
      <c r="F85" s="10" t="s">
        <v>982</v>
      </c>
      <c r="G85" s="11">
        <v>3790</v>
      </c>
      <c r="H85" s="12">
        <v>2620</v>
      </c>
      <c r="I85" s="12">
        <v>1910</v>
      </c>
      <c r="J85" s="12">
        <v>1680</v>
      </c>
      <c r="K85" s="12">
        <v>1540</v>
      </c>
      <c r="L85" s="12">
        <v>1460</v>
      </c>
      <c r="M85" s="12">
        <v>1410</v>
      </c>
      <c r="N85" s="13">
        <v>1380</v>
      </c>
      <c r="P85" s="146" t="s">
        <v>1017</v>
      </c>
      <c r="Q85" s="9" t="s">
        <v>967</v>
      </c>
      <c r="R85" s="10" t="s">
        <v>982</v>
      </c>
      <c r="S85" s="11">
        <v>75.8</v>
      </c>
      <c r="T85" s="12">
        <v>52.454865336622333</v>
      </c>
      <c r="U85" s="12">
        <v>38.14265355734188</v>
      </c>
      <c r="V85" s="12">
        <v>33.611617762427819</v>
      </c>
      <c r="W85" s="12">
        <v>30.85740756874236</v>
      </c>
      <c r="X85" s="12">
        <v>29.238091520083341</v>
      </c>
      <c r="Y85" s="12">
        <v>28.201495684313386</v>
      </c>
      <c r="Z85" s="13">
        <v>27.693304808991783</v>
      </c>
      <c r="AB85" s="8">
        <v>135</v>
      </c>
      <c r="AC85" t="s">
        <v>1020</v>
      </c>
      <c r="AD85" t="s">
        <v>967</v>
      </c>
      <c r="AE85" t="s">
        <v>983</v>
      </c>
      <c r="AF85">
        <v>5500</v>
      </c>
      <c r="AG85">
        <v>5050</v>
      </c>
      <c r="AH85">
        <v>4570</v>
      </c>
      <c r="AI85">
        <v>4460</v>
      </c>
      <c r="AJ85">
        <v>4390</v>
      </c>
      <c r="AK85">
        <v>4340</v>
      </c>
      <c r="AL85">
        <v>4310</v>
      </c>
      <c r="AM85">
        <v>4300</v>
      </c>
      <c r="AO85" t="s">
        <v>1020</v>
      </c>
      <c r="AP85" t="s">
        <v>967</v>
      </c>
      <c r="AQ85" t="s">
        <v>983</v>
      </c>
      <c r="AR85" s="15">
        <v>110</v>
      </c>
      <c r="AS85" s="15">
        <v>101.07431173650876</v>
      </c>
      <c r="AT85" s="15">
        <v>91.404527335439013</v>
      </c>
      <c r="AU85" s="15">
        <v>89.214737389301135</v>
      </c>
      <c r="AV85" s="15">
        <v>87.764117131809897</v>
      </c>
      <c r="AW85" s="15">
        <v>86.86165089321355</v>
      </c>
      <c r="AX85" s="15">
        <v>86.262504536973921</v>
      </c>
      <c r="AY85" s="15">
        <v>85.962246783654663</v>
      </c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3790</v>
      </c>
      <c r="H86" s="19">
        <v>2800</v>
      </c>
      <c r="I86" s="19">
        <v>2630</v>
      </c>
      <c r="J86" s="19">
        <v>2560</v>
      </c>
      <c r="K86" s="19">
        <v>2460</v>
      </c>
      <c r="L86" s="19">
        <v>2370</v>
      </c>
      <c r="M86" s="19">
        <v>2270</v>
      </c>
      <c r="N86" s="20">
        <v>2170</v>
      </c>
      <c r="P86" s="146"/>
      <c r="Q86" s="9" t="s">
        <v>968</v>
      </c>
      <c r="R86" s="10" t="s">
        <v>982</v>
      </c>
      <c r="S86" s="18">
        <v>75.8</v>
      </c>
      <c r="T86" s="19">
        <v>55.97185957244136</v>
      </c>
      <c r="U86" s="19">
        <v>52.645743762616235</v>
      </c>
      <c r="V86" s="19">
        <v>51.160260371413827</v>
      </c>
      <c r="W86" s="19">
        <v>49.106832377685699</v>
      </c>
      <c r="X86" s="19">
        <v>47.476922936978028</v>
      </c>
      <c r="Y86" s="19">
        <v>45.495654121054343</v>
      </c>
      <c r="Z86" s="20">
        <v>43.415853399517985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3790</v>
      </c>
      <c r="H87" s="24">
        <v>2590</v>
      </c>
      <c r="I87" s="24">
        <v>2310</v>
      </c>
      <c r="J87" s="24">
        <v>2080</v>
      </c>
      <c r="K87" s="24">
        <v>1940</v>
      </c>
      <c r="L87" s="24">
        <v>1850</v>
      </c>
      <c r="M87" s="24">
        <v>1770</v>
      </c>
      <c r="N87" s="25">
        <v>1690</v>
      </c>
      <c r="P87" s="147"/>
      <c r="Q87" s="21" t="s">
        <v>969</v>
      </c>
      <c r="R87" s="22" t="s">
        <v>982</v>
      </c>
      <c r="S87" s="23">
        <v>75.8</v>
      </c>
      <c r="T87" s="24">
        <v>51.826028500681112</v>
      </c>
      <c r="U87" s="24">
        <v>46.180095008002617</v>
      </c>
      <c r="V87" s="24">
        <v>41.661462502175311</v>
      </c>
      <c r="W87" s="24">
        <v>38.838141785046972</v>
      </c>
      <c r="X87" s="24">
        <v>36.922747824285942</v>
      </c>
      <c r="Y87" s="24">
        <v>35.44176206644687</v>
      </c>
      <c r="Z87" s="25">
        <v>33.888381704139803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1012</v>
      </c>
      <c r="AD89" t="s">
        <v>968</v>
      </c>
      <c r="AE89" t="s">
        <v>983</v>
      </c>
      <c r="AF89">
        <v>3300</v>
      </c>
      <c r="AG89">
        <v>3080</v>
      </c>
      <c r="AH89">
        <v>3020</v>
      </c>
      <c r="AI89">
        <v>3000</v>
      </c>
      <c r="AJ89">
        <v>2980</v>
      </c>
      <c r="AK89">
        <v>2960</v>
      </c>
      <c r="AL89">
        <v>2940</v>
      </c>
      <c r="AM89">
        <v>2910</v>
      </c>
      <c r="AO89" t="s">
        <v>1012</v>
      </c>
      <c r="AP89" t="s">
        <v>968</v>
      </c>
      <c r="AQ89" t="s">
        <v>983</v>
      </c>
      <c r="AR89" s="15">
        <v>66</v>
      </c>
      <c r="AS89" s="15">
        <v>61.556029581472067</v>
      </c>
      <c r="AT89" s="15">
        <v>60.377234635553386</v>
      </c>
      <c r="AU89" s="15">
        <v>60.046774823393342</v>
      </c>
      <c r="AV89" s="15">
        <v>59.5769579776263</v>
      </c>
      <c r="AW89" s="15">
        <v>59.192599974327003</v>
      </c>
      <c r="AX89" s="15">
        <v>58.710752363705133</v>
      </c>
      <c r="AY89" s="15">
        <v>58.186336947575676</v>
      </c>
    </row>
    <row r="90" spans="1:51" ht="15" customHeight="1">
      <c r="A90" s="3">
        <v>1</v>
      </c>
      <c r="B90" s="7" t="s">
        <v>1025</v>
      </c>
      <c r="C90" s="8" t="s">
        <v>973</v>
      </c>
      <c r="D90" s="146" t="s">
        <v>1017</v>
      </c>
      <c r="E90" s="9" t="s">
        <v>967</v>
      </c>
      <c r="F90" s="10" t="s">
        <v>983</v>
      </c>
      <c r="G90" s="11">
        <v>3790</v>
      </c>
      <c r="H90" s="12">
        <v>3480</v>
      </c>
      <c r="I90" s="12">
        <v>3150</v>
      </c>
      <c r="J90" s="12">
        <v>3070</v>
      </c>
      <c r="K90" s="12">
        <v>3020</v>
      </c>
      <c r="L90" s="12">
        <v>2990</v>
      </c>
      <c r="M90" s="12">
        <v>2970</v>
      </c>
      <c r="N90" s="13">
        <v>2960</v>
      </c>
      <c r="P90" s="146" t="s">
        <v>1017</v>
      </c>
      <c r="Q90" s="9" t="s">
        <v>967</v>
      </c>
      <c r="R90" s="10" t="s">
        <v>983</v>
      </c>
      <c r="S90" s="11">
        <v>75.8</v>
      </c>
      <c r="T90" s="12">
        <v>69.649389360248747</v>
      </c>
      <c r="U90" s="12">
        <v>62.986028836602507</v>
      </c>
      <c r="V90" s="12">
        <v>61.477064491900229</v>
      </c>
      <c r="W90" s="12">
        <v>60.4774552599199</v>
      </c>
      <c r="X90" s="12">
        <v>59.855573979141703</v>
      </c>
      <c r="Y90" s="12">
        <v>59.44270767184203</v>
      </c>
      <c r="Z90" s="13">
        <v>59.235802783645667</v>
      </c>
      <c r="AB90" s="8">
        <v>31</v>
      </c>
      <c r="AC90" t="s">
        <v>1013</v>
      </c>
      <c r="AD90" t="s">
        <v>968</v>
      </c>
      <c r="AE90" t="s">
        <v>983</v>
      </c>
      <c r="AF90">
        <v>3500</v>
      </c>
      <c r="AG90">
        <v>3260</v>
      </c>
      <c r="AH90">
        <v>3200</v>
      </c>
      <c r="AI90">
        <v>3180</v>
      </c>
      <c r="AJ90">
        <v>3160</v>
      </c>
      <c r="AK90">
        <v>3140</v>
      </c>
      <c r="AL90">
        <v>3110</v>
      </c>
      <c r="AM90">
        <v>3090</v>
      </c>
      <c r="AO90" t="s">
        <v>1013</v>
      </c>
      <c r="AP90" t="s">
        <v>968</v>
      </c>
      <c r="AQ90" t="s">
        <v>983</v>
      </c>
      <c r="AR90" s="15">
        <v>70</v>
      </c>
      <c r="AS90" s="15">
        <v>65.28669804095523</v>
      </c>
      <c r="AT90" s="15">
        <v>64.036460977102081</v>
      </c>
      <c r="AU90" s="15">
        <v>63.685973297538396</v>
      </c>
      <c r="AV90" s="15">
        <v>63.18768270354304</v>
      </c>
      <c r="AW90" s="15">
        <v>62.780030275801366</v>
      </c>
      <c r="AX90" s="15">
        <v>62.268979779687264</v>
      </c>
      <c r="AY90" s="15">
        <v>61.712781611065111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3790</v>
      </c>
      <c r="H91" s="19">
        <v>3530</v>
      </c>
      <c r="I91" s="19">
        <v>3470</v>
      </c>
      <c r="J91" s="19">
        <v>3450</v>
      </c>
      <c r="K91" s="19">
        <v>3420</v>
      </c>
      <c r="L91" s="19">
        <v>3400</v>
      </c>
      <c r="M91" s="19">
        <v>3370</v>
      </c>
      <c r="N91" s="20">
        <v>3340</v>
      </c>
      <c r="P91" s="146"/>
      <c r="Q91" s="9" t="s">
        <v>968</v>
      </c>
      <c r="R91" s="10" t="s">
        <v>983</v>
      </c>
      <c r="S91" s="18">
        <v>75.8</v>
      </c>
      <c r="T91" s="19">
        <v>70.696167307205798</v>
      </c>
      <c r="U91" s="19">
        <v>69.342339172347678</v>
      </c>
      <c r="V91" s="19">
        <v>68.962811085048713</v>
      </c>
      <c r="W91" s="19">
        <v>68.423233556122312</v>
      </c>
      <c r="X91" s="19">
        <v>67.981804212939181</v>
      </c>
      <c r="Y91" s="19">
        <v>67.428409532861338</v>
      </c>
      <c r="Z91" s="20">
        <v>66.826126373124779</v>
      </c>
      <c r="AB91" s="8">
        <v>46</v>
      </c>
      <c r="AC91" t="s">
        <v>1014</v>
      </c>
      <c r="AD91" t="s">
        <v>968</v>
      </c>
      <c r="AE91" t="s">
        <v>983</v>
      </c>
      <c r="AF91">
        <v>3690</v>
      </c>
      <c r="AG91">
        <v>3440</v>
      </c>
      <c r="AH91">
        <v>3380</v>
      </c>
      <c r="AI91">
        <v>3360</v>
      </c>
      <c r="AJ91">
        <v>3330</v>
      </c>
      <c r="AK91">
        <v>3310</v>
      </c>
      <c r="AL91">
        <v>3280</v>
      </c>
      <c r="AM91">
        <v>3250</v>
      </c>
      <c r="AO91" t="s">
        <v>1014</v>
      </c>
      <c r="AP91" t="s">
        <v>968</v>
      </c>
      <c r="AQ91" t="s">
        <v>983</v>
      </c>
      <c r="AR91" s="15">
        <v>73.8</v>
      </c>
      <c r="AS91" s="15">
        <v>68.83083307746422</v>
      </c>
      <c r="AT91" s="15">
        <v>67.512726001573327</v>
      </c>
      <c r="AU91" s="15">
        <v>67.14321184797619</v>
      </c>
      <c r="AV91" s="15">
        <v>66.61787119316395</v>
      </c>
      <c r="AW91" s="15">
        <v>66.18808906220201</v>
      </c>
      <c r="AX91" s="15">
        <v>65.649295824870279</v>
      </c>
      <c r="AY91" s="15">
        <v>65.062904041380065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3790</v>
      </c>
      <c r="H92" s="24">
        <v>3470</v>
      </c>
      <c r="I92" s="24">
        <v>3350</v>
      </c>
      <c r="J92" s="24">
        <v>3280</v>
      </c>
      <c r="K92" s="24">
        <v>3240</v>
      </c>
      <c r="L92" s="24">
        <v>3210</v>
      </c>
      <c r="M92" s="24">
        <v>3180</v>
      </c>
      <c r="N92" s="25">
        <v>3160</v>
      </c>
      <c r="P92" s="147"/>
      <c r="Q92" s="21" t="s">
        <v>969</v>
      </c>
      <c r="R92" s="22" t="s">
        <v>983</v>
      </c>
      <c r="S92" s="23">
        <v>75.8</v>
      </c>
      <c r="T92" s="24">
        <v>69.45656575884594</v>
      </c>
      <c r="U92" s="24">
        <v>66.973532484028709</v>
      </c>
      <c r="V92" s="24">
        <v>65.664124690893928</v>
      </c>
      <c r="W92" s="24">
        <v>64.786485750611305</v>
      </c>
      <c r="X92" s="24">
        <v>64.161244549902918</v>
      </c>
      <c r="Y92" s="24">
        <v>63.659575905672227</v>
      </c>
      <c r="Z92" s="25">
        <v>63.114836220023939</v>
      </c>
      <c r="AB92" s="8">
        <v>61</v>
      </c>
      <c r="AC92" t="s">
        <v>1015</v>
      </c>
      <c r="AD92" t="s">
        <v>968</v>
      </c>
      <c r="AE92" t="s">
        <v>983</v>
      </c>
      <c r="AF92">
        <v>3400</v>
      </c>
      <c r="AG92">
        <v>3170</v>
      </c>
      <c r="AH92">
        <v>3110</v>
      </c>
      <c r="AI92">
        <v>3090</v>
      </c>
      <c r="AJ92">
        <v>3070</v>
      </c>
      <c r="AK92">
        <v>3050</v>
      </c>
      <c r="AL92">
        <v>3020</v>
      </c>
      <c r="AM92">
        <v>3000</v>
      </c>
      <c r="AO92" t="s">
        <v>1015</v>
      </c>
      <c r="AP92" t="s">
        <v>968</v>
      </c>
      <c r="AQ92" t="s">
        <v>983</v>
      </c>
      <c r="AR92" s="15">
        <v>68</v>
      </c>
      <c r="AS92" s="15">
        <v>63.421363811213645</v>
      </c>
      <c r="AT92" s="15">
        <v>62.206847806327723</v>
      </c>
      <c r="AU92" s="15">
        <v>61.866374060465859</v>
      </c>
      <c r="AV92" s="15">
        <v>61.382320340584656</v>
      </c>
      <c r="AW92" s="15">
        <v>60.986315125064174</v>
      </c>
      <c r="AX92" s="15">
        <v>60.489866071696191</v>
      </c>
      <c r="AY92" s="15">
        <v>59.949559279320383</v>
      </c>
    </row>
    <row r="93" spans="1:51" ht="15.75" thickBot="1">
      <c r="AB93" s="8">
        <v>76</v>
      </c>
      <c r="AC93" t="s">
        <v>1016</v>
      </c>
      <c r="AD93" t="s">
        <v>968</v>
      </c>
      <c r="AE93" t="s">
        <v>983</v>
      </c>
      <c r="AF93">
        <v>3600</v>
      </c>
      <c r="AG93">
        <v>3360</v>
      </c>
      <c r="AH93">
        <v>3290</v>
      </c>
      <c r="AI93">
        <v>3280</v>
      </c>
      <c r="AJ93">
        <v>3250</v>
      </c>
      <c r="AK93">
        <v>3230</v>
      </c>
      <c r="AL93">
        <v>3200</v>
      </c>
      <c r="AM93">
        <v>3170</v>
      </c>
      <c r="AO93" t="s">
        <v>1016</v>
      </c>
      <c r="AP93" t="s">
        <v>968</v>
      </c>
      <c r="AQ93" t="s">
        <v>983</v>
      </c>
      <c r="AR93" s="15">
        <v>72</v>
      </c>
      <c r="AS93" s="15">
        <v>67.152032270696807</v>
      </c>
      <c r="AT93" s="15">
        <v>65.866074147876418</v>
      </c>
      <c r="AU93" s="15">
        <v>65.505572534610906</v>
      </c>
      <c r="AV93" s="15">
        <v>64.993045066501395</v>
      </c>
      <c r="AW93" s="15">
        <v>64.573745426538537</v>
      </c>
      <c r="AX93" s="15">
        <v>64.048093487678315</v>
      </c>
      <c r="AY93" s="15">
        <v>63.476003942809825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t="s">
        <v>1017</v>
      </c>
      <c r="AD94" t="s">
        <v>968</v>
      </c>
      <c r="AE94" t="s">
        <v>983</v>
      </c>
      <c r="AF94">
        <v>3790</v>
      </c>
      <c r="AG94">
        <v>3530</v>
      </c>
      <c r="AH94">
        <v>3470</v>
      </c>
      <c r="AI94">
        <v>3450</v>
      </c>
      <c r="AJ94">
        <v>3420</v>
      </c>
      <c r="AK94">
        <v>3400</v>
      </c>
      <c r="AL94">
        <v>3370</v>
      </c>
      <c r="AM94">
        <v>3340</v>
      </c>
      <c r="AO94" t="s">
        <v>1017</v>
      </c>
      <c r="AP94" t="s">
        <v>968</v>
      </c>
      <c r="AQ94" t="s">
        <v>983</v>
      </c>
      <c r="AR94" s="15">
        <v>75.8</v>
      </c>
      <c r="AS94" s="15">
        <v>70.696167307205798</v>
      </c>
      <c r="AT94" s="15">
        <v>69.342339172347678</v>
      </c>
      <c r="AU94" s="15">
        <v>68.962811085048713</v>
      </c>
      <c r="AV94" s="15">
        <v>68.423233556122312</v>
      </c>
      <c r="AW94" s="15">
        <v>67.981804212939181</v>
      </c>
      <c r="AX94" s="15">
        <v>67.428409532861338</v>
      </c>
      <c r="AY94" s="15">
        <v>66.826126373124779</v>
      </c>
    </row>
    <row r="95" spans="1:51" ht="15" customHeight="1">
      <c r="A95" s="3">
        <v>1</v>
      </c>
      <c r="B95" s="7" t="s">
        <v>1026</v>
      </c>
      <c r="C95" s="8" t="s">
        <v>966</v>
      </c>
      <c r="D95" s="146" t="s">
        <v>1018</v>
      </c>
      <c r="E95" s="9" t="s">
        <v>967</v>
      </c>
      <c r="F95" s="10" t="s">
        <v>979</v>
      </c>
      <c r="G95" s="11">
        <v>5100</v>
      </c>
      <c r="H95" s="12">
        <v>4210</v>
      </c>
      <c r="I95" s="12">
        <v>3570</v>
      </c>
      <c r="J95" s="12">
        <v>3360</v>
      </c>
      <c r="K95" s="12">
        <v>3220</v>
      </c>
      <c r="L95" s="12">
        <v>3140</v>
      </c>
      <c r="M95" s="12">
        <v>3080</v>
      </c>
      <c r="N95" s="13">
        <v>3060</v>
      </c>
      <c r="P95" s="146" t="s">
        <v>1018</v>
      </c>
      <c r="Q95" s="9" t="s">
        <v>967</v>
      </c>
      <c r="R95" s="10" t="s">
        <v>979</v>
      </c>
      <c r="S95" s="11">
        <v>102</v>
      </c>
      <c r="T95" s="12">
        <v>84.159497005328248</v>
      </c>
      <c r="U95" s="12">
        <v>71.467537687397893</v>
      </c>
      <c r="V95" s="12">
        <v>67.200276644412114</v>
      </c>
      <c r="W95" s="12">
        <v>64.460675087197529</v>
      </c>
      <c r="X95" s="12">
        <v>62.791060184776526</v>
      </c>
      <c r="Y95" s="12">
        <v>61.697241406721233</v>
      </c>
      <c r="Z95" s="13">
        <v>61.153459282543011</v>
      </c>
      <c r="AB95" s="8">
        <v>106</v>
      </c>
      <c r="AC95" t="s">
        <v>1018</v>
      </c>
      <c r="AD95" t="s">
        <v>968</v>
      </c>
      <c r="AE95" t="s">
        <v>983</v>
      </c>
      <c r="AF95">
        <v>5100</v>
      </c>
      <c r="AG95">
        <v>4760</v>
      </c>
      <c r="AH95">
        <v>4670</v>
      </c>
      <c r="AI95">
        <v>4640</v>
      </c>
      <c r="AJ95">
        <v>4600</v>
      </c>
      <c r="AK95">
        <v>4570</v>
      </c>
      <c r="AL95">
        <v>4540</v>
      </c>
      <c r="AM95">
        <v>4500</v>
      </c>
      <c r="AO95" t="s">
        <v>1018</v>
      </c>
      <c r="AP95" t="s">
        <v>968</v>
      </c>
      <c r="AQ95" t="s">
        <v>983</v>
      </c>
      <c r="AR95" s="15">
        <v>102</v>
      </c>
      <c r="AS95" s="15">
        <v>95.132045716820471</v>
      </c>
      <c r="AT95" s="15">
        <v>93.310271709491587</v>
      </c>
      <c r="AU95" s="15">
        <v>92.799561090698788</v>
      </c>
      <c r="AV95" s="15">
        <v>92.073480510876976</v>
      </c>
      <c r="AW95" s="15">
        <v>91.479472687596271</v>
      </c>
      <c r="AX95" s="15">
        <v>90.734799107544276</v>
      </c>
      <c r="AY95" s="15">
        <v>89.924338918980581</v>
      </c>
    </row>
    <row r="96" spans="1:51">
      <c r="A96" s="3">
        <v>2</v>
      </c>
      <c r="C96">
        <v>-1</v>
      </c>
      <c r="D96" s="146"/>
      <c r="E96" s="9" t="s">
        <v>968</v>
      </c>
      <c r="F96" s="10" t="s">
        <v>979</v>
      </c>
      <c r="G96" s="18">
        <v>5100</v>
      </c>
      <c r="H96" s="19">
        <v>4350</v>
      </c>
      <c r="I96" s="19">
        <v>4220</v>
      </c>
      <c r="J96" s="19">
        <v>4160</v>
      </c>
      <c r="K96" s="19">
        <v>4080</v>
      </c>
      <c r="L96" s="19">
        <v>4010</v>
      </c>
      <c r="M96" s="19">
        <v>3930</v>
      </c>
      <c r="N96" s="20">
        <v>3840</v>
      </c>
      <c r="P96" s="146"/>
      <c r="Q96" s="9" t="s">
        <v>968</v>
      </c>
      <c r="R96" s="10" t="s">
        <v>979</v>
      </c>
      <c r="S96" s="18">
        <v>102</v>
      </c>
      <c r="T96" s="19">
        <v>87.06063636274952</v>
      </c>
      <c r="U96" s="19">
        <v>84.366722812068787</v>
      </c>
      <c r="V96" s="19">
        <v>83.199277470865511</v>
      </c>
      <c r="W96" s="19">
        <v>81.556455021543556</v>
      </c>
      <c r="X96" s="19">
        <v>80.227200346309161</v>
      </c>
      <c r="Y96" s="19">
        <v>78.579454944508015</v>
      </c>
      <c r="Z96" s="20">
        <v>76.809641668364307</v>
      </c>
      <c r="AB96" s="8">
        <v>121</v>
      </c>
      <c r="AC96" t="s">
        <v>1019</v>
      </c>
      <c r="AD96" t="s">
        <v>968</v>
      </c>
      <c r="AE96" t="s">
        <v>983</v>
      </c>
      <c r="AF96">
        <v>5300</v>
      </c>
      <c r="AG96">
        <v>4940</v>
      </c>
      <c r="AH96">
        <v>4850</v>
      </c>
      <c r="AI96">
        <v>4820</v>
      </c>
      <c r="AJ96">
        <v>4780</v>
      </c>
      <c r="AK96">
        <v>4750</v>
      </c>
      <c r="AL96">
        <v>4710</v>
      </c>
      <c r="AM96">
        <v>4670</v>
      </c>
      <c r="AO96" t="s">
        <v>1019</v>
      </c>
      <c r="AP96" t="s">
        <v>968</v>
      </c>
      <c r="AQ96" t="s">
        <v>983</v>
      </c>
      <c r="AR96" s="15">
        <v>106</v>
      </c>
      <c r="AS96" s="15">
        <v>98.862714176303612</v>
      </c>
      <c r="AT96" s="15">
        <v>96.96949805104029</v>
      </c>
      <c r="AU96" s="15">
        <v>96.438759564843849</v>
      </c>
      <c r="AV96" s="15">
        <v>95.68420523679373</v>
      </c>
      <c r="AW96" s="15">
        <v>95.066902989070627</v>
      </c>
      <c r="AX96" s="15">
        <v>94.293026523526407</v>
      </c>
      <c r="AY96" s="15">
        <v>93.450783582470009</v>
      </c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5100</v>
      </c>
      <c r="H97" s="24">
        <v>4180</v>
      </c>
      <c r="I97" s="24">
        <v>3940</v>
      </c>
      <c r="J97" s="24">
        <v>3750</v>
      </c>
      <c r="K97" s="24">
        <v>3620</v>
      </c>
      <c r="L97" s="24">
        <v>3530</v>
      </c>
      <c r="M97" s="24">
        <v>3460</v>
      </c>
      <c r="N97" s="25">
        <v>3390</v>
      </c>
      <c r="P97" s="147"/>
      <c r="Q97" s="21" t="s">
        <v>969</v>
      </c>
      <c r="R97" s="22" t="s">
        <v>979</v>
      </c>
      <c r="S97" s="23">
        <v>102</v>
      </c>
      <c r="T97" s="24">
        <v>83.631085497134137</v>
      </c>
      <c r="U97" s="24">
        <v>78.825561469660244</v>
      </c>
      <c r="V97" s="24">
        <v>74.971398952020962</v>
      </c>
      <c r="W97" s="24">
        <v>72.453399402086404</v>
      </c>
      <c r="X97" s="24">
        <v>70.691254955031766</v>
      </c>
      <c r="Y97" s="24">
        <v>69.296352546800819</v>
      </c>
      <c r="Z97" s="25">
        <v>67.800729712653208</v>
      </c>
      <c r="AB97" s="8">
        <v>136</v>
      </c>
      <c r="AC97" t="s">
        <v>1020</v>
      </c>
      <c r="AD97" t="s">
        <v>968</v>
      </c>
      <c r="AE97" t="s">
        <v>983</v>
      </c>
      <c r="AF97">
        <v>5500</v>
      </c>
      <c r="AG97">
        <v>5130</v>
      </c>
      <c r="AH97">
        <v>5030</v>
      </c>
      <c r="AI97">
        <v>5000</v>
      </c>
      <c r="AJ97">
        <v>4960</v>
      </c>
      <c r="AK97">
        <v>4930</v>
      </c>
      <c r="AL97">
        <v>4890</v>
      </c>
      <c r="AM97">
        <v>4850</v>
      </c>
      <c r="AO97" t="s">
        <v>1020</v>
      </c>
      <c r="AP97" t="s">
        <v>968</v>
      </c>
      <c r="AQ97" t="s">
        <v>983</v>
      </c>
      <c r="AR97" s="15">
        <v>110</v>
      </c>
      <c r="AS97" s="15">
        <v>102.59338263578678</v>
      </c>
      <c r="AT97" s="15">
        <v>100.62872439258898</v>
      </c>
      <c r="AU97" s="15">
        <v>100.07795803898891</v>
      </c>
      <c r="AV97" s="15">
        <v>99.294929962710484</v>
      </c>
      <c r="AW97" s="15">
        <v>98.654333290544997</v>
      </c>
      <c r="AX97" s="15">
        <v>97.851253939508553</v>
      </c>
      <c r="AY97" s="15">
        <v>96.977228245959452</v>
      </c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1026</v>
      </c>
      <c r="C100" s="8" t="s">
        <v>970</v>
      </c>
      <c r="D100" s="146" t="s">
        <v>1018</v>
      </c>
      <c r="E100" s="9" t="s">
        <v>967</v>
      </c>
      <c r="F100" s="10" t="s">
        <v>982</v>
      </c>
      <c r="G100" s="11">
        <v>5100</v>
      </c>
      <c r="H100" s="12">
        <v>3530</v>
      </c>
      <c r="I100" s="12">
        <v>2570</v>
      </c>
      <c r="J100" s="12">
        <v>2260</v>
      </c>
      <c r="K100" s="12">
        <v>2080</v>
      </c>
      <c r="L100" s="12">
        <v>1970</v>
      </c>
      <c r="M100" s="12">
        <v>1900</v>
      </c>
      <c r="N100" s="13">
        <v>1860</v>
      </c>
      <c r="P100" s="146" t="s">
        <v>1018</v>
      </c>
      <c r="Q100" s="9" t="s">
        <v>967</v>
      </c>
      <c r="R100" s="10" t="s">
        <v>982</v>
      </c>
      <c r="S100" s="11">
        <v>102</v>
      </c>
      <c r="T100" s="12">
        <v>70.585702695718709</v>
      </c>
      <c r="U100" s="12">
        <v>51.326525895103849</v>
      </c>
      <c r="V100" s="12">
        <v>45.229353717251151</v>
      </c>
      <c r="W100" s="12">
        <v>41.523160580629558</v>
      </c>
      <c r="X100" s="12">
        <v>39.344133707763852</v>
      </c>
      <c r="Y100" s="12">
        <v>37.949242213719856</v>
      </c>
      <c r="Z100" s="13">
        <v>37.26539697252192</v>
      </c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1:51">
      <c r="A101" s="3">
        <v>2</v>
      </c>
      <c r="C101">
        <v>-1</v>
      </c>
      <c r="D101" s="146"/>
      <c r="E101" s="9" t="s">
        <v>968</v>
      </c>
      <c r="F101" s="10" t="s">
        <v>982</v>
      </c>
      <c r="G101" s="18">
        <v>5100</v>
      </c>
      <c r="H101" s="19">
        <v>3770</v>
      </c>
      <c r="I101" s="19">
        <v>3540</v>
      </c>
      <c r="J101" s="19">
        <v>3440</v>
      </c>
      <c r="K101" s="19">
        <v>3300</v>
      </c>
      <c r="L101" s="19">
        <v>3190</v>
      </c>
      <c r="M101" s="19">
        <v>3060</v>
      </c>
      <c r="N101" s="20">
        <v>2920</v>
      </c>
      <c r="P101" s="146"/>
      <c r="Q101" s="9" t="s">
        <v>968</v>
      </c>
      <c r="R101" s="10" t="s">
        <v>982</v>
      </c>
      <c r="S101" s="18">
        <v>102</v>
      </c>
      <c r="T101" s="19">
        <v>75.318333461596566</v>
      </c>
      <c r="U101" s="19">
        <v>70.842557569747427</v>
      </c>
      <c r="V101" s="19">
        <v>68.843622135675602</v>
      </c>
      <c r="W101" s="19">
        <v>66.080434070236691</v>
      </c>
      <c r="X101" s="19">
        <v>63.88715223709444</v>
      </c>
      <c r="Y101" s="19">
        <v>61.221064912236706</v>
      </c>
      <c r="Z101" s="20">
        <v>58.422388479562464</v>
      </c>
      <c r="AB101" s="8">
        <v>17</v>
      </c>
      <c r="AC101" t="s">
        <v>1012</v>
      </c>
      <c r="AD101" t="s">
        <v>969</v>
      </c>
      <c r="AE101" t="s">
        <v>983</v>
      </c>
      <c r="AF101">
        <v>3300</v>
      </c>
      <c r="AG101">
        <v>3020</v>
      </c>
      <c r="AH101">
        <v>2920</v>
      </c>
      <c r="AI101">
        <v>2860</v>
      </c>
      <c r="AJ101">
        <v>2820</v>
      </c>
      <c r="AK101">
        <v>2790</v>
      </c>
      <c r="AL101">
        <v>2770</v>
      </c>
      <c r="AM101">
        <v>2750</v>
      </c>
      <c r="AO101" t="s">
        <v>1012</v>
      </c>
      <c r="AP101" t="s">
        <v>969</v>
      </c>
      <c r="AQ101" t="s">
        <v>983</v>
      </c>
      <c r="AR101" s="15">
        <v>66</v>
      </c>
      <c r="AS101" s="15">
        <v>60.476693140947653</v>
      </c>
      <c r="AT101" s="15">
        <v>58.314685276331055</v>
      </c>
      <c r="AU101" s="15">
        <v>57.174567672810021</v>
      </c>
      <c r="AV101" s="15">
        <v>56.410396563856807</v>
      </c>
      <c r="AW101" s="15">
        <v>55.865991296749243</v>
      </c>
      <c r="AX101" s="15">
        <v>55.429182186996925</v>
      </c>
      <c r="AY101" s="15">
        <v>54.954870587355927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5100</v>
      </c>
      <c r="H102" s="24">
        <v>3490</v>
      </c>
      <c r="I102" s="24">
        <v>3110</v>
      </c>
      <c r="J102" s="24">
        <v>2800</v>
      </c>
      <c r="K102" s="24">
        <v>2610</v>
      </c>
      <c r="L102" s="24">
        <v>2480</v>
      </c>
      <c r="M102" s="24">
        <v>2380</v>
      </c>
      <c r="N102" s="25">
        <v>2280</v>
      </c>
      <c r="P102" s="147"/>
      <c r="Q102" s="21" t="s">
        <v>969</v>
      </c>
      <c r="R102" s="22" t="s">
        <v>982</v>
      </c>
      <c r="S102" s="23">
        <v>102</v>
      </c>
      <c r="T102" s="24">
        <v>69.739510647354535</v>
      </c>
      <c r="U102" s="24">
        <v>62.14208035377662</v>
      </c>
      <c r="V102" s="24">
        <v>56.061598617702934</v>
      </c>
      <c r="W102" s="24">
        <v>52.262407151382476</v>
      </c>
      <c r="X102" s="24">
        <v>49.684964090727789</v>
      </c>
      <c r="Y102" s="24">
        <v>47.692080880970735</v>
      </c>
      <c r="Z102" s="25">
        <v>45.601780129581279</v>
      </c>
      <c r="AB102" s="8">
        <v>32</v>
      </c>
      <c r="AC102" t="s">
        <v>1013</v>
      </c>
      <c r="AD102" t="s">
        <v>969</v>
      </c>
      <c r="AE102" t="s">
        <v>983</v>
      </c>
      <c r="AF102">
        <v>3500</v>
      </c>
      <c r="AG102">
        <v>3210</v>
      </c>
      <c r="AH102">
        <v>3090</v>
      </c>
      <c r="AI102">
        <v>3030</v>
      </c>
      <c r="AJ102">
        <v>2990</v>
      </c>
      <c r="AK102">
        <v>2960</v>
      </c>
      <c r="AL102">
        <v>2940</v>
      </c>
      <c r="AM102">
        <v>2910</v>
      </c>
      <c r="AO102" t="s">
        <v>1013</v>
      </c>
      <c r="AP102" t="s">
        <v>969</v>
      </c>
      <c r="AQ102" t="s">
        <v>983</v>
      </c>
      <c r="AR102" s="15">
        <v>70</v>
      </c>
      <c r="AS102" s="15">
        <v>64.141947270702062</v>
      </c>
      <c r="AT102" s="15">
        <v>61.848908626411735</v>
      </c>
      <c r="AU102" s="15">
        <v>60.639692986313662</v>
      </c>
      <c r="AV102" s="15">
        <v>59.829208476817826</v>
      </c>
      <c r="AW102" s="15">
        <v>59.251808951097686</v>
      </c>
      <c r="AX102" s="15">
        <v>58.788526561966435</v>
      </c>
      <c r="AY102" s="15">
        <v>58.285468804771448</v>
      </c>
    </row>
    <row r="103" spans="1:51" ht="15.75" thickBot="1">
      <c r="AB103" s="8">
        <v>47</v>
      </c>
      <c r="AC103" t="s">
        <v>1014</v>
      </c>
      <c r="AD103" t="s">
        <v>969</v>
      </c>
      <c r="AE103" t="s">
        <v>983</v>
      </c>
      <c r="AF103">
        <v>3690</v>
      </c>
      <c r="AG103">
        <v>3380</v>
      </c>
      <c r="AH103">
        <v>3260</v>
      </c>
      <c r="AI103">
        <v>3200</v>
      </c>
      <c r="AJ103">
        <v>3150</v>
      </c>
      <c r="AK103">
        <v>3120</v>
      </c>
      <c r="AL103">
        <v>3100</v>
      </c>
      <c r="AM103">
        <v>3070</v>
      </c>
      <c r="AO103" t="s">
        <v>1014</v>
      </c>
      <c r="AP103" t="s">
        <v>969</v>
      </c>
      <c r="AQ103" t="s">
        <v>983</v>
      </c>
      <c r="AR103" s="15">
        <v>73.8</v>
      </c>
      <c r="AS103" s="15">
        <v>67.623938693968739</v>
      </c>
      <c r="AT103" s="15">
        <v>65.206420808988355</v>
      </c>
      <c r="AU103" s="15">
        <v>63.931562034142111</v>
      </c>
      <c r="AV103" s="15">
        <v>63.077079794130789</v>
      </c>
      <c r="AW103" s="15">
        <v>62.468335722728696</v>
      </c>
      <c r="AX103" s="15">
        <v>61.979903718187472</v>
      </c>
      <c r="AY103" s="15">
        <v>61.449537111316175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t="s">
        <v>1015</v>
      </c>
      <c r="AD104" t="s">
        <v>969</v>
      </c>
      <c r="AE104" t="s">
        <v>983</v>
      </c>
      <c r="AF104">
        <v>3400</v>
      </c>
      <c r="AG104">
        <v>3120</v>
      </c>
      <c r="AH104">
        <v>3000</v>
      </c>
      <c r="AI104">
        <v>2950</v>
      </c>
      <c r="AJ104">
        <v>2910</v>
      </c>
      <c r="AK104">
        <v>2880</v>
      </c>
      <c r="AL104">
        <v>2860</v>
      </c>
      <c r="AM104">
        <v>2830</v>
      </c>
      <c r="AO104" t="s">
        <v>1015</v>
      </c>
      <c r="AP104" t="s">
        <v>969</v>
      </c>
      <c r="AQ104" t="s">
        <v>983</v>
      </c>
      <c r="AR104" s="15">
        <v>68</v>
      </c>
      <c r="AS104" s="15">
        <v>62.309320205824854</v>
      </c>
      <c r="AT104" s="15">
        <v>60.081796951371388</v>
      </c>
      <c r="AU104" s="15">
        <v>58.907130329561831</v>
      </c>
      <c r="AV104" s="15">
        <v>58.119802520337309</v>
      </c>
      <c r="AW104" s="15">
        <v>57.558900123923458</v>
      </c>
      <c r="AX104" s="15">
        <v>57.108854374481673</v>
      </c>
      <c r="AY104" s="15">
        <v>56.620169696063677</v>
      </c>
    </row>
    <row r="105" spans="1:51" ht="15" customHeight="1">
      <c r="A105" s="3">
        <v>1</v>
      </c>
      <c r="B105" s="7" t="s">
        <v>1026</v>
      </c>
      <c r="C105" s="8" t="s">
        <v>973</v>
      </c>
      <c r="D105" s="146" t="s">
        <v>1018</v>
      </c>
      <c r="E105" s="9" t="s">
        <v>967</v>
      </c>
      <c r="F105" s="10" t="s">
        <v>983</v>
      </c>
      <c r="G105" s="11">
        <v>5100</v>
      </c>
      <c r="H105" s="12">
        <v>4690</v>
      </c>
      <c r="I105" s="12">
        <v>4240</v>
      </c>
      <c r="J105" s="12">
        <v>4140</v>
      </c>
      <c r="K105" s="12">
        <v>4070</v>
      </c>
      <c r="L105" s="12">
        <v>4030</v>
      </c>
      <c r="M105" s="12">
        <v>4000</v>
      </c>
      <c r="N105" s="13">
        <v>3990</v>
      </c>
      <c r="P105" s="146" t="s">
        <v>1018</v>
      </c>
      <c r="Q105" s="9" t="s">
        <v>967</v>
      </c>
      <c r="R105" s="10" t="s">
        <v>983</v>
      </c>
      <c r="S105" s="11">
        <v>102</v>
      </c>
      <c r="T105" s="12">
        <v>93.723452701126305</v>
      </c>
      <c r="U105" s="12">
        <v>84.75692534740709</v>
      </c>
      <c r="V105" s="12">
        <v>82.726392851897415</v>
      </c>
      <c r="W105" s="12">
        <v>81.381272249496448</v>
      </c>
      <c r="X105" s="12">
        <v>80.544439919161675</v>
      </c>
      <c r="Y105" s="12">
        <v>79.988867843375829</v>
      </c>
      <c r="Z105" s="13">
        <v>79.710447017570701</v>
      </c>
      <c r="AB105" s="8">
        <v>77</v>
      </c>
      <c r="AC105" t="s">
        <v>1016</v>
      </c>
      <c r="AD105" t="s">
        <v>969</v>
      </c>
      <c r="AE105" t="s">
        <v>983</v>
      </c>
      <c r="AF105">
        <v>3600</v>
      </c>
      <c r="AG105">
        <v>3300</v>
      </c>
      <c r="AH105">
        <v>3180</v>
      </c>
      <c r="AI105">
        <v>3120</v>
      </c>
      <c r="AJ105">
        <v>3080</v>
      </c>
      <c r="AK105">
        <v>3050</v>
      </c>
      <c r="AL105">
        <v>3020</v>
      </c>
      <c r="AM105">
        <v>3000</v>
      </c>
      <c r="AO105" t="s">
        <v>1016</v>
      </c>
      <c r="AP105" t="s">
        <v>969</v>
      </c>
      <c r="AQ105" t="s">
        <v>983</v>
      </c>
      <c r="AR105" s="15">
        <v>72</v>
      </c>
      <c r="AS105" s="15">
        <v>65.974574335579263</v>
      </c>
      <c r="AT105" s="15">
        <v>63.616020301452053</v>
      </c>
      <c r="AU105" s="15">
        <v>62.372255643065465</v>
      </c>
      <c r="AV105" s="15">
        <v>61.538614433298321</v>
      </c>
      <c r="AW105" s="15">
        <v>60.944717778271887</v>
      </c>
      <c r="AX105" s="15">
        <v>60.468198749451176</v>
      </c>
      <c r="AY105" s="15">
        <v>59.950767913479176</v>
      </c>
    </row>
    <row r="106" spans="1:51">
      <c r="A106" s="3">
        <v>2</v>
      </c>
      <c r="C106">
        <v>-1</v>
      </c>
      <c r="D106" s="146"/>
      <c r="E106" s="9" t="s">
        <v>968</v>
      </c>
      <c r="F106" s="10" t="s">
        <v>983</v>
      </c>
      <c r="G106" s="18">
        <v>5100</v>
      </c>
      <c r="H106" s="19">
        <v>4760</v>
      </c>
      <c r="I106" s="19">
        <v>4670</v>
      </c>
      <c r="J106" s="19">
        <v>4640</v>
      </c>
      <c r="K106" s="19">
        <v>4600</v>
      </c>
      <c r="L106" s="19">
        <v>4570</v>
      </c>
      <c r="M106" s="19">
        <v>4540</v>
      </c>
      <c r="N106" s="20">
        <v>4500</v>
      </c>
      <c r="P106" s="146"/>
      <c r="Q106" s="9" t="s">
        <v>968</v>
      </c>
      <c r="R106" s="10" t="s">
        <v>983</v>
      </c>
      <c r="S106" s="18">
        <v>102</v>
      </c>
      <c r="T106" s="19">
        <v>95.132045716820471</v>
      </c>
      <c r="U106" s="19">
        <v>93.310271709491587</v>
      </c>
      <c r="V106" s="19">
        <v>92.799561090698788</v>
      </c>
      <c r="W106" s="19">
        <v>92.073480510876976</v>
      </c>
      <c r="X106" s="19">
        <v>91.479472687596271</v>
      </c>
      <c r="Y106" s="19">
        <v>90.734799107544276</v>
      </c>
      <c r="Z106" s="20">
        <v>89.924338918980581</v>
      </c>
      <c r="AB106" s="8">
        <v>92</v>
      </c>
      <c r="AC106" t="s">
        <v>1017</v>
      </c>
      <c r="AD106" t="s">
        <v>969</v>
      </c>
      <c r="AE106" t="s">
        <v>983</v>
      </c>
      <c r="AF106">
        <v>3790</v>
      </c>
      <c r="AG106">
        <v>3470</v>
      </c>
      <c r="AH106">
        <v>3350</v>
      </c>
      <c r="AI106">
        <v>3280</v>
      </c>
      <c r="AJ106">
        <v>3240</v>
      </c>
      <c r="AK106">
        <v>3210</v>
      </c>
      <c r="AL106">
        <v>3180</v>
      </c>
      <c r="AM106">
        <v>3160</v>
      </c>
      <c r="AO106" t="s">
        <v>1017</v>
      </c>
      <c r="AP106" t="s">
        <v>969</v>
      </c>
      <c r="AQ106" t="s">
        <v>983</v>
      </c>
      <c r="AR106" s="15">
        <v>75.8</v>
      </c>
      <c r="AS106" s="15">
        <v>69.45656575884594</v>
      </c>
      <c r="AT106" s="15">
        <v>66.973532484028709</v>
      </c>
      <c r="AU106" s="15">
        <v>65.664124690893928</v>
      </c>
      <c r="AV106" s="15">
        <v>64.786485750611305</v>
      </c>
      <c r="AW106" s="15">
        <v>64.161244549902918</v>
      </c>
      <c r="AX106" s="15">
        <v>63.659575905672227</v>
      </c>
      <c r="AY106" s="15">
        <v>63.114836220023939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5100</v>
      </c>
      <c r="H107" s="24">
        <v>4670</v>
      </c>
      <c r="I107" s="24">
        <v>4510</v>
      </c>
      <c r="J107" s="24">
        <v>4420</v>
      </c>
      <c r="K107" s="24">
        <v>4360</v>
      </c>
      <c r="L107" s="24">
        <v>4320</v>
      </c>
      <c r="M107" s="24">
        <v>4280</v>
      </c>
      <c r="N107" s="25">
        <v>4250</v>
      </c>
      <c r="P107" s="147"/>
      <c r="Q107" s="21" t="s">
        <v>969</v>
      </c>
      <c r="R107" s="22" t="s">
        <v>983</v>
      </c>
      <c r="S107" s="23">
        <v>102</v>
      </c>
      <c r="T107" s="24">
        <v>93.463980308737277</v>
      </c>
      <c r="U107" s="24">
        <v>90.122695427057081</v>
      </c>
      <c r="V107" s="24">
        <v>88.36069549434275</v>
      </c>
      <c r="W107" s="24">
        <v>87.17970378050596</v>
      </c>
      <c r="X107" s="24">
        <v>86.338350185885176</v>
      </c>
      <c r="Y107" s="24">
        <v>85.663281561722485</v>
      </c>
      <c r="Z107" s="25">
        <v>84.930254544095504</v>
      </c>
      <c r="AB107" s="8">
        <v>107</v>
      </c>
      <c r="AC107" t="s">
        <v>1018</v>
      </c>
      <c r="AD107" t="s">
        <v>969</v>
      </c>
      <c r="AE107" t="s">
        <v>983</v>
      </c>
      <c r="AF107">
        <v>5100</v>
      </c>
      <c r="AG107">
        <v>4670</v>
      </c>
      <c r="AH107">
        <v>4510</v>
      </c>
      <c r="AI107">
        <v>4420</v>
      </c>
      <c r="AJ107">
        <v>4360</v>
      </c>
      <c r="AK107">
        <v>4320</v>
      </c>
      <c r="AL107">
        <v>4280</v>
      </c>
      <c r="AM107">
        <v>4250</v>
      </c>
      <c r="AO107" t="s">
        <v>1018</v>
      </c>
      <c r="AP107" t="s">
        <v>969</v>
      </c>
      <c r="AQ107" t="s">
        <v>983</v>
      </c>
      <c r="AR107" s="15">
        <v>102</v>
      </c>
      <c r="AS107" s="15">
        <v>93.463980308737277</v>
      </c>
      <c r="AT107" s="15">
        <v>90.122695427057081</v>
      </c>
      <c r="AU107" s="15">
        <v>88.36069549434275</v>
      </c>
      <c r="AV107" s="15">
        <v>87.17970378050596</v>
      </c>
      <c r="AW107" s="15">
        <v>86.338350185885176</v>
      </c>
      <c r="AX107" s="15">
        <v>85.663281561722485</v>
      </c>
      <c r="AY107" s="15">
        <v>84.930254544095504</v>
      </c>
    </row>
    <row r="108" spans="1:51" ht="15.75" thickBot="1">
      <c r="AB108" s="8">
        <v>122</v>
      </c>
      <c r="AC108" t="s">
        <v>1019</v>
      </c>
      <c r="AD108" t="s">
        <v>969</v>
      </c>
      <c r="AE108" t="s">
        <v>983</v>
      </c>
      <c r="AF108">
        <v>5300</v>
      </c>
      <c r="AG108">
        <v>4860</v>
      </c>
      <c r="AH108">
        <v>4680</v>
      </c>
      <c r="AI108">
        <v>4590</v>
      </c>
      <c r="AJ108">
        <v>4530</v>
      </c>
      <c r="AK108">
        <v>4490</v>
      </c>
      <c r="AL108">
        <v>4450</v>
      </c>
      <c r="AM108">
        <v>4410</v>
      </c>
      <c r="AO108" t="s">
        <v>1019</v>
      </c>
      <c r="AP108" t="s">
        <v>969</v>
      </c>
      <c r="AQ108" t="s">
        <v>983</v>
      </c>
      <c r="AR108" s="15">
        <v>106</v>
      </c>
      <c r="AS108" s="15">
        <v>97.129234438491693</v>
      </c>
      <c r="AT108" s="15">
        <v>93.656918777137761</v>
      </c>
      <c r="AU108" s="15">
        <v>91.825820807846398</v>
      </c>
      <c r="AV108" s="15">
        <v>90.598515693466993</v>
      </c>
      <c r="AW108" s="15">
        <v>89.724167840233648</v>
      </c>
      <c r="AX108" s="15">
        <v>89.022625936692037</v>
      </c>
      <c r="AY108" s="15">
        <v>88.260852761511046</v>
      </c>
    </row>
    <row r="109" spans="1:51" ht="15.75" thickBot="1">
      <c r="A109" s="3">
        <v>0</v>
      </c>
      <c r="D109" s="4"/>
      <c r="E109" s="144" t="s">
        <v>21</v>
      </c>
      <c r="F109" s="145" t="s">
        <v>21</v>
      </c>
      <c r="G109" s="5">
        <v>2015</v>
      </c>
      <c r="H109" s="5">
        <v>2020</v>
      </c>
      <c r="I109" s="5">
        <v>2025</v>
      </c>
      <c r="J109" s="5">
        <v>2030</v>
      </c>
      <c r="K109" s="5">
        <v>2035</v>
      </c>
      <c r="L109" s="5">
        <v>2040</v>
      </c>
      <c r="M109" s="5">
        <v>2045</v>
      </c>
      <c r="N109" s="6">
        <v>2050</v>
      </c>
      <c r="P109" s="4"/>
      <c r="Q109" s="144" t="s">
        <v>21</v>
      </c>
      <c r="R109" s="145" t="s">
        <v>21</v>
      </c>
      <c r="S109" s="5">
        <v>2015</v>
      </c>
      <c r="T109" s="5">
        <v>2020</v>
      </c>
      <c r="U109" s="5">
        <v>2025</v>
      </c>
      <c r="V109" s="5">
        <v>2030</v>
      </c>
      <c r="W109" s="5">
        <v>2035</v>
      </c>
      <c r="X109" s="5">
        <v>2040</v>
      </c>
      <c r="Y109" s="5">
        <v>2045</v>
      </c>
      <c r="Z109" s="6">
        <v>2050</v>
      </c>
      <c r="AB109" s="8">
        <v>137</v>
      </c>
      <c r="AC109" t="s">
        <v>1020</v>
      </c>
      <c r="AD109" t="s">
        <v>969</v>
      </c>
      <c r="AE109" t="s">
        <v>983</v>
      </c>
      <c r="AF109">
        <v>5500</v>
      </c>
      <c r="AG109">
        <v>5040</v>
      </c>
      <c r="AH109">
        <v>4860</v>
      </c>
      <c r="AI109">
        <v>4760</v>
      </c>
      <c r="AJ109">
        <v>4700</v>
      </c>
      <c r="AK109">
        <v>4660</v>
      </c>
      <c r="AL109">
        <v>4620</v>
      </c>
      <c r="AM109">
        <v>4580</v>
      </c>
      <c r="AO109" t="s">
        <v>1020</v>
      </c>
      <c r="AP109" t="s">
        <v>969</v>
      </c>
      <c r="AQ109" t="s">
        <v>983</v>
      </c>
      <c r="AR109" s="15">
        <v>110</v>
      </c>
      <c r="AS109" s="15">
        <v>100.79448856824609</v>
      </c>
      <c r="AT109" s="15">
        <v>97.191142127218427</v>
      </c>
      <c r="AU109" s="15">
        <v>95.290946121350032</v>
      </c>
      <c r="AV109" s="15">
        <v>94.017327606428012</v>
      </c>
      <c r="AW109" s="15">
        <v>93.109985494582091</v>
      </c>
      <c r="AX109" s="15">
        <v>92.381970311661561</v>
      </c>
      <c r="AY109" s="15">
        <v>91.591450978926545</v>
      </c>
    </row>
    <row r="110" spans="1:51" ht="15" customHeight="1">
      <c r="A110" s="3">
        <v>1</v>
      </c>
      <c r="B110" s="7" t="s">
        <v>1027</v>
      </c>
      <c r="C110" s="8" t="s">
        <v>966</v>
      </c>
      <c r="D110" s="146" t="s">
        <v>1019</v>
      </c>
      <c r="E110" s="9" t="s">
        <v>967</v>
      </c>
      <c r="F110" s="10" t="s">
        <v>979</v>
      </c>
      <c r="G110" s="11">
        <v>5300</v>
      </c>
      <c r="H110" s="12">
        <v>4370</v>
      </c>
      <c r="I110" s="12">
        <v>3710</v>
      </c>
      <c r="J110" s="12">
        <v>3490</v>
      </c>
      <c r="K110" s="12">
        <v>3350</v>
      </c>
      <c r="L110" s="12">
        <v>3260</v>
      </c>
      <c r="M110" s="12">
        <v>3210</v>
      </c>
      <c r="N110" s="13">
        <v>3180</v>
      </c>
      <c r="P110" s="146" t="s">
        <v>1019</v>
      </c>
      <c r="Q110" s="9" t="s">
        <v>967</v>
      </c>
      <c r="R110" s="10" t="s">
        <v>979</v>
      </c>
      <c r="S110" s="11">
        <v>106</v>
      </c>
      <c r="T110" s="12">
        <v>87.459869436909742</v>
      </c>
      <c r="U110" s="12">
        <v>74.270186224158593</v>
      </c>
      <c r="V110" s="12">
        <v>69.835581610859649</v>
      </c>
      <c r="W110" s="12">
        <v>66.988544698460174</v>
      </c>
      <c r="X110" s="12">
        <v>65.253454701826584</v>
      </c>
      <c r="Y110" s="12">
        <v>64.116741069729898</v>
      </c>
      <c r="Z110" s="13">
        <v>63.551634156368216</v>
      </c>
    </row>
    <row r="111" spans="1:51">
      <c r="A111" s="3">
        <v>2</v>
      </c>
      <c r="C111">
        <v>-1</v>
      </c>
      <c r="D111" s="146"/>
      <c r="E111" s="9" t="s">
        <v>968</v>
      </c>
      <c r="F111" s="10" t="s">
        <v>979</v>
      </c>
      <c r="G111" s="18">
        <v>5300</v>
      </c>
      <c r="H111" s="19">
        <v>4520</v>
      </c>
      <c r="I111" s="19">
        <v>4380</v>
      </c>
      <c r="J111" s="19">
        <v>4320</v>
      </c>
      <c r="K111" s="19">
        <v>4240</v>
      </c>
      <c r="L111" s="19">
        <v>4170</v>
      </c>
      <c r="M111" s="19">
        <v>4080</v>
      </c>
      <c r="N111" s="20">
        <v>3990</v>
      </c>
      <c r="P111" s="146"/>
      <c r="Q111" s="9" t="s">
        <v>968</v>
      </c>
      <c r="R111" s="10" t="s">
        <v>979</v>
      </c>
      <c r="S111" s="18">
        <v>106</v>
      </c>
      <c r="T111" s="19">
        <v>90.474778965210277</v>
      </c>
      <c r="U111" s="19">
        <v>87.675221745875405</v>
      </c>
      <c r="V111" s="19">
        <v>86.461994234428872</v>
      </c>
      <c r="W111" s="19">
        <v>84.754747375329586</v>
      </c>
      <c r="X111" s="19">
        <v>83.373365065772276</v>
      </c>
      <c r="Y111" s="19">
        <v>81.661002197233827</v>
      </c>
      <c r="Z111" s="20">
        <v>79.821784478888404</v>
      </c>
    </row>
    <row r="112" spans="1:51" ht="15.75" thickBot="1">
      <c r="A112" s="3">
        <v>3</v>
      </c>
      <c r="D112" s="147"/>
      <c r="E112" s="21" t="s">
        <v>969</v>
      </c>
      <c r="F112" s="22" t="s">
        <v>979</v>
      </c>
      <c r="G112" s="23">
        <v>5300</v>
      </c>
      <c r="H112" s="24">
        <v>4350</v>
      </c>
      <c r="I112" s="24">
        <v>4100</v>
      </c>
      <c r="J112" s="24">
        <v>3900</v>
      </c>
      <c r="K112" s="24">
        <v>3760</v>
      </c>
      <c r="L112" s="24">
        <v>3670</v>
      </c>
      <c r="M112" s="24">
        <v>3600</v>
      </c>
      <c r="N112" s="25">
        <v>3520</v>
      </c>
      <c r="P112" s="147"/>
      <c r="Q112" s="21" t="s">
        <v>969</v>
      </c>
      <c r="R112" s="22" t="s">
        <v>979</v>
      </c>
      <c r="S112" s="23">
        <v>106</v>
      </c>
      <c r="T112" s="24">
        <v>86.910735908786464</v>
      </c>
      <c r="U112" s="24">
        <v>81.916759958666532</v>
      </c>
      <c r="V112" s="24">
        <v>77.911453812884531</v>
      </c>
      <c r="W112" s="24">
        <v>75.294709182560382</v>
      </c>
      <c r="X112" s="24">
        <v>73.463461031699694</v>
      </c>
      <c r="Y112" s="24">
        <v>72.013856568244009</v>
      </c>
      <c r="Z112" s="25">
        <v>70.459581858247461</v>
      </c>
    </row>
    <row r="113" spans="1:26" ht="15.75" thickBot="1"/>
    <row r="114" spans="1:26" ht="15.75" thickBot="1">
      <c r="A114" s="3">
        <v>0</v>
      </c>
      <c r="D114" s="4"/>
      <c r="E114" s="144" t="s">
        <v>21</v>
      </c>
      <c r="F114" s="145" t="s">
        <v>21</v>
      </c>
      <c r="G114" s="5">
        <v>2015</v>
      </c>
      <c r="H114" s="5">
        <v>2020</v>
      </c>
      <c r="I114" s="5">
        <v>2025</v>
      </c>
      <c r="J114" s="5">
        <v>2030</v>
      </c>
      <c r="K114" s="5">
        <v>2035</v>
      </c>
      <c r="L114" s="5">
        <v>2040</v>
      </c>
      <c r="M114" s="5">
        <v>2045</v>
      </c>
      <c r="N114" s="6">
        <v>2050</v>
      </c>
      <c r="P114" s="4"/>
      <c r="Q114" s="144" t="s">
        <v>21</v>
      </c>
      <c r="R114" s="145" t="s">
        <v>21</v>
      </c>
      <c r="S114" s="5">
        <v>2015</v>
      </c>
      <c r="T114" s="5">
        <v>2020</v>
      </c>
      <c r="U114" s="5">
        <v>2025</v>
      </c>
      <c r="V114" s="5">
        <v>2030</v>
      </c>
      <c r="W114" s="5">
        <v>2035</v>
      </c>
      <c r="X114" s="5">
        <v>2040</v>
      </c>
      <c r="Y114" s="5">
        <v>2045</v>
      </c>
      <c r="Z114" s="6">
        <v>2050</v>
      </c>
    </row>
    <row r="115" spans="1:26" ht="15" customHeight="1">
      <c r="A115" s="3">
        <v>1</v>
      </c>
      <c r="B115" s="7" t="s">
        <v>1027</v>
      </c>
      <c r="C115" s="8" t="s">
        <v>970</v>
      </c>
      <c r="D115" s="146" t="s">
        <v>1019</v>
      </c>
      <c r="E115" s="9" t="s">
        <v>967</v>
      </c>
      <c r="F115" s="10" t="s">
        <v>982</v>
      </c>
      <c r="G115" s="11">
        <v>5300</v>
      </c>
      <c r="H115" s="12">
        <v>3670</v>
      </c>
      <c r="I115" s="12">
        <v>2670</v>
      </c>
      <c r="J115" s="12">
        <v>2350</v>
      </c>
      <c r="K115" s="12">
        <v>2160</v>
      </c>
      <c r="L115" s="12">
        <v>2040</v>
      </c>
      <c r="M115" s="12">
        <v>1970</v>
      </c>
      <c r="N115" s="13">
        <v>1940</v>
      </c>
      <c r="P115" s="146" t="s">
        <v>1019</v>
      </c>
      <c r="Q115" s="9" t="s">
        <v>967</v>
      </c>
      <c r="R115" s="10" t="s">
        <v>982</v>
      </c>
      <c r="S115" s="11">
        <v>106</v>
      </c>
      <c r="T115" s="12">
        <v>73.353769468099841</v>
      </c>
      <c r="U115" s="12">
        <v>53.339330832166752</v>
      </c>
      <c r="V115" s="12">
        <v>47.00305386302572</v>
      </c>
      <c r="W115" s="12">
        <v>43.151519819085628</v>
      </c>
      <c r="X115" s="12">
        <v>40.887040911989892</v>
      </c>
      <c r="Y115" s="12">
        <v>39.437447790728484</v>
      </c>
      <c r="Z115" s="13">
        <v>38.726785089091415</v>
      </c>
    </row>
    <row r="116" spans="1:26">
      <c r="A116" s="3">
        <v>2</v>
      </c>
      <c r="C116">
        <v>-1</v>
      </c>
      <c r="D116" s="146"/>
      <c r="E116" s="9" t="s">
        <v>968</v>
      </c>
      <c r="F116" s="10" t="s">
        <v>982</v>
      </c>
      <c r="G116" s="18">
        <v>5300</v>
      </c>
      <c r="H116" s="19">
        <v>3910</v>
      </c>
      <c r="I116" s="19">
        <v>3680</v>
      </c>
      <c r="J116" s="19">
        <v>3580</v>
      </c>
      <c r="K116" s="19">
        <v>3430</v>
      </c>
      <c r="L116" s="19">
        <v>3320</v>
      </c>
      <c r="M116" s="19">
        <v>3180</v>
      </c>
      <c r="N116" s="20">
        <v>3040</v>
      </c>
      <c r="P116" s="146"/>
      <c r="Q116" s="9" t="s">
        <v>968</v>
      </c>
      <c r="R116" s="10" t="s">
        <v>982</v>
      </c>
      <c r="S116" s="18">
        <v>106</v>
      </c>
      <c r="T116" s="19">
        <v>78.271993597345443</v>
      </c>
      <c r="U116" s="19">
        <v>73.620697082286554</v>
      </c>
      <c r="V116" s="19">
        <v>71.543372023349164</v>
      </c>
      <c r="W116" s="19">
        <v>68.671823641618516</v>
      </c>
      <c r="X116" s="19">
        <v>66.39253075619618</v>
      </c>
      <c r="Y116" s="19">
        <v>63.621890987226379</v>
      </c>
      <c r="Z116" s="20">
        <v>60.713462537584512</v>
      </c>
    </row>
    <row r="117" spans="1:26" ht="15.75" thickBot="1">
      <c r="A117" s="3">
        <v>3</v>
      </c>
      <c r="D117" s="147"/>
      <c r="E117" s="21" t="s">
        <v>969</v>
      </c>
      <c r="F117" s="22" t="s">
        <v>982</v>
      </c>
      <c r="G117" s="23">
        <v>5300</v>
      </c>
      <c r="H117" s="24">
        <v>3620</v>
      </c>
      <c r="I117" s="24">
        <v>3230</v>
      </c>
      <c r="J117" s="24">
        <v>2910</v>
      </c>
      <c r="K117" s="24">
        <v>2720</v>
      </c>
      <c r="L117" s="24">
        <v>2580</v>
      </c>
      <c r="M117" s="24">
        <v>2480</v>
      </c>
      <c r="N117" s="25">
        <v>2370</v>
      </c>
      <c r="P117" s="147"/>
      <c r="Q117" s="21" t="s">
        <v>969</v>
      </c>
      <c r="R117" s="22" t="s">
        <v>982</v>
      </c>
      <c r="S117" s="23">
        <v>106</v>
      </c>
      <c r="T117" s="24">
        <v>72.474393417839025</v>
      </c>
      <c r="U117" s="24">
        <v>64.579024681375699</v>
      </c>
      <c r="V117" s="24">
        <v>58.260092681142261</v>
      </c>
      <c r="W117" s="24">
        <v>54.311913314181787</v>
      </c>
      <c r="X117" s="24">
        <v>51.633394055070056</v>
      </c>
      <c r="Y117" s="24">
        <v>49.562358562577437</v>
      </c>
      <c r="Z117" s="25">
        <v>47.39008523270212</v>
      </c>
    </row>
    <row r="118" spans="1:26" ht="15.75" thickBot="1"/>
    <row r="119" spans="1:26" ht="15.75" thickBot="1">
      <c r="A119" s="3">
        <v>0</v>
      </c>
      <c r="D119" s="4"/>
      <c r="E119" s="144" t="s">
        <v>21</v>
      </c>
      <c r="F119" s="145" t="s">
        <v>21</v>
      </c>
      <c r="G119" s="5">
        <v>2015</v>
      </c>
      <c r="H119" s="5">
        <v>2020</v>
      </c>
      <c r="I119" s="5">
        <v>2025</v>
      </c>
      <c r="J119" s="5">
        <v>2030</v>
      </c>
      <c r="K119" s="5">
        <v>2035</v>
      </c>
      <c r="L119" s="5">
        <v>2040</v>
      </c>
      <c r="M119" s="5">
        <v>2045</v>
      </c>
      <c r="N119" s="6">
        <v>2050</v>
      </c>
      <c r="P119" s="4"/>
      <c r="Q119" s="144" t="s">
        <v>21</v>
      </c>
      <c r="R119" s="145" t="s">
        <v>21</v>
      </c>
      <c r="S119" s="5">
        <v>2015</v>
      </c>
      <c r="T119" s="5">
        <v>2020</v>
      </c>
      <c r="U119" s="5">
        <v>2025</v>
      </c>
      <c r="V119" s="5">
        <v>2030</v>
      </c>
      <c r="W119" s="5">
        <v>2035</v>
      </c>
      <c r="X119" s="5">
        <v>2040</v>
      </c>
      <c r="Y119" s="5">
        <v>2045</v>
      </c>
      <c r="Z119" s="6">
        <v>2050</v>
      </c>
    </row>
    <row r="120" spans="1:26" ht="15" customHeight="1">
      <c r="A120" s="3">
        <v>1</v>
      </c>
      <c r="B120" s="7" t="s">
        <v>1027</v>
      </c>
      <c r="C120" s="8" t="s">
        <v>973</v>
      </c>
      <c r="D120" s="146" t="s">
        <v>1019</v>
      </c>
      <c r="E120" s="9" t="s">
        <v>967</v>
      </c>
      <c r="F120" s="10" t="s">
        <v>983</v>
      </c>
      <c r="G120" s="11">
        <v>5300</v>
      </c>
      <c r="H120" s="12">
        <v>4870</v>
      </c>
      <c r="I120" s="12">
        <v>4400</v>
      </c>
      <c r="J120" s="12">
        <v>4300</v>
      </c>
      <c r="K120" s="12">
        <v>4230</v>
      </c>
      <c r="L120" s="12">
        <v>4190</v>
      </c>
      <c r="M120" s="12">
        <v>4160</v>
      </c>
      <c r="N120" s="13">
        <v>4140</v>
      </c>
      <c r="P120" s="146" t="s">
        <v>1019</v>
      </c>
      <c r="Q120" s="9" t="s">
        <v>967</v>
      </c>
      <c r="R120" s="10" t="s">
        <v>983</v>
      </c>
      <c r="S120" s="11">
        <v>106</v>
      </c>
      <c r="T120" s="12">
        <v>97.398882218817533</v>
      </c>
      <c r="U120" s="12">
        <v>88.080726341423059</v>
      </c>
      <c r="V120" s="12">
        <v>85.970565120599275</v>
      </c>
      <c r="W120" s="12">
        <v>84.572694690653165</v>
      </c>
      <c r="X120" s="12">
        <v>83.703045406187613</v>
      </c>
      <c r="Y120" s="12">
        <v>83.125686190174875</v>
      </c>
      <c r="Z120" s="13">
        <v>82.836346900612682</v>
      </c>
    </row>
    <row r="121" spans="1:26">
      <c r="A121" s="3">
        <v>2</v>
      </c>
      <c r="C121">
        <v>-1</v>
      </c>
      <c r="D121" s="146"/>
      <c r="E121" s="9" t="s">
        <v>968</v>
      </c>
      <c r="F121" s="10" t="s">
        <v>983</v>
      </c>
      <c r="G121" s="18">
        <v>5300</v>
      </c>
      <c r="H121" s="19">
        <v>4940</v>
      </c>
      <c r="I121" s="19">
        <v>4850</v>
      </c>
      <c r="J121" s="19">
        <v>4820</v>
      </c>
      <c r="K121" s="19">
        <v>4780</v>
      </c>
      <c r="L121" s="19">
        <v>4750</v>
      </c>
      <c r="M121" s="19">
        <v>4710</v>
      </c>
      <c r="N121" s="20">
        <v>4670</v>
      </c>
      <c r="P121" s="146"/>
      <c r="Q121" s="9" t="s">
        <v>968</v>
      </c>
      <c r="R121" s="10" t="s">
        <v>983</v>
      </c>
      <c r="S121" s="18">
        <v>106</v>
      </c>
      <c r="T121" s="19">
        <v>98.862714176303612</v>
      </c>
      <c r="U121" s="19">
        <v>96.96949805104029</v>
      </c>
      <c r="V121" s="19">
        <v>96.438759564843849</v>
      </c>
      <c r="W121" s="19">
        <v>95.68420523679373</v>
      </c>
      <c r="X121" s="19">
        <v>95.066902989070627</v>
      </c>
      <c r="Y121" s="19">
        <v>94.293026523526407</v>
      </c>
      <c r="Z121" s="20">
        <v>93.450783582470009</v>
      </c>
    </row>
    <row r="122" spans="1:26" ht="15.75" thickBot="1">
      <c r="A122" s="3">
        <v>3</v>
      </c>
      <c r="D122" s="147"/>
      <c r="E122" s="21" t="s">
        <v>969</v>
      </c>
      <c r="F122" s="22" t="s">
        <v>983</v>
      </c>
      <c r="G122" s="23">
        <v>5300</v>
      </c>
      <c r="H122" s="24">
        <v>4860</v>
      </c>
      <c r="I122" s="24">
        <v>4680</v>
      </c>
      <c r="J122" s="24">
        <v>4590</v>
      </c>
      <c r="K122" s="24">
        <v>4530</v>
      </c>
      <c r="L122" s="24">
        <v>4490</v>
      </c>
      <c r="M122" s="24">
        <v>4450</v>
      </c>
      <c r="N122" s="25">
        <v>4410</v>
      </c>
      <c r="P122" s="147"/>
      <c r="Q122" s="21" t="s">
        <v>969</v>
      </c>
      <c r="R122" s="22" t="s">
        <v>983</v>
      </c>
      <c r="S122" s="23">
        <v>106</v>
      </c>
      <c r="T122" s="24">
        <v>97.129234438491693</v>
      </c>
      <c r="U122" s="24">
        <v>93.656918777137761</v>
      </c>
      <c r="V122" s="24">
        <v>91.825820807846398</v>
      </c>
      <c r="W122" s="24">
        <v>90.598515693466993</v>
      </c>
      <c r="X122" s="24">
        <v>89.724167840233648</v>
      </c>
      <c r="Y122" s="24">
        <v>89.022625936692037</v>
      </c>
      <c r="Z122" s="25">
        <v>88.260852761511046</v>
      </c>
    </row>
    <row r="123" spans="1:26" ht="15.75" thickBot="1"/>
    <row r="124" spans="1:26" ht="15.75" thickBot="1">
      <c r="A124" s="3">
        <v>0</v>
      </c>
      <c r="D124" s="4"/>
      <c r="E124" s="144" t="s">
        <v>21</v>
      </c>
      <c r="F124" s="145" t="s">
        <v>21</v>
      </c>
      <c r="G124" s="5">
        <v>2015</v>
      </c>
      <c r="H124" s="5">
        <v>2020</v>
      </c>
      <c r="I124" s="5">
        <v>2025</v>
      </c>
      <c r="J124" s="5">
        <v>2030</v>
      </c>
      <c r="K124" s="5">
        <v>2035</v>
      </c>
      <c r="L124" s="5">
        <v>2040</v>
      </c>
      <c r="M124" s="5">
        <v>2045</v>
      </c>
      <c r="N124" s="6">
        <v>2050</v>
      </c>
      <c r="P124" s="4"/>
      <c r="Q124" s="144" t="s">
        <v>21</v>
      </c>
      <c r="R124" s="145" t="s">
        <v>21</v>
      </c>
      <c r="S124" s="5">
        <v>2015</v>
      </c>
      <c r="T124" s="5">
        <v>2020</v>
      </c>
      <c r="U124" s="5">
        <v>2025</v>
      </c>
      <c r="V124" s="5">
        <v>2030</v>
      </c>
      <c r="W124" s="5">
        <v>2035</v>
      </c>
      <c r="X124" s="5">
        <v>2040</v>
      </c>
      <c r="Y124" s="5">
        <v>2045</v>
      </c>
      <c r="Z124" s="6">
        <v>2050</v>
      </c>
    </row>
    <row r="125" spans="1:26" ht="15" customHeight="1">
      <c r="A125" s="3">
        <v>1</v>
      </c>
      <c r="B125" s="7" t="s">
        <v>1028</v>
      </c>
      <c r="C125" s="8" t="s">
        <v>966</v>
      </c>
      <c r="D125" s="146" t="s">
        <v>1020</v>
      </c>
      <c r="E125" s="9" t="s">
        <v>967</v>
      </c>
      <c r="F125" s="10" t="s">
        <v>979</v>
      </c>
      <c r="G125" s="11">
        <v>5500</v>
      </c>
      <c r="H125" s="12">
        <v>4540</v>
      </c>
      <c r="I125" s="12">
        <v>3850</v>
      </c>
      <c r="J125" s="12">
        <v>3620</v>
      </c>
      <c r="K125" s="12">
        <v>3480</v>
      </c>
      <c r="L125" s="12">
        <v>3390</v>
      </c>
      <c r="M125" s="12">
        <v>3330</v>
      </c>
      <c r="N125" s="13">
        <v>3300</v>
      </c>
      <c r="P125" s="146" t="s">
        <v>1020</v>
      </c>
      <c r="Q125" s="9" t="s">
        <v>967</v>
      </c>
      <c r="R125" s="10" t="s">
        <v>979</v>
      </c>
      <c r="S125" s="11">
        <v>110</v>
      </c>
      <c r="T125" s="12">
        <v>90.760241868491249</v>
      </c>
      <c r="U125" s="12">
        <v>77.072834760919307</v>
      </c>
      <c r="V125" s="12">
        <v>72.470886577307184</v>
      </c>
      <c r="W125" s="12">
        <v>69.516414309722833</v>
      </c>
      <c r="X125" s="12">
        <v>67.715849218876642</v>
      </c>
      <c r="Y125" s="12">
        <v>66.536240732738577</v>
      </c>
      <c r="Z125" s="13">
        <v>65.949809030193435</v>
      </c>
    </row>
    <row r="126" spans="1:26">
      <c r="A126" s="3">
        <v>2</v>
      </c>
      <c r="C126">
        <v>-1</v>
      </c>
      <c r="D126" s="146"/>
      <c r="E126" s="9" t="s">
        <v>968</v>
      </c>
      <c r="F126" s="10" t="s">
        <v>979</v>
      </c>
      <c r="G126" s="18">
        <v>5500</v>
      </c>
      <c r="H126" s="19">
        <v>4690</v>
      </c>
      <c r="I126" s="19">
        <v>4550</v>
      </c>
      <c r="J126" s="19">
        <v>4490</v>
      </c>
      <c r="K126" s="19">
        <v>4400</v>
      </c>
      <c r="L126" s="19">
        <v>4330</v>
      </c>
      <c r="M126" s="19">
        <v>4240</v>
      </c>
      <c r="N126" s="20">
        <v>4140</v>
      </c>
      <c r="P126" s="146"/>
      <c r="Q126" s="9" t="s">
        <v>968</v>
      </c>
      <c r="R126" s="10" t="s">
        <v>979</v>
      </c>
      <c r="S126" s="18">
        <v>110</v>
      </c>
      <c r="T126" s="19">
        <v>93.888921567671048</v>
      </c>
      <c r="U126" s="19">
        <v>90.983720679682008</v>
      </c>
      <c r="V126" s="19">
        <v>89.724710997992204</v>
      </c>
      <c r="W126" s="19">
        <v>87.953039729115588</v>
      </c>
      <c r="X126" s="19">
        <v>86.519529785235349</v>
      </c>
      <c r="Y126" s="19">
        <v>84.742549449959625</v>
      </c>
      <c r="Z126" s="20">
        <v>82.833927289412472</v>
      </c>
    </row>
    <row r="127" spans="1:26" ht="15.75" thickBot="1">
      <c r="A127" s="3">
        <v>3</v>
      </c>
      <c r="D127" s="147"/>
      <c r="E127" s="21" t="s">
        <v>969</v>
      </c>
      <c r="F127" s="22" t="s">
        <v>979</v>
      </c>
      <c r="G127" s="23">
        <v>5500</v>
      </c>
      <c r="H127" s="24">
        <v>4510</v>
      </c>
      <c r="I127" s="24">
        <v>4250</v>
      </c>
      <c r="J127" s="24">
        <v>4040</v>
      </c>
      <c r="K127" s="24">
        <v>3910</v>
      </c>
      <c r="L127" s="24">
        <v>3810</v>
      </c>
      <c r="M127" s="24">
        <v>3740</v>
      </c>
      <c r="N127" s="25">
        <v>3660</v>
      </c>
      <c r="P127" s="147"/>
      <c r="Q127" s="21" t="s">
        <v>969</v>
      </c>
      <c r="R127" s="22" t="s">
        <v>979</v>
      </c>
      <c r="S127" s="23">
        <v>110</v>
      </c>
      <c r="T127" s="24">
        <v>90.190386320438776</v>
      </c>
      <c r="U127" s="24">
        <v>85.007958447672806</v>
      </c>
      <c r="V127" s="24">
        <v>80.851508673748086</v>
      </c>
      <c r="W127" s="24">
        <v>78.136018963034346</v>
      </c>
      <c r="X127" s="24">
        <v>76.235667108367593</v>
      </c>
      <c r="Y127" s="24">
        <v>74.731360589687156</v>
      </c>
      <c r="Z127" s="25">
        <v>73.118434003841685</v>
      </c>
    </row>
    <row r="128" spans="1:26" ht="15.75" thickBot="1"/>
    <row r="129" spans="1:26" ht="15.75" thickBot="1">
      <c r="A129" s="3">
        <v>0</v>
      </c>
      <c r="D129" s="4"/>
      <c r="E129" s="144" t="s">
        <v>21</v>
      </c>
      <c r="F129" s="145" t="s">
        <v>21</v>
      </c>
      <c r="G129" s="5">
        <v>2015</v>
      </c>
      <c r="H129" s="5">
        <v>2020</v>
      </c>
      <c r="I129" s="5">
        <v>2025</v>
      </c>
      <c r="J129" s="5">
        <v>2030</v>
      </c>
      <c r="K129" s="5">
        <v>2035</v>
      </c>
      <c r="L129" s="5">
        <v>2040</v>
      </c>
      <c r="M129" s="5">
        <v>2045</v>
      </c>
      <c r="N129" s="6">
        <v>2050</v>
      </c>
      <c r="P129" s="4"/>
      <c r="Q129" s="144" t="s">
        <v>21</v>
      </c>
      <c r="R129" s="145" t="s">
        <v>21</v>
      </c>
      <c r="S129" s="5">
        <v>2015</v>
      </c>
      <c r="T129" s="5">
        <v>2020</v>
      </c>
      <c r="U129" s="5">
        <v>2025</v>
      </c>
      <c r="V129" s="5">
        <v>2030</v>
      </c>
      <c r="W129" s="5">
        <v>2035</v>
      </c>
      <c r="X129" s="5">
        <v>2040</v>
      </c>
      <c r="Y129" s="5">
        <v>2045</v>
      </c>
      <c r="Z129" s="6">
        <v>2050</v>
      </c>
    </row>
    <row r="130" spans="1:26" ht="15" customHeight="1">
      <c r="A130" s="3">
        <v>1</v>
      </c>
      <c r="B130" s="7" t="s">
        <v>1028</v>
      </c>
      <c r="C130" s="8" t="s">
        <v>970</v>
      </c>
      <c r="D130" s="146" t="s">
        <v>1020</v>
      </c>
      <c r="E130" s="9" t="s">
        <v>967</v>
      </c>
      <c r="F130" s="10" t="s">
        <v>982</v>
      </c>
      <c r="G130" s="11">
        <v>5500</v>
      </c>
      <c r="H130" s="12">
        <v>3810</v>
      </c>
      <c r="I130" s="12">
        <v>2770</v>
      </c>
      <c r="J130" s="12">
        <v>2440</v>
      </c>
      <c r="K130" s="12">
        <v>2240</v>
      </c>
      <c r="L130" s="12">
        <v>2120</v>
      </c>
      <c r="M130" s="12">
        <v>2050</v>
      </c>
      <c r="N130" s="13">
        <v>2010</v>
      </c>
      <c r="P130" s="146" t="s">
        <v>1020</v>
      </c>
      <c r="Q130" s="9" t="s">
        <v>967</v>
      </c>
      <c r="R130" s="10" t="s">
        <v>982</v>
      </c>
      <c r="S130" s="11">
        <v>110</v>
      </c>
      <c r="T130" s="12">
        <v>76.12183624048096</v>
      </c>
      <c r="U130" s="12">
        <v>55.352135769229648</v>
      </c>
      <c r="V130" s="12">
        <v>48.77675400880026</v>
      </c>
      <c r="W130" s="12">
        <v>44.779879057541685</v>
      </c>
      <c r="X130" s="12">
        <v>42.429948116215932</v>
      </c>
      <c r="Y130" s="12">
        <v>40.925653367737105</v>
      </c>
      <c r="Z130" s="13">
        <v>40.188173205660902</v>
      </c>
    </row>
    <row r="131" spans="1:26">
      <c r="A131" s="3">
        <v>2</v>
      </c>
      <c r="C131">
        <v>-1</v>
      </c>
      <c r="D131" s="146"/>
      <c r="E131" s="9" t="s">
        <v>968</v>
      </c>
      <c r="F131" s="10" t="s">
        <v>982</v>
      </c>
      <c r="G131" s="18">
        <v>5500</v>
      </c>
      <c r="H131" s="19">
        <v>4060</v>
      </c>
      <c r="I131" s="19">
        <v>3820</v>
      </c>
      <c r="J131" s="19">
        <v>3710</v>
      </c>
      <c r="K131" s="19">
        <v>3560</v>
      </c>
      <c r="L131" s="19">
        <v>3440</v>
      </c>
      <c r="M131" s="19">
        <v>3300</v>
      </c>
      <c r="N131" s="20">
        <v>3150</v>
      </c>
      <c r="P131" s="146"/>
      <c r="Q131" s="9" t="s">
        <v>968</v>
      </c>
      <c r="R131" s="10" t="s">
        <v>982</v>
      </c>
      <c r="S131" s="18">
        <v>110</v>
      </c>
      <c r="T131" s="19">
        <v>81.225653733094333</v>
      </c>
      <c r="U131" s="19">
        <v>76.398836594825667</v>
      </c>
      <c r="V131" s="19">
        <v>74.243121911022712</v>
      </c>
      <c r="W131" s="19">
        <v>71.263213213000355</v>
      </c>
      <c r="X131" s="19">
        <v>68.89790927529792</v>
      </c>
      <c r="Y131" s="19">
        <v>66.02271706221606</v>
      </c>
      <c r="Z131" s="20">
        <v>63.004536595606574</v>
      </c>
    </row>
    <row r="132" spans="1:26" ht="15.75" thickBot="1">
      <c r="A132" s="3">
        <v>3</v>
      </c>
      <c r="D132" s="147"/>
      <c r="E132" s="21" t="s">
        <v>969</v>
      </c>
      <c r="F132" s="22" t="s">
        <v>982</v>
      </c>
      <c r="G132" s="23">
        <v>5500</v>
      </c>
      <c r="H132" s="24">
        <v>3760</v>
      </c>
      <c r="I132" s="24">
        <v>3350</v>
      </c>
      <c r="J132" s="24">
        <v>3020</v>
      </c>
      <c r="K132" s="24">
        <v>2820</v>
      </c>
      <c r="L132" s="24">
        <v>2680</v>
      </c>
      <c r="M132" s="24">
        <v>2570</v>
      </c>
      <c r="N132" s="25">
        <v>2460</v>
      </c>
      <c r="P132" s="147"/>
      <c r="Q132" s="21" t="s">
        <v>969</v>
      </c>
      <c r="R132" s="22" t="s">
        <v>982</v>
      </c>
      <c r="S132" s="23">
        <v>110</v>
      </c>
      <c r="T132" s="24">
        <v>75.209276188323528</v>
      </c>
      <c r="U132" s="24">
        <v>67.015969008974778</v>
      </c>
      <c r="V132" s="24">
        <v>60.458586744581588</v>
      </c>
      <c r="W132" s="24">
        <v>56.361419476981098</v>
      </c>
      <c r="X132" s="24">
        <v>53.581824019412323</v>
      </c>
      <c r="Y132" s="24">
        <v>51.432636244184131</v>
      </c>
      <c r="Z132" s="25">
        <v>49.178390335822954</v>
      </c>
    </row>
    <row r="133" spans="1:26" ht="15.75" thickBot="1"/>
    <row r="134" spans="1:26" ht="15.75" thickBot="1">
      <c r="A134" s="3">
        <v>0</v>
      </c>
      <c r="D134" s="4"/>
      <c r="E134" s="144" t="s">
        <v>21</v>
      </c>
      <c r="F134" s="145" t="s">
        <v>21</v>
      </c>
      <c r="G134" s="5">
        <v>2015</v>
      </c>
      <c r="H134" s="5">
        <v>2020</v>
      </c>
      <c r="I134" s="5">
        <v>2025</v>
      </c>
      <c r="J134" s="5">
        <v>2030</v>
      </c>
      <c r="K134" s="5">
        <v>2035</v>
      </c>
      <c r="L134" s="5">
        <v>2040</v>
      </c>
      <c r="M134" s="5">
        <v>2045</v>
      </c>
      <c r="N134" s="6">
        <v>2050</v>
      </c>
      <c r="P134" s="4"/>
      <c r="Q134" s="144" t="s">
        <v>21</v>
      </c>
      <c r="R134" s="145" t="s">
        <v>21</v>
      </c>
      <c r="S134" s="5">
        <v>2015</v>
      </c>
      <c r="T134" s="5">
        <v>2020</v>
      </c>
      <c r="U134" s="5">
        <v>2025</v>
      </c>
      <c r="V134" s="5">
        <v>2030</v>
      </c>
      <c r="W134" s="5">
        <v>2035</v>
      </c>
      <c r="X134" s="5">
        <v>2040</v>
      </c>
      <c r="Y134" s="5">
        <v>2045</v>
      </c>
      <c r="Z134" s="6">
        <v>2050</v>
      </c>
    </row>
    <row r="135" spans="1:26" ht="15" customHeight="1">
      <c r="A135" s="3">
        <v>1</v>
      </c>
      <c r="B135" s="7" t="s">
        <v>1028</v>
      </c>
      <c r="C135" s="8" t="s">
        <v>973</v>
      </c>
      <c r="D135" s="146" t="s">
        <v>1020</v>
      </c>
      <c r="E135" s="9" t="s">
        <v>967</v>
      </c>
      <c r="F135" s="10" t="s">
        <v>983</v>
      </c>
      <c r="G135" s="11">
        <v>5500</v>
      </c>
      <c r="H135" s="12">
        <v>5050</v>
      </c>
      <c r="I135" s="12">
        <v>4570</v>
      </c>
      <c r="J135" s="12">
        <v>4460</v>
      </c>
      <c r="K135" s="12">
        <v>4390</v>
      </c>
      <c r="L135" s="12">
        <v>4340</v>
      </c>
      <c r="M135" s="12">
        <v>4310</v>
      </c>
      <c r="N135" s="13">
        <v>4300</v>
      </c>
      <c r="P135" s="146" t="s">
        <v>1020</v>
      </c>
      <c r="Q135" s="9" t="s">
        <v>967</v>
      </c>
      <c r="R135" s="10" t="s">
        <v>983</v>
      </c>
      <c r="S135" s="11">
        <v>110</v>
      </c>
      <c r="T135" s="12">
        <v>101.07431173650876</v>
      </c>
      <c r="U135" s="12">
        <v>91.404527335439013</v>
      </c>
      <c r="V135" s="12">
        <v>89.214737389301135</v>
      </c>
      <c r="W135" s="12">
        <v>87.764117131809897</v>
      </c>
      <c r="X135" s="12">
        <v>86.86165089321355</v>
      </c>
      <c r="Y135" s="12">
        <v>86.262504536973921</v>
      </c>
      <c r="Z135" s="13">
        <v>85.962246783654663</v>
      </c>
    </row>
    <row r="136" spans="1:26">
      <c r="A136" s="3">
        <v>2</v>
      </c>
      <c r="C136">
        <v>-1</v>
      </c>
      <c r="D136" s="146"/>
      <c r="E136" s="9" t="s">
        <v>968</v>
      </c>
      <c r="F136" s="10" t="s">
        <v>983</v>
      </c>
      <c r="G136" s="18">
        <v>5500</v>
      </c>
      <c r="H136" s="19">
        <v>5130</v>
      </c>
      <c r="I136" s="19">
        <v>5030</v>
      </c>
      <c r="J136" s="19">
        <v>5000</v>
      </c>
      <c r="K136" s="19">
        <v>4960</v>
      </c>
      <c r="L136" s="19">
        <v>4930</v>
      </c>
      <c r="M136" s="19">
        <v>4890</v>
      </c>
      <c r="N136" s="20">
        <v>4850</v>
      </c>
      <c r="P136" s="146"/>
      <c r="Q136" s="9" t="s">
        <v>968</v>
      </c>
      <c r="R136" s="10" t="s">
        <v>983</v>
      </c>
      <c r="S136" s="18">
        <v>110</v>
      </c>
      <c r="T136" s="19">
        <v>102.59338263578678</v>
      </c>
      <c r="U136" s="19">
        <v>100.62872439258898</v>
      </c>
      <c r="V136" s="19">
        <v>100.07795803898891</v>
      </c>
      <c r="W136" s="19">
        <v>99.294929962710484</v>
      </c>
      <c r="X136" s="19">
        <v>98.654333290544997</v>
      </c>
      <c r="Y136" s="19">
        <v>97.851253939508553</v>
      </c>
      <c r="Z136" s="20">
        <v>96.977228245959452</v>
      </c>
    </row>
    <row r="137" spans="1:26" ht="15.75" thickBot="1">
      <c r="A137" s="3">
        <v>3</v>
      </c>
      <c r="D137" s="147"/>
      <c r="E137" s="21" t="s">
        <v>969</v>
      </c>
      <c r="F137" s="22" t="s">
        <v>983</v>
      </c>
      <c r="G137" s="23">
        <v>5500</v>
      </c>
      <c r="H137" s="24">
        <v>5040</v>
      </c>
      <c r="I137" s="24">
        <v>4860</v>
      </c>
      <c r="J137" s="24">
        <v>4760</v>
      </c>
      <c r="K137" s="24">
        <v>4700</v>
      </c>
      <c r="L137" s="24">
        <v>4660</v>
      </c>
      <c r="M137" s="24">
        <v>4620</v>
      </c>
      <c r="N137" s="25">
        <v>4580</v>
      </c>
      <c r="P137" s="147"/>
      <c r="Q137" s="21" t="s">
        <v>969</v>
      </c>
      <c r="R137" s="22" t="s">
        <v>983</v>
      </c>
      <c r="S137" s="23">
        <v>110</v>
      </c>
      <c r="T137" s="24">
        <v>100.79448856824609</v>
      </c>
      <c r="U137" s="24">
        <v>97.191142127218427</v>
      </c>
      <c r="V137" s="24">
        <v>95.290946121350032</v>
      </c>
      <c r="W137" s="24">
        <v>94.017327606428012</v>
      </c>
      <c r="X137" s="24">
        <v>93.109985494582091</v>
      </c>
      <c r="Y137" s="24">
        <v>92.381970311661561</v>
      </c>
      <c r="Z137" s="25">
        <v>91.591450978926545</v>
      </c>
    </row>
  </sheetData>
  <mergeCells count="116"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D135:D137"/>
    <mergeCell ref="P135:P137"/>
    <mergeCell ref="E129:F129"/>
    <mergeCell ref="Q129:R129"/>
    <mergeCell ref="D130:D132"/>
    <mergeCell ref="P130:P132"/>
    <mergeCell ref="E134:F134"/>
    <mergeCell ref="Q134:R134"/>
    <mergeCell ref="D120:D122"/>
    <mergeCell ref="P120:P122"/>
    <mergeCell ref="E124:F124"/>
    <mergeCell ref="Q124:R124"/>
    <mergeCell ref="D125:D127"/>
    <mergeCell ref="P125:P127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1" workbookViewId="0">
      <selection activeCell="AI5" sqref="AI5"/>
    </sheetView>
  </sheetViews>
  <sheetFormatPr defaultRowHeight="15"/>
  <cols>
    <col min="2" max="2" width="19.28515625" bestFit="1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17.85546875" bestFit="1" customWidth="1"/>
    <col min="41" max="41" width="17.85546875" bestFit="1" customWidth="1"/>
    <col min="52" max="52" width="9.140625" style="1"/>
    <col min="53" max="53" width="19.28515625" bestFit="1" customWidth="1"/>
    <col min="74" max="74" width="9.140625" style="1"/>
    <col min="75" max="75" width="19.2851562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965</v>
      </c>
      <c r="C5" s="8" t="s">
        <v>966</v>
      </c>
      <c r="D5" s="146" t="s">
        <v>978</v>
      </c>
      <c r="E5" s="9" t="s">
        <v>967</v>
      </c>
      <c r="F5" s="10" t="s">
        <v>979</v>
      </c>
      <c r="G5" s="11">
        <v>11790</v>
      </c>
      <c r="H5" s="12">
        <v>11050</v>
      </c>
      <c r="I5" s="12">
        <v>10350</v>
      </c>
      <c r="J5" s="12">
        <v>9800</v>
      </c>
      <c r="K5" s="12">
        <v>9440</v>
      </c>
      <c r="L5" s="12">
        <v>9210</v>
      </c>
      <c r="M5" s="12">
        <v>9040</v>
      </c>
      <c r="N5" s="13">
        <v>8920</v>
      </c>
      <c r="P5" s="146" t="s">
        <v>978</v>
      </c>
      <c r="Q5" s="9" t="s">
        <v>967</v>
      </c>
      <c r="R5" s="10" t="s">
        <v>979</v>
      </c>
      <c r="S5" s="11">
        <v>235.8</v>
      </c>
      <c r="T5" s="12">
        <v>221.08847765511118</v>
      </c>
      <c r="U5" s="12">
        <v>206.91949630264037</v>
      </c>
      <c r="V5" s="12">
        <v>195.92120665578227</v>
      </c>
      <c r="W5" s="12">
        <v>188.71548476264294</v>
      </c>
      <c r="X5" s="12">
        <v>184.12221834089735</v>
      </c>
      <c r="Y5" s="12">
        <v>180.837932669905</v>
      </c>
      <c r="Z5" s="13">
        <v>178.40304007820225</v>
      </c>
      <c r="AA5" s="14"/>
      <c r="AB5" s="8">
        <v>5</v>
      </c>
      <c r="AC5" t="s">
        <v>978</v>
      </c>
      <c r="AD5" t="s">
        <v>967</v>
      </c>
      <c r="AE5" t="s">
        <v>979</v>
      </c>
      <c r="AF5">
        <v>11790</v>
      </c>
      <c r="AG5">
        <v>11050</v>
      </c>
      <c r="AH5">
        <v>10350</v>
      </c>
      <c r="AI5">
        <v>9800</v>
      </c>
      <c r="AJ5">
        <v>9440</v>
      </c>
      <c r="AK5">
        <v>9210</v>
      </c>
      <c r="AL5">
        <v>9040</v>
      </c>
      <c r="AM5">
        <v>8920</v>
      </c>
      <c r="AO5" t="s">
        <v>978</v>
      </c>
      <c r="AP5" t="s">
        <v>967</v>
      </c>
      <c r="AQ5" t="s">
        <v>979</v>
      </c>
      <c r="AR5" s="15">
        <v>235.8</v>
      </c>
      <c r="AS5" s="15">
        <v>221.08847765511118</v>
      </c>
      <c r="AT5" s="15">
        <v>206.91949630264037</v>
      </c>
      <c r="AU5" s="15">
        <v>195.92120665578227</v>
      </c>
      <c r="AV5" s="15">
        <v>188.71548476264294</v>
      </c>
      <c r="AW5" s="15">
        <v>184.12221834089735</v>
      </c>
      <c r="AX5" s="15">
        <v>180.837932669905</v>
      </c>
      <c r="AY5" s="15">
        <v>178.40304007820225</v>
      </c>
      <c r="AZ5" s="16"/>
      <c r="BA5" s="8" t="s">
        <v>967</v>
      </c>
      <c r="BC5">
        <v>11790</v>
      </c>
      <c r="BD5">
        <v>11490</v>
      </c>
      <c r="BE5">
        <v>11200</v>
      </c>
      <c r="BF5">
        <v>10960</v>
      </c>
      <c r="BG5">
        <v>10800</v>
      </c>
      <c r="BH5">
        <v>10700</v>
      </c>
      <c r="BI5">
        <v>10620</v>
      </c>
      <c r="BJ5">
        <v>10560</v>
      </c>
      <c r="BM5" t="s">
        <v>967</v>
      </c>
      <c r="BN5" s="15">
        <v>235.8</v>
      </c>
      <c r="BO5" s="15">
        <v>229.89224796944626</v>
      </c>
      <c r="BP5" s="15">
        <v>223.97259313414838</v>
      </c>
      <c r="BQ5" s="15">
        <v>219.20597098740433</v>
      </c>
      <c r="BR5" s="15">
        <v>215.99447027498084</v>
      </c>
      <c r="BS5" s="15">
        <v>213.90834853616042</v>
      </c>
      <c r="BT5" s="15">
        <v>212.39731028131061</v>
      </c>
      <c r="BU5" s="15">
        <v>211.26629181226204</v>
      </c>
      <c r="BW5" s="2" t="s">
        <v>978</v>
      </c>
      <c r="BY5">
        <v>11790</v>
      </c>
      <c r="BZ5">
        <v>11640</v>
      </c>
      <c r="CA5">
        <v>11560</v>
      </c>
      <c r="CB5">
        <v>11410</v>
      </c>
      <c r="CC5">
        <v>11350</v>
      </c>
      <c r="CD5">
        <v>11280</v>
      </c>
      <c r="CE5">
        <v>11220</v>
      </c>
      <c r="CF5">
        <v>11140</v>
      </c>
      <c r="CG5" s="17">
        <v>5.5131467345207796E-2</v>
      </c>
      <c r="CI5" t="s">
        <v>978</v>
      </c>
      <c r="CK5" s="15">
        <v>235.8</v>
      </c>
      <c r="CL5" s="15">
        <v>232.88410935979493</v>
      </c>
      <c r="CM5" s="15">
        <v>231.20814138457456</v>
      </c>
      <c r="CN5" s="15">
        <v>228.14047753204832</v>
      </c>
      <c r="CO5" s="15">
        <v>226.91567637132891</v>
      </c>
      <c r="CP5" s="15">
        <v>225.58837247547103</v>
      </c>
      <c r="CQ5" s="15">
        <v>224.31446242187914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11790</v>
      </c>
      <c r="H6" s="19">
        <v>11420</v>
      </c>
      <c r="I6" s="19">
        <v>11220</v>
      </c>
      <c r="J6" s="19">
        <v>10840</v>
      </c>
      <c r="K6" s="19">
        <v>10690</v>
      </c>
      <c r="L6" s="19">
        <v>10540</v>
      </c>
      <c r="M6" s="19">
        <v>10390</v>
      </c>
      <c r="N6" s="20">
        <v>10200</v>
      </c>
      <c r="P6" s="146"/>
      <c r="Q6" s="9" t="s">
        <v>968</v>
      </c>
      <c r="R6" s="10" t="s">
        <v>979</v>
      </c>
      <c r="S6" s="18">
        <v>235.8</v>
      </c>
      <c r="T6" s="19">
        <v>228.46703925167492</v>
      </c>
      <c r="U6" s="19">
        <v>224.31566424402311</v>
      </c>
      <c r="V6" s="19">
        <v>216.83621960747945</v>
      </c>
      <c r="W6" s="19">
        <v>213.89281439944645</v>
      </c>
      <c r="X6" s="19">
        <v>210.73056557170051</v>
      </c>
      <c r="Y6" s="19">
        <v>207.72233364297702</v>
      </c>
      <c r="Z6" s="20">
        <v>204.07154621837756</v>
      </c>
      <c r="AA6" s="14"/>
      <c r="AB6" s="8">
        <v>20</v>
      </c>
      <c r="AC6" t="s">
        <v>980</v>
      </c>
      <c r="AD6" t="s">
        <v>967</v>
      </c>
      <c r="AE6" t="s">
        <v>979</v>
      </c>
      <c r="AF6">
        <v>3540</v>
      </c>
      <c r="AG6">
        <v>3320</v>
      </c>
      <c r="AH6">
        <v>3110</v>
      </c>
      <c r="AI6">
        <v>2940</v>
      </c>
      <c r="AJ6">
        <v>2830</v>
      </c>
      <c r="AK6">
        <v>2760</v>
      </c>
      <c r="AL6">
        <v>2710</v>
      </c>
      <c r="AM6">
        <v>2680</v>
      </c>
      <c r="AO6" t="s">
        <v>980</v>
      </c>
      <c r="AP6" t="s">
        <v>967</v>
      </c>
      <c r="AQ6" t="s">
        <v>979</v>
      </c>
      <c r="AR6" s="15">
        <v>70.8</v>
      </c>
      <c r="AS6" s="15">
        <v>66.382799906623703</v>
      </c>
      <c r="AT6" s="15">
        <v>62.128500162115934</v>
      </c>
      <c r="AU6" s="15">
        <v>58.826214721074564</v>
      </c>
      <c r="AV6" s="15">
        <v>56.662664636111614</v>
      </c>
      <c r="AW6" s="15">
        <v>55.28351593950606</v>
      </c>
      <c r="AX6" s="15">
        <v>54.297394542108862</v>
      </c>
      <c r="AY6" s="15">
        <v>53.566307199053071</v>
      </c>
      <c r="AZ6" s="16"/>
      <c r="BA6" s="8" t="s">
        <v>968</v>
      </c>
      <c r="BC6">
        <v>11790</v>
      </c>
      <c r="BD6">
        <v>11640</v>
      </c>
      <c r="BE6">
        <v>11560</v>
      </c>
      <c r="BF6">
        <v>11410</v>
      </c>
      <c r="BG6">
        <v>11350</v>
      </c>
      <c r="BH6">
        <v>11280</v>
      </c>
      <c r="BI6">
        <v>11220</v>
      </c>
      <c r="BJ6">
        <v>11140</v>
      </c>
      <c r="BM6" t="s">
        <v>968</v>
      </c>
      <c r="BN6" s="15">
        <v>235.8</v>
      </c>
      <c r="BO6" s="15">
        <v>232.88410935979493</v>
      </c>
      <c r="BP6" s="15">
        <v>231.20814138457456</v>
      </c>
      <c r="BQ6" s="15">
        <v>228.14047753204832</v>
      </c>
      <c r="BR6" s="15">
        <v>226.91567637132891</v>
      </c>
      <c r="BS6" s="15">
        <v>225.58837247547103</v>
      </c>
      <c r="BT6" s="15">
        <v>224.31446242187914</v>
      </c>
      <c r="BU6" s="15">
        <v>222.75333397314569</v>
      </c>
      <c r="BW6" s="2" t="s">
        <v>980</v>
      </c>
      <c r="BY6">
        <v>3540</v>
      </c>
      <c r="BZ6">
        <v>3500</v>
      </c>
      <c r="CA6">
        <v>3470</v>
      </c>
      <c r="CB6">
        <v>3430</v>
      </c>
      <c r="CC6">
        <v>3410</v>
      </c>
      <c r="CD6">
        <v>3390</v>
      </c>
      <c r="CE6">
        <v>3370</v>
      </c>
      <c r="CF6">
        <v>3340</v>
      </c>
      <c r="CI6" t="s">
        <v>980</v>
      </c>
      <c r="CK6" s="15">
        <v>70.8</v>
      </c>
      <c r="CL6" s="15">
        <v>69.924490851032573</v>
      </c>
      <c r="CM6" s="15">
        <v>69.421274003510931</v>
      </c>
      <c r="CN6" s="15">
        <v>68.500194271709162</v>
      </c>
      <c r="CO6" s="15">
        <v>68.132442269253986</v>
      </c>
      <c r="CP6" s="15">
        <v>67.733913364136356</v>
      </c>
      <c r="CQ6" s="15">
        <v>67.351416197917928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11790</v>
      </c>
      <c r="H7" s="24">
        <v>11170</v>
      </c>
      <c r="I7" s="24">
        <v>10880</v>
      </c>
      <c r="J7" s="24">
        <v>10480</v>
      </c>
      <c r="K7" s="24">
        <v>10250</v>
      </c>
      <c r="L7" s="24">
        <v>10060</v>
      </c>
      <c r="M7" s="24">
        <v>9860</v>
      </c>
      <c r="N7" s="25">
        <v>9680</v>
      </c>
      <c r="P7" s="147"/>
      <c r="Q7" s="21" t="s">
        <v>969</v>
      </c>
      <c r="R7" s="22" t="s">
        <v>979</v>
      </c>
      <c r="S7" s="23">
        <v>235.8</v>
      </c>
      <c r="T7" s="24">
        <v>223.42691570949356</v>
      </c>
      <c r="U7" s="24">
        <v>217.63674670182874</v>
      </c>
      <c r="V7" s="24">
        <v>209.56456085350197</v>
      </c>
      <c r="W7" s="24">
        <v>204.97228009199833</v>
      </c>
      <c r="X7" s="24">
        <v>201.20257043075677</v>
      </c>
      <c r="Y7" s="24">
        <v>197.18081269456221</v>
      </c>
      <c r="Z7" s="25">
        <v>193.65364999829791</v>
      </c>
      <c r="AA7" s="14"/>
      <c r="AB7" s="8">
        <v>35</v>
      </c>
      <c r="AC7" t="s">
        <v>981</v>
      </c>
      <c r="AD7" t="s">
        <v>967</v>
      </c>
      <c r="AE7" t="s">
        <v>979</v>
      </c>
      <c r="AF7">
        <v>6970</v>
      </c>
      <c r="AG7">
        <v>6540</v>
      </c>
      <c r="AH7">
        <v>6120</v>
      </c>
      <c r="AI7">
        <v>5790</v>
      </c>
      <c r="AJ7">
        <v>5580</v>
      </c>
      <c r="AK7">
        <v>5440</v>
      </c>
      <c r="AL7">
        <v>5350</v>
      </c>
      <c r="AM7">
        <v>5270</v>
      </c>
      <c r="AO7" t="s">
        <v>981</v>
      </c>
      <c r="AP7" t="s">
        <v>967</v>
      </c>
      <c r="AQ7" t="s">
        <v>979</v>
      </c>
      <c r="AR7" s="15">
        <v>139.4</v>
      </c>
      <c r="AS7" s="15">
        <v>130.70285744326759</v>
      </c>
      <c r="AT7" s="15">
        <v>122.32645370902489</v>
      </c>
      <c r="AU7" s="15">
        <v>115.82449621635304</v>
      </c>
      <c r="AV7" s="15">
        <v>111.56462500386948</v>
      </c>
      <c r="AW7" s="15">
        <v>108.84918251366024</v>
      </c>
      <c r="AX7" s="15">
        <v>106.90758190918045</v>
      </c>
      <c r="AY7" s="15">
        <v>105.46812462638417</v>
      </c>
      <c r="AZ7" s="16"/>
      <c r="BA7" s="8" t="s">
        <v>969</v>
      </c>
      <c r="BC7">
        <v>11790</v>
      </c>
      <c r="BD7">
        <v>11540</v>
      </c>
      <c r="BE7">
        <v>11420</v>
      </c>
      <c r="BF7">
        <v>11250</v>
      </c>
      <c r="BG7">
        <v>11160</v>
      </c>
      <c r="BH7">
        <v>11080</v>
      </c>
      <c r="BI7">
        <v>10990</v>
      </c>
      <c r="BJ7">
        <v>10910</v>
      </c>
      <c r="BM7" t="s">
        <v>969</v>
      </c>
      <c r="BN7" s="15">
        <v>235.8</v>
      </c>
      <c r="BO7" s="15">
        <v>230.84690317825502</v>
      </c>
      <c r="BP7" s="15">
        <v>228.47184532751118</v>
      </c>
      <c r="BQ7" s="15">
        <v>225.09591550202313</v>
      </c>
      <c r="BR7" s="15">
        <v>223.14006344211737</v>
      </c>
      <c r="BS7" s="15">
        <v>221.51459987711743</v>
      </c>
      <c r="BT7" s="15">
        <v>219.75997195205966</v>
      </c>
      <c r="BU7" s="15">
        <v>218.2031850844879</v>
      </c>
      <c r="BW7" s="2" t="s">
        <v>981</v>
      </c>
      <c r="BY7">
        <v>6970</v>
      </c>
      <c r="BZ7">
        <v>6880</v>
      </c>
      <c r="CA7">
        <v>6830</v>
      </c>
      <c r="CB7">
        <v>6740</v>
      </c>
      <c r="CC7">
        <v>6710</v>
      </c>
      <c r="CD7">
        <v>6670</v>
      </c>
      <c r="CE7">
        <v>6630</v>
      </c>
      <c r="CF7">
        <v>6580</v>
      </c>
      <c r="CI7" t="s">
        <v>981</v>
      </c>
      <c r="CK7" s="15">
        <v>139.4</v>
      </c>
      <c r="CL7" s="15">
        <v>137.67618678861498</v>
      </c>
      <c r="CM7" s="15">
        <v>136.68538977527436</v>
      </c>
      <c r="CN7" s="15">
        <v>134.87185143328048</v>
      </c>
      <c r="CO7" s="15">
        <v>134.14777475048029</v>
      </c>
      <c r="CP7" s="15">
        <v>133.36310060678824</v>
      </c>
      <c r="CQ7" s="15">
        <v>132.60999177951635</v>
      </c>
    </row>
    <row r="8" spans="1:95" ht="15.75" thickBot="1">
      <c r="AA8" s="14"/>
      <c r="AZ8" s="16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14"/>
      <c r="AZ9" s="16"/>
    </row>
    <row r="10" spans="1:95" ht="15" customHeight="1">
      <c r="A10" s="3">
        <v>1</v>
      </c>
      <c r="B10" s="7" t="s">
        <v>965</v>
      </c>
      <c r="C10" s="8" t="s">
        <v>970</v>
      </c>
      <c r="D10" s="146" t="s">
        <v>978</v>
      </c>
      <c r="E10" s="9" t="s">
        <v>967</v>
      </c>
      <c r="F10" s="10" t="s">
        <v>982</v>
      </c>
      <c r="G10" s="11">
        <v>11790</v>
      </c>
      <c r="H10" s="12">
        <v>10330</v>
      </c>
      <c r="I10" s="12">
        <v>9010</v>
      </c>
      <c r="J10" s="12">
        <v>8060</v>
      </c>
      <c r="K10" s="12">
        <v>7460</v>
      </c>
      <c r="L10" s="12">
        <v>7090</v>
      </c>
      <c r="M10" s="12">
        <v>6840</v>
      </c>
      <c r="N10" s="13">
        <v>6650</v>
      </c>
      <c r="P10" s="146" t="s">
        <v>978</v>
      </c>
      <c r="Q10" s="9" t="s">
        <v>967</v>
      </c>
      <c r="R10" s="10" t="s">
        <v>982</v>
      </c>
      <c r="S10" s="11">
        <v>235.8</v>
      </c>
      <c r="T10" s="12">
        <v>206.57387304185661</v>
      </c>
      <c r="U10" s="12">
        <v>180.29779357465955</v>
      </c>
      <c r="V10" s="12">
        <v>161.16387896667274</v>
      </c>
      <c r="W10" s="12">
        <v>149.22438695821097</v>
      </c>
      <c r="X10" s="12">
        <v>141.85949238630587</v>
      </c>
      <c r="Y10" s="12">
        <v>136.71064997749249</v>
      </c>
      <c r="Z10" s="13">
        <v>132.95644665747091</v>
      </c>
      <c r="AA10" s="14"/>
      <c r="AF10">
        <v>2015</v>
      </c>
      <c r="AG10">
        <v>2020</v>
      </c>
      <c r="AH10">
        <v>2025</v>
      </c>
      <c r="AI10">
        <v>2030</v>
      </c>
      <c r="AJ10">
        <v>2035</v>
      </c>
      <c r="AK10">
        <v>2040</v>
      </c>
      <c r="AL10">
        <v>2045</v>
      </c>
      <c r="AM10">
        <v>2050</v>
      </c>
      <c r="AR10">
        <v>2015</v>
      </c>
      <c r="AS10">
        <v>2020</v>
      </c>
      <c r="AT10">
        <v>2025</v>
      </c>
      <c r="AU10">
        <v>2030</v>
      </c>
      <c r="AV10">
        <v>2035</v>
      </c>
      <c r="AW10">
        <v>2040</v>
      </c>
      <c r="AX10">
        <v>2045</v>
      </c>
      <c r="AY10">
        <v>2050</v>
      </c>
      <c r="AZ10" s="16"/>
      <c r="BA10" t="s">
        <v>971</v>
      </c>
      <c r="BM10" t="s">
        <v>971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11790</v>
      </c>
      <c r="H11" s="19">
        <v>11050</v>
      </c>
      <c r="I11" s="19">
        <v>10640</v>
      </c>
      <c r="J11" s="19">
        <v>9920</v>
      </c>
      <c r="K11" s="19">
        <v>9650</v>
      </c>
      <c r="L11" s="19">
        <v>9360</v>
      </c>
      <c r="M11" s="19">
        <v>9090</v>
      </c>
      <c r="N11" s="20">
        <v>8760</v>
      </c>
      <c r="P11" s="146"/>
      <c r="Q11" s="9" t="s">
        <v>968</v>
      </c>
      <c r="R11" s="10" t="s">
        <v>982</v>
      </c>
      <c r="S11" s="18">
        <v>235.8</v>
      </c>
      <c r="T11" s="19">
        <v>220.98424881209434</v>
      </c>
      <c r="U11" s="19">
        <v>212.81524129994145</v>
      </c>
      <c r="V11" s="19">
        <v>198.49551761867701</v>
      </c>
      <c r="W11" s="19">
        <v>193.00050375927313</v>
      </c>
      <c r="X11" s="19">
        <v>187.18510816669479</v>
      </c>
      <c r="Y11" s="19">
        <v>181.73765632390652</v>
      </c>
      <c r="Z11" s="20">
        <v>175.23747771811651</v>
      </c>
      <c r="AA11" s="14"/>
      <c r="AB11" s="8">
        <v>6</v>
      </c>
      <c r="AC11" t="s">
        <v>978</v>
      </c>
      <c r="AD11" t="s">
        <v>968</v>
      </c>
      <c r="AE11" t="s">
        <v>979</v>
      </c>
      <c r="AF11">
        <v>11790</v>
      </c>
      <c r="AG11">
        <v>11420</v>
      </c>
      <c r="AH11">
        <v>11220</v>
      </c>
      <c r="AI11">
        <v>10840</v>
      </c>
      <c r="AJ11">
        <v>10690</v>
      </c>
      <c r="AK11">
        <v>10540</v>
      </c>
      <c r="AL11">
        <v>10390</v>
      </c>
      <c r="AM11">
        <v>10200</v>
      </c>
      <c r="AO11" t="s">
        <v>978</v>
      </c>
      <c r="AP11" t="s">
        <v>968</v>
      </c>
      <c r="AQ11" t="s">
        <v>979</v>
      </c>
      <c r="AR11" s="15">
        <v>235.8</v>
      </c>
      <c r="AS11" s="15">
        <v>228.46703925167492</v>
      </c>
      <c r="AT11" s="15">
        <v>224.31566424402311</v>
      </c>
      <c r="AU11" s="15">
        <v>216.83621960747945</v>
      </c>
      <c r="AV11" s="15">
        <v>213.89281439944645</v>
      </c>
      <c r="AW11" s="15">
        <v>210.73056557170051</v>
      </c>
      <c r="AX11" s="15">
        <v>207.72233364297702</v>
      </c>
      <c r="AY11" s="15">
        <v>204.07154621837756</v>
      </c>
      <c r="AZ11" s="16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t="s">
        <v>971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11790</v>
      </c>
      <c r="H12" s="24">
        <v>10550</v>
      </c>
      <c r="I12" s="24">
        <v>10000</v>
      </c>
      <c r="J12" s="24">
        <v>9250</v>
      </c>
      <c r="K12" s="24">
        <v>8840</v>
      </c>
      <c r="L12" s="24">
        <v>8510</v>
      </c>
      <c r="M12" s="24">
        <v>8160</v>
      </c>
      <c r="N12" s="25">
        <v>7870</v>
      </c>
      <c r="P12" s="147"/>
      <c r="Q12" s="21" t="s">
        <v>969</v>
      </c>
      <c r="R12" s="22" t="s">
        <v>982</v>
      </c>
      <c r="S12" s="23">
        <v>235.8</v>
      </c>
      <c r="T12" s="24">
        <v>211.08689183165507</v>
      </c>
      <c r="U12" s="24">
        <v>200.00370905879166</v>
      </c>
      <c r="V12" s="24">
        <v>185.06385182225935</v>
      </c>
      <c r="W12" s="24">
        <v>176.82993398834574</v>
      </c>
      <c r="X12" s="24">
        <v>170.21451838474971</v>
      </c>
      <c r="Y12" s="24">
        <v>163.29941815692465</v>
      </c>
      <c r="Z12" s="25">
        <v>157.35580816971091</v>
      </c>
      <c r="AA12" s="14"/>
      <c r="AB12" s="8">
        <v>21</v>
      </c>
      <c r="AC12" t="s">
        <v>980</v>
      </c>
      <c r="AD12" t="s">
        <v>968</v>
      </c>
      <c r="AE12" t="s">
        <v>979</v>
      </c>
      <c r="AF12">
        <v>3540</v>
      </c>
      <c r="AG12">
        <v>3430</v>
      </c>
      <c r="AH12">
        <v>3370</v>
      </c>
      <c r="AI12">
        <v>3260</v>
      </c>
      <c r="AJ12">
        <v>3210</v>
      </c>
      <c r="AK12">
        <v>3160</v>
      </c>
      <c r="AL12">
        <v>3120</v>
      </c>
      <c r="AM12">
        <v>3060</v>
      </c>
      <c r="AO12" t="s">
        <v>980</v>
      </c>
      <c r="AP12" t="s">
        <v>968</v>
      </c>
      <c r="AQ12" t="s">
        <v>979</v>
      </c>
      <c r="AR12" s="15">
        <v>70.8</v>
      </c>
      <c r="AS12" s="15">
        <v>68.598245882182283</v>
      </c>
      <c r="AT12" s="15">
        <v>67.351777050368256</v>
      </c>
      <c r="AU12" s="15">
        <v>65.106040492830971</v>
      </c>
      <c r="AV12" s="15">
        <v>64.222269972352876</v>
      </c>
      <c r="AW12" s="15">
        <v>63.272790680561478</v>
      </c>
      <c r="AX12" s="15">
        <v>62.369555648527452</v>
      </c>
      <c r="AY12" s="15">
        <v>61.27339046760445</v>
      </c>
      <c r="AZ12" s="16"/>
      <c r="BA12" s="8" t="s">
        <v>967</v>
      </c>
      <c r="BC12">
        <v>3540</v>
      </c>
      <c r="BD12">
        <v>3100</v>
      </c>
      <c r="BE12">
        <v>2710</v>
      </c>
      <c r="BF12">
        <v>2420</v>
      </c>
      <c r="BG12">
        <v>2240</v>
      </c>
      <c r="BH12">
        <v>2130</v>
      </c>
      <c r="BI12">
        <v>2050</v>
      </c>
      <c r="BJ12">
        <v>2000</v>
      </c>
      <c r="BM12" t="s">
        <v>967</v>
      </c>
      <c r="BN12" s="15">
        <v>70.8</v>
      </c>
      <c r="BO12" s="15">
        <v>62.024725239030744</v>
      </c>
      <c r="BP12" s="15">
        <v>54.135215373561898</v>
      </c>
      <c r="BQ12" s="15">
        <v>48.390172310604022</v>
      </c>
      <c r="BR12" s="15">
        <v>44.805286669386497</v>
      </c>
      <c r="BS12" s="15">
        <v>42.593944278839928</v>
      </c>
      <c r="BT12" s="15">
        <v>41.047981418178395</v>
      </c>
      <c r="BU12" s="15">
        <v>39.920765154151567</v>
      </c>
      <c r="BY12" s="2">
        <v>2015</v>
      </c>
      <c r="BZ12" s="2">
        <v>2020</v>
      </c>
      <c r="CA12" s="2">
        <v>2025</v>
      </c>
      <c r="CB12" s="2">
        <v>2030</v>
      </c>
      <c r="CC12" s="2">
        <v>2035</v>
      </c>
      <c r="CD12" s="2">
        <v>2040</v>
      </c>
      <c r="CE12" s="2">
        <v>2045</v>
      </c>
      <c r="CF12" s="2">
        <v>2050</v>
      </c>
      <c r="CG12" s="2" t="s">
        <v>964</v>
      </c>
      <c r="CJ12">
        <v>2015</v>
      </c>
      <c r="CK12">
        <v>2020</v>
      </c>
      <c r="CL12">
        <v>2025</v>
      </c>
      <c r="CM12">
        <v>2030</v>
      </c>
      <c r="CN12">
        <v>2035</v>
      </c>
      <c r="CO12">
        <v>2040</v>
      </c>
      <c r="CP12">
        <v>2045</v>
      </c>
      <c r="CQ12">
        <v>2050</v>
      </c>
    </row>
    <row r="13" spans="1:95" ht="15.75" thickBot="1">
      <c r="AA13" s="14"/>
      <c r="AB13" s="8">
        <v>36</v>
      </c>
      <c r="AC13" t="s">
        <v>981</v>
      </c>
      <c r="AD13" t="s">
        <v>968</v>
      </c>
      <c r="AE13" t="s">
        <v>979</v>
      </c>
      <c r="AF13">
        <v>6970</v>
      </c>
      <c r="AG13">
        <v>6750</v>
      </c>
      <c r="AH13">
        <v>6630</v>
      </c>
      <c r="AI13">
        <v>6410</v>
      </c>
      <c r="AJ13">
        <v>6320</v>
      </c>
      <c r="AK13">
        <v>6230</v>
      </c>
      <c r="AL13">
        <v>6140</v>
      </c>
      <c r="AM13">
        <v>6030</v>
      </c>
      <c r="AO13" t="s">
        <v>981</v>
      </c>
      <c r="AP13" t="s">
        <v>968</v>
      </c>
      <c r="AQ13" t="s">
        <v>979</v>
      </c>
      <c r="AR13" s="15">
        <v>139.4</v>
      </c>
      <c r="AS13" s="15">
        <v>135.06490785277134</v>
      </c>
      <c r="AT13" s="15">
        <v>132.61070227148778</v>
      </c>
      <c r="AU13" s="15">
        <v>128.18901193079998</v>
      </c>
      <c r="AV13" s="15">
        <v>126.44893268567783</v>
      </c>
      <c r="AW13" s="15">
        <v>124.57947769590776</v>
      </c>
      <c r="AX13" s="15">
        <v>122.8010742571289</v>
      </c>
      <c r="AY13" s="15">
        <v>120.64280552519858</v>
      </c>
      <c r="AZ13" s="26"/>
      <c r="BA13" s="8" t="s">
        <v>968</v>
      </c>
      <c r="BC13">
        <v>3540</v>
      </c>
      <c r="BD13">
        <v>3320</v>
      </c>
      <c r="BE13">
        <v>3190</v>
      </c>
      <c r="BF13">
        <v>2980</v>
      </c>
      <c r="BG13">
        <v>2900</v>
      </c>
      <c r="BH13">
        <v>2810</v>
      </c>
      <c r="BI13">
        <v>2730</v>
      </c>
      <c r="BJ13">
        <v>2630</v>
      </c>
      <c r="BM13" t="s">
        <v>968</v>
      </c>
      <c r="BN13" s="15">
        <v>70.8</v>
      </c>
      <c r="BO13" s="15">
        <v>66.351504732384555</v>
      </c>
      <c r="BP13" s="15">
        <v>63.898723850873004</v>
      </c>
      <c r="BQ13" s="15">
        <v>59.599163050900472</v>
      </c>
      <c r="BR13" s="15">
        <v>57.949260670723227</v>
      </c>
      <c r="BS13" s="15">
        <v>56.20316224852413</v>
      </c>
      <c r="BT13" s="15">
        <v>54.567540575625884</v>
      </c>
      <c r="BU13" s="15">
        <v>52.615833004421745</v>
      </c>
      <c r="BW13" s="2" t="s">
        <v>978</v>
      </c>
      <c r="BY13">
        <v>11790</v>
      </c>
      <c r="BZ13">
        <v>10330</v>
      </c>
      <c r="CA13">
        <v>9010</v>
      </c>
      <c r="CB13">
        <v>8060</v>
      </c>
      <c r="CC13">
        <v>7460</v>
      </c>
      <c r="CD13">
        <v>7090</v>
      </c>
      <c r="CE13">
        <v>6840</v>
      </c>
      <c r="CF13">
        <v>6650</v>
      </c>
      <c r="CG13" s="17">
        <v>0.43596268023748941</v>
      </c>
      <c r="CI13" t="s">
        <v>978</v>
      </c>
      <c r="CK13" s="15">
        <v>235.8</v>
      </c>
      <c r="CL13" s="15">
        <v>206.57387304185661</v>
      </c>
      <c r="CM13" s="15">
        <v>180.29779357465955</v>
      </c>
      <c r="CN13" s="15">
        <v>161.16387896667274</v>
      </c>
      <c r="CO13" s="15">
        <v>149.22438695821097</v>
      </c>
      <c r="CP13" s="15">
        <v>141.85949238630587</v>
      </c>
      <c r="CQ13" s="15">
        <v>136.71064997749249</v>
      </c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AA14" s="14"/>
      <c r="AZ14" s="16"/>
      <c r="BA14" s="8" t="s">
        <v>969</v>
      </c>
      <c r="BC14">
        <v>3540</v>
      </c>
      <c r="BD14">
        <v>3170</v>
      </c>
      <c r="BE14">
        <v>3000</v>
      </c>
      <c r="BF14">
        <v>2780</v>
      </c>
      <c r="BG14">
        <v>2650</v>
      </c>
      <c r="BH14">
        <v>2560</v>
      </c>
      <c r="BI14">
        <v>2450</v>
      </c>
      <c r="BJ14">
        <v>2360</v>
      </c>
      <c r="BM14" t="s">
        <v>969</v>
      </c>
      <c r="BN14" s="15">
        <v>70.8</v>
      </c>
      <c r="BO14" s="15">
        <v>63.379779226807372</v>
      </c>
      <c r="BP14" s="15">
        <v>60.05200424666009</v>
      </c>
      <c r="BQ14" s="15">
        <v>55.566245585309424</v>
      </c>
      <c r="BR14" s="15">
        <v>53.093975090648335</v>
      </c>
      <c r="BS14" s="15">
        <v>51.107667097711108</v>
      </c>
      <c r="BT14" s="15">
        <v>49.031377461875593</v>
      </c>
      <c r="BU14" s="15">
        <v>47.246782096757983</v>
      </c>
      <c r="BW14" s="2" t="s">
        <v>980</v>
      </c>
      <c r="BY14">
        <v>3540</v>
      </c>
      <c r="BZ14">
        <v>3100</v>
      </c>
      <c r="CA14">
        <v>2710</v>
      </c>
      <c r="CB14">
        <v>2420</v>
      </c>
      <c r="CC14">
        <v>2240</v>
      </c>
      <c r="CD14">
        <v>2130</v>
      </c>
      <c r="CE14">
        <v>2050</v>
      </c>
      <c r="CF14">
        <v>2000</v>
      </c>
      <c r="CI14" t="s">
        <v>980</v>
      </c>
      <c r="CK14" s="15">
        <v>70.8</v>
      </c>
      <c r="CL14" s="15">
        <v>62.024725239030744</v>
      </c>
      <c r="CM14" s="15">
        <v>54.135215373561898</v>
      </c>
      <c r="CN14" s="15">
        <v>48.390172310604022</v>
      </c>
      <c r="CO14" s="15">
        <v>44.805286669386497</v>
      </c>
      <c r="CP14" s="15">
        <v>42.593944278839928</v>
      </c>
      <c r="CQ14" s="15">
        <v>41.047981418178395</v>
      </c>
    </row>
    <row r="15" spans="1:95" ht="15" customHeight="1">
      <c r="A15" s="3">
        <v>1</v>
      </c>
      <c r="B15" s="7" t="s">
        <v>965</v>
      </c>
      <c r="C15" s="8" t="s">
        <v>973</v>
      </c>
      <c r="D15" s="146" t="s">
        <v>978</v>
      </c>
      <c r="E15" s="9" t="s">
        <v>967</v>
      </c>
      <c r="F15" s="10" t="s">
        <v>983</v>
      </c>
      <c r="G15" s="11">
        <v>11790</v>
      </c>
      <c r="H15" s="12">
        <v>11490</v>
      </c>
      <c r="I15" s="12">
        <v>11200</v>
      </c>
      <c r="J15" s="12">
        <v>10960</v>
      </c>
      <c r="K15" s="12">
        <v>10800</v>
      </c>
      <c r="L15" s="12">
        <v>10700</v>
      </c>
      <c r="M15" s="12">
        <v>10620</v>
      </c>
      <c r="N15" s="13">
        <v>10560</v>
      </c>
      <c r="P15" s="146" t="s">
        <v>978</v>
      </c>
      <c r="Q15" s="9" t="s">
        <v>967</v>
      </c>
      <c r="R15" s="10" t="s">
        <v>983</v>
      </c>
      <c r="S15" s="11">
        <v>235.8</v>
      </c>
      <c r="T15" s="12">
        <v>229.89224796944626</v>
      </c>
      <c r="U15" s="12">
        <v>223.97259313414838</v>
      </c>
      <c r="V15" s="12">
        <v>219.20597098740433</v>
      </c>
      <c r="W15" s="12">
        <v>215.99447027498084</v>
      </c>
      <c r="X15" s="12">
        <v>213.90834853616042</v>
      </c>
      <c r="Y15" s="12">
        <v>212.39731028131061</v>
      </c>
      <c r="Z15" s="13">
        <v>211.26629181226204</v>
      </c>
      <c r="AA15" s="14"/>
      <c r="BW15" s="2" t="s">
        <v>981</v>
      </c>
      <c r="BY15">
        <v>6970</v>
      </c>
      <c r="BZ15">
        <v>6110</v>
      </c>
      <c r="CA15">
        <v>5330</v>
      </c>
      <c r="CB15">
        <v>4760</v>
      </c>
      <c r="CC15">
        <v>4410</v>
      </c>
      <c r="CD15">
        <v>4190</v>
      </c>
      <c r="CE15">
        <v>4040</v>
      </c>
      <c r="CF15">
        <v>3930</v>
      </c>
      <c r="CI15" t="s">
        <v>981</v>
      </c>
      <c r="CK15" s="15">
        <v>139.4</v>
      </c>
      <c r="CL15" s="15">
        <v>122.12212850735715</v>
      </c>
      <c r="CM15" s="15">
        <v>106.58826303777583</v>
      </c>
      <c r="CN15" s="15">
        <v>95.276695199127133</v>
      </c>
      <c r="CO15" s="15">
        <v>88.21831866825535</v>
      </c>
      <c r="CP15" s="15">
        <v>83.864347916246984</v>
      </c>
      <c r="CQ15" s="15">
        <v>80.820460588899294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11790</v>
      </c>
      <c r="H16" s="19">
        <v>11640</v>
      </c>
      <c r="I16" s="19">
        <v>11560</v>
      </c>
      <c r="J16" s="19">
        <v>11410</v>
      </c>
      <c r="K16" s="19">
        <v>11350</v>
      </c>
      <c r="L16" s="19">
        <v>11280</v>
      </c>
      <c r="M16" s="19">
        <v>11220</v>
      </c>
      <c r="N16" s="20">
        <v>11140</v>
      </c>
      <c r="P16" s="146"/>
      <c r="Q16" s="9" t="s">
        <v>968</v>
      </c>
      <c r="R16" s="10" t="s">
        <v>983</v>
      </c>
      <c r="S16" s="18">
        <v>235.8</v>
      </c>
      <c r="T16" s="19">
        <v>232.88410935979493</v>
      </c>
      <c r="U16" s="19">
        <v>231.20814138457456</v>
      </c>
      <c r="V16" s="19">
        <v>228.14047753204832</v>
      </c>
      <c r="W16" s="19">
        <v>226.91567637132891</v>
      </c>
      <c r="X16" s="19">
        <v>225.58837247547103</v>
      </c>
      <c r="Y16" s="19">
        <v>224.31446242187914</v>
      </c>
      <c r="Z16" s="20">
        <v>222.75333397314569</v>
      </c>
      <c r="AA16" s="14"/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73" ht="15.75" thickBot="1">
      <c r="A17" s="3">
        <v>3</v>
      </c>
      <c r="D17" s="147"/>
      <c r="E17" s="21" t="s">
        <v>969</v>
      </c>
      <c r="F17" s="22" t="s">
        <v>983</v>
      </c>
      <c r="G17" s="23">
        <v>11790</v>
      </c>
      <c r="H17" s="24">
        <v>11540</v>
      </c>
      <c r="I17" s="24">
        <v>11420</v>
      </c>
      <c r="J17" s="24">
        <v>11250</v>
      </c>
      <c r="K17" s="24">
        <v>11160</v>
      </c>
      <c r="L17" s="24">
        <v>11080</v>
      </c>
      <c r="M17" s="24">
        <v>10990</v>
      </c>
      <c r="N17" s="25">
        <v>10910</v>
      </c>
      <c r="P17" s="147"/>
      <c r="Q17" s="21" t="s">
        <v>969</v>
      </c>
      <c r="R17" s="22" t="s">
        <v>983</v>
      </c>
      <c r="S17" s="23">
        <v>235.8</v>
      </c>
      <c r="T17" s="24">
        <v>230.84690317825502</v>
      </c>
      <c r="U17" s="24">
        <v>228.47184532751118</v>
      </c>
      <c r="V17" s="24">
        <v>225.09591550202313</v>
      </c>
      <c r="W17" s="24">
        <v>223.14006344211737</v>
      </c>
      <c r="X17" s="24">
        <v>221.51459987711743</v>
      </c>
      <c r="Y17" s="24">
        <v>219.75997195205966</v>
      </c>
      <c r="Z17" s="25">
        <v>218.2031850844879</v>
      </c>
      <c r="AA17" s="14"/>
      <c r="AB17" s="8">
        <v>7</v>
      </c>
      <c r="AC17" t="s">
        <v>978</v>
      </c>
      <c r="AD17" t="s">
        <v>969</v>
      </c>
      <c r="AE17" t="s">
        <v>979</v>
      </c>
      <c r="AF17">
        <v>11790</v>
      </c>
      <c r="AG17">
        <v>11170</v>
      </c>
      <c r="AH17">
        <v>10880</v>
      </c>
      <c r="AI17">
        <v>10480</v>
      </c>
      <c r="AJ17">
        <v>10250</v>
      </c>
      <c r="AK17">
        <v>10060</v>
      </c>
      <c r="AL17">
        <v>9860</v>
      </c>
      <c r="AM17">
        <v>9680</v>
      </c>
      <c r="AO17" t="s">
        <v>978</v>
      </c>
      <c r="AP17" t="s">
        <v>969</v>
      </c>
      <c r="AQ17" t="s">
        <v>979</v>
      </c>
      <c r="AR17" s="15">
        <v>235.8</v>
      </c>
      <c r="AS17" s="15">
        <v>223.42691570949356</v>
      </c>
      <c r="AT17" s="15">
        <v>217.63674670182874</v>
      </c>
      <c r="AU17" s="15">
        <v>209.56456085350197</v>
      </c>
      <c r="AV17" s="15">
        <v>204.97228009199833</v>
      </c>
      <c r="AW17" s="15">
        <v>201.20257043075677</v>
      </c>
      <c r="AX17" s="15">
        <v>197.18081269456221</v>
      </c>
      <c r="AY17" s="15">
        <v>193.65364999829791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</row>
    <row r="18" spans="1:73" ht="15.75" thickBot="1">
      <c r="AA18" s="14"/>
      <c r="AB18" s="8">
        <v>22</v>
      </c>
      <c r="AC18" t="s">
        <v>980</v>
      </c>
      <c r="AD18" t="s">
        <v>969</v>
      </c>
      <c r="AE18" t="s">
        <v>979</v>
      </c>
      <c r="AF18">
        <v>3540</v>
      </c>
      <c r="AG18">
        <v>3350</v>
      </c>
      <c r="AH18">
        <v>3270</v>
      </c>
      <c r="AI18">
        <v>3150</v>
      </c>
      <c r="AJ18">
        <v>3080</v>
      </c>
      <c r="AK18">
        <v>3020</v>
      </c>
      <c r="AL18">
        <v>2960</v>
      </c>
      <c r="AM18">
        <v>2910</v>
      </c>
      <c r="AO18" t="s">
        <v>980</v>
      </c>
      <c r="AP18" t="s">
        <v>969</v>
      </c>
      <c r="AQ18" t="s">
        <v>979</v>
      </c>
      <c r="AR18" s="15">
        <v>70.8</v>
      </c>
      <c r="AS18" s="15">
        <v>67.084926345344115</v>
      </c>
      <c r="AT18" s="15">
        <v>65.346402317597438</v>
      </c>
      <c r="AU18" s="15">
        <v>62.922692571789383</v>
      </c>
      <c r="AV18" s="15">
        <v>61.543839824060562</v>
      </c>
      <c r="AW18" s="15">
        <v>60.411967712033828</v>
      </c>
      <c r="AX18" s="15">
        <v>59.204417043150983</v>
      </c>
      <c r="AY18" s="15">
        <v>58.145370737402416</v>
      </c>
      <c r="BB18" s="9" t="s">
        <v>974</v>
      </c>
      <c r="BC18" s="29">
        <v>11790</v>
      </c>
      <c r="BD18" s="27">
        <v>11640</v>
      </c>
      <c r="BE18" s="27">
        <v>11560</v>
      </c>
      <c r="BF18" s="27">
        <v>11410</v>
      </c>
      <c r="BG18" s="27">
        <v>11350</v>
      </c>
      <c r="BH18" s="27">
        <v>11280</v>
      </c>
      <c r="BI18" s="27">
        <v>11220</v>
      </c>
      <c r="BJ18" s="28">
        <v>11140</v>
      </c>
      <c r="BM18" s="9" t="s">
        <v>974</v>
      </c>
      <c r="BN18" s="30">
        <v>235.8</v>
      </c>
      <c r="BO18" s="31">
        <v>232.88410935979493</v>
      </c>
      <c r="BP18" s="31">
        <v>231.20814138457456</v>
      </c>
      <c r="BQ18" s="31">
        <v>228.14047753204832</v>
      </c>
      <c r="BR18" s="31">
        <v>226.91567637132891</v>
      </c>
      <c r="BS18" s="31">
        <v>225.58837247547103</v>
      </c>
      <c r="BT18" s="31">
        <v>224.31446242187914</v>
      </c>
      <c r="BU18" s="32">
        <v>222.75333397314569</v>
      </c>
    </row>
    <row r="19" spans="1:73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14"/>
      <c r="AB19" s="8">
        <v>37</v>
      </c>
      <c r="AC19" t="s">
        <v>981</v>
      </c>
      <c r="AD19" t="s">
        <v>969</v>
      </c>
      <c r="AE19" t="s">
        <v>979</v>
      </c>
      <c r="AF19">
        <v>6970</v>
      </c>
      <c r="AG19">
        <v>6600</v>
      </c>
      <c r="AH19">
        <v>6430</v>
      </c>
      <c r="AI19">
        <v>6190</v>
      </c>
      <c r="AJ19">
        <v>6060</v>
      </c>
      <c r="AK19">
        <v>5950</v>
      </c>
      <c r="AL19">
        <v>5830</v>
      </c>
      <c r="AM19">
        <v>5720</v>
      </c>
      <c r="AO19" t="s">
        <v>981</v>
      </c>
      <c r="AP19" t="s">
        <v>969</v>
      </c>
      <c r="AQ19" t="s">
        <v>979</v>
      </c>
      <c r="AR19" s="15">
        <v>139.4</v>
      </c>
      <c r="AS19" s="15">
        <v>132.08529283249959</v>
      </c>
      <c r="AT19" s="15">
        <v>128.66226671007178</v>
      </c>
      <c r="AU19" s="15">
        <v>123.89016023315595</v>
      </c>
      <c r="AV19" s="15">
        <v>121.17530044454863</v>
      </c>
      <c r="AW19" s="15">
        <v>118.94672738781803</v>
      </c>
      <c r="AX19" s="15">
        <v>116.56914881094983</v>
      </c>
      <c r="AY19" s="15">
        <v>114.48396441799292</v>
      </c>
      <c r="BB19" s="21" t="s">
        <v>975</v>
      </c>
      <c r="BC19" s="21">
        <v>3540</v>
      </c>
      <c r="BD19" s="22">
        <v>3100</v>
      </c>
      <c r="BE19" s="22">
        <v>2710</v>
      </c>
      <c r="BF19" s="22">
        <v>2420</v>
      </c>
      <c r="BG19" s="22">
        <v>2240</v>
      </c>
      <c r="BH19" s="22">
        <v>2130</v>
      </c>
      <c r="BI19" s="22">
        <v>2050</v>
      </c>
      <c r="BJ19" s="33">
        <v>2000</v>
      </c>
      <c r="BM19" s="21" t="s">
        <v>975</v>
      </c>
      <c r="BN19" s="34">
        <v>70.8</v>
      </c>
      <c r="BO19" s="35">
        <v>62.024725239030744</v>
      </c>
      <c r="BP19" s="35">
        <v>54.135215373561898</v>
      </c>
      <c r="BQ19" s="35">
        <v>48.390172310604022</v>
      </c>
      <c r="BR19" s="35">
        <v>44.805286669386497</v>
      </c>
      <c r="BS19" s="35">
        <v>42.593944278839928</v>
      </c>
      <c r="BT19" s="35">
        <v>41.047981418178395</v>
      </c>
      <c r="BU19" s="36">
        <v>39.920765154151567</v>
      </c>
    </row>
    <row r="20" spans="1:73" ht="15" customHeight="1">
      <c r="A20" s="3">
        <v>1</v>
      </c>
      <c r="B20" s="7" t="s">
        <v>976</v>
      </c>
      <c r="C20" s="8" t="s">
        <v>966</v>
      </c>
      <c r="D20" s="146" t="s">
        <v>980</v>
      </c>
      <c r="E20" s="9" t="s">
        <v>967</v>
      </c>
      <c r="F20" s="10" t="s">
        <v>979</v>
      </c>
      <c r="G20" s="11">
        <v>3540</v>
      </c>
      <c r="H20" s="12">
        <v>3320</v>
      </c>
      <c r="I20" s="12">
        <v>3110</v>
      </c>
      <c r="J20" s="12">
        <v>2940</v>
      </c>
      <c r="K20" s="12">
        <v>2830</v>
      </c>
      <c r="L20" s="12">
        <v>2760</v>
      </c>
      <c r="M20" s="12">
        <v>2710</v>
      </c>
      <c r="N20" s="13">
        <v>2680</v>
      </c>
      <c r="P20" s="146" t="s">
        <v>980</v>
      </c>
      <c r="Q20" s="9" t="s">
        <v>967</v>
      </c>
      <c r="R20" s="10" t="s">
        <v>979</v>
      </c>
      <c r="S20" s="11">
        <v>70.8</v>
      </c>
      <c r="T20" s="12">
        <v>66.382799906623703</v>
      </c>
      <c r="U20" s="12">
        <v>62.128500162115934</v>
      </c>
      <c r="V20" s="12">
        <v>58.826214721074564</v>
      </c>
      <c r="W20" s="12">
        <v>56.662664636111614</v>
      </c>
      <c r="X20" s="12">
        <v>55.28351593950606</v>
      </c>
      <c r="Y20" s="12">
        <v>54.297394542108862</v>
      </c>
      <c r="Z20" s="13">
        <v>53.566307199053071</v>
      </c>
    </row>
    <row r="21" spans="1:73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3540</v>
      </c>
      <c r="H21" s="19">
        <v>3430</v>
      </c>
      <c r="I21" s="19">
        <v>3370</v>
      </c>
      <c r="J21" s="19">
        <v>3260</v>
      </c>
      <c r="K21" s="19">
        <v>3210</v>
      </c>
      <c r="L21" s="19">
        <v>3160</v>
      </c>
      <c r="M21" s="19">
        <v>3120</v>
      </c>
      <c r="N21" s="20">
        <v>3060</v>
      </c>
      <c r="P21" s="146"/>
      <c r="Q21" s="9" t="s">
        <v>968</v>
      </c>
      <c r="R21" s="10" t="s">
        <v>979</v>
      </c>
      <c r="S21" s="18">
        <v>70.8</v>
      </c>
      <c r="T21" s="19">
        <v>68.598245882182283</v>
      </c>
      <c r="U21" s="19">
        <v>67.351777050368256</v>
      </c>
      <c r="V21" s="19">
        <v>65.106040492830971</v>
      </c>
      <c r="W21" s="19">
        <v>64.222269972352876</v>
      </c>
      <c r="X21" s="19">
        <v>63.272790680561478</v>
      </c>
      <c r="Y21" s="19">
        <v>62.369555648527452</v>
      </c>
      <c r="Z21" s="20">
        <v>61.27339046760445</v>
      </c>
    </row>
    <row r="22" spans="1:73" ht="15.75" thickBot="1">
      <c r="A22" s="3">
        <v>3</v>
      </c>
      <c r="D22" s="147"/>
      <c r="E22" s="21" t="s">
        <v>969</v>
      </c>
      <c r="F22" s="22" t="s">
        <v>979</v>
      </c>
      <c r="G22" s="23">
        <v>3540</v>
      </c>
      <c r="H22" s="24">
        <v>3350</v>
      </c>
      <c r="I22" s="24">
        <v>3270</v>
      </c>
      <c r="J22" s="24">
        <v>3150</v>
      </c>
      <c r="K22" s="24">
        <v>3080</v>
      </c>
      <c r="L22" s="24">
        <v>3020</v>
      </c>
      <c r="M22" s="24">
        <v>2960</v>
      </c>
      <c r="N22" s="25">
        <v>2910</v>
      </c>
      <c r="P22" s="147"/>
      <c r="Q22" s="21" t="s">
        <v>969</v>
      </c>
      <c r="R22" s="22" t="s">
        <v>979</v>
      </c>
      <c r="S22" s="23">
        <v>70.8</v>
      </c>
      <c r="T22" s="24">
        <v>67.084926345344115</v>
      </c>
      <c r="U22" s="24">
        <v>65.346402317597438</v>
      </c>
      <c r="V22" s="24">
        <v>62.922692571789383</v>
      </c>
      <c r="W22" s="24">
        <v>61.543839824060562</v>
      </c>
      <c r="X22" s="24">
        <v>60.411967712033828</v>
      </c>
      <c r="Y22" s="24">
        <v>59.204417043150983</v>
      </c>
      <c r="Z22" s="25">
        <v>58.145370737402416</v>
      </c>
      <c r="AF22">
        <v>2015</v>
      </c>
      <c r="AG22">
        <v>2020</v>
      </c>
      <c r="AH22">
        <v>2025</v>
      </c>
      <c r="AI22">
        <v>2030</v>
      </c>
      <c r="AJ22">
        <v>2035</v>
      </c>
      <c r="AK22">
        <v>2040</v>
      </c>
      <c r="AL22">
        <v>2045</v>
      </c>
      <c r="AM22">
        <v>2050</v>
      </c>
      <c r="AR22">
        <v>2015</v>
      </c>
      <c r="AS22">
        <v>2020</v>
      </c>
      <c r="AT22">
        <v>2025</v>
      </c>
      <c r="AU22">
        <v>2030</v>
      </c>
      <c r="AV22">
        <v>2035</v>
      </c>
      <c r="AW22">
        <v>2040</v>
      </c>
      <c r="AX22">
        <v>2045</v>
      </c>
      <c r="AY22">
        <v>2050</v>
      </c>
    </row>
    <row r="23" spans="1:73" ht="15.75" thickBot="1">
      <c r="AB23" s="8">
        <v>10</v>
      </c>
      <c r="AC23" t="s">
        <v>978</v>
      </c>
      <c r="AD23" t="s">
        <v>967</v>
      </c>
      <c r="AE23" t="s">
        <v>982</v>
      </c>
      <c r="AF23">
        <v>11790</v>
      </c>
      <c r="AG23">
        <v>10330</v>
      </c>
      <c r="AH23">
        <v>9010</v>
      </c>
      <c r="AI23">
        <v>8060</v>
      </c>
      <c r="AJ23">
        <v>7460</v>
      </c>
      <c r="AK23">
        <v>7090</v>
      </c>
      <c r="AL23">
        <v>6840</v>
      </c>
      <c r="AM23">
        <v>6650</v>
      </c>
      <c r="AO23" t="s">
        <v>978</v>
      </c>
      <c r="AP23" t="s">
        <v>967</v>
      </c>
      <c r="AQ23" t="s">
        <v>982</v>
      </c>
      <c r="AR23" s="15">
        <v>235.8</v>
      </c>
      <c r="AS23" s="15">
        <v>206.57387304185661</v>
      </c>
      <c r="AT23" s="15">
        <v>180.29779357465955</v>
      </c>
      <c r="AU23" s="15">
        <v>161.16387896667274</v>
      </c>
      <c r="AV23" s="15">
        <v>149.22438695821097</v>
      </c>
      <c r="AW23" s="15">
        <v>141.85949238630587</v>
      </c>
      <c r="AX23" s="15">
        <v>136.71064997749249</v>
      </c>
      <c r="AY23" s="15">
        <v>132.95644665747091</v>
      </c>
    </row>
    <row r="24" spans="1:73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B24" s="8">
        <v>25</v>
      </c>
      <c r="AC24" t="s">
        <v>980</v>
      </c>
      <c r="AD24" t="s">
        <v>967</v>
      </c>
      <c r="AE24" t="s">
        <v>982</v>
      </c>
      <c r="AF24">
        <v>3540</v>
      </c>
      <c r="AG24">
        <v>3100</v>
      </c>
      <c r="AH24">
        <v>2710</v>
      </c>
      <c r="AI24">
        <v>2420</v>
      </c>
      <c r="AJ24">
        <v>2240</v>
      </c>
      <c r="AK24">
        <v>2130</v>
      </c>
      <c r="AL24">
        <v>2050</v>
      </c>
      <c r="AM24">
        <v>2000</v>
      </c>
      <c r="AO24" t="s">
        <v>980</v>
      </c>
      <c r="AP24" t="s">
        <v>967</v>
      </c>
      <c r="AQ24" t="s">
        <v>982</v>
      </c>
      <c r="AR24" s="15">
        <v>70.8</v>
      </c>
      <c r="AS24" s="15">
        <v>62.024725239030744</v>
      </c>
      <c r="AT24" s="15">
        <v>54.135215373561898</v>
      </c>
      <c r="AU24" s="15">
        <v>48.390172310604022</v>
      </c>
      <c r="AV24" s="15">
        <v>44.805286669386497</v>
      </c>
      <c r="AW24" s="15">
        <v>42.593944278839928</v>
      </c>
      <c r="AX24" s="15">
        <v>41.047981418178395</v>
      </c>
      <c r="AY24" s="15">
        <v>39.920765154151567</v>
      </c>
    </row>
    <row r="25" spans="1:73" ht="15" customHeight="1">
      <c r="A25" s="3">
        <v>1</v>
      </c>
      <c r="B25" s="7" t="s">
        <v>976</v>
      </c>
      <c r="C25" s="8" t="s">
        <v>970</v>
      </c>
      <c r="D25" s="146" t="s">
        <v>980</v>
      </c>
      <c r="E25" s="9" t="s">
        <v>967</v>
      </c>
      <c r="F25" s="10" t="s">
        <v>982</v>
      </c>
      <c r="G25" s="11">
        <v>3540</v>
      </c>
      <c r="H25" s="12">
        <v>3100</v>
      </c>
      <c r="I25" s="12">
        <v>2710</v>
      </c>
      <c r="J25" s="12">
        <v>2420</v>
      </c>
      <c r="K25" s="12">
        <v>2240</v>
      </c>
      <c r="L25" s="12">
        <v>2130</v>
      </c>
      <c r="M25" s="12">
        <v>2050</v>
      </c>
      <c r="N25" s="13">
        <v>2000</v>
      </c>
      <c r="P25" s="146" t="s">
        <v>980</v>
      </c>
      <c r="Q25" s="9" t="s">
        <v>967</v>
      </c>
      <c r="R25" s="10" t="s">
        <v>982</v>
      </c>
      <c r="S25" s="11">
        <v>70.8</v>
      </c>
      <c r="T25" s="12">
        <v>62.024725239030744</v>
      </c>
      <c r="U25" s="12">
        <v>54.135215373561898</v>
      </c>
      <c r="V25" s="12">
        <v>48.390172310604022</v>
      </c>
      <c r="W25" s="12">
        <v>44.805286669386497</v>
      </c>
      <c r="X25" s="12">
        <v>42.593944278839928</v>
      </c>
      <c r="Y25" s="12">
        <v>41.047981418178395</v>
      </c>
      <c r="Z25" s="13">
        <v>39.920765154151567</v>
      </c>
      <c r="AB25" s="8">
        <v>40</v>
      </c>
      <c r="AC25" t="s">
        <v>981</v>
      </c>
      <c r="AD25" t="s">
        <v>967</v>
      </c>
      <c r="AE25" t="s">
        <v>982</v>
      </c>
      <c r="AF25">
        <v>6970</v>
      </c>
      <c r="AG25">
        <v>6110</v>
      </c>
      <c r="AH25">
        <v>5330</v>
      </c>
      <c r="AI25">
        <v>4760</v>
      </c>
      <c r="AJ25">
        <v>4410</v>
      </c>
      <c r="AK25">
        <v>4190</v>
      </c>
      <c r="AL25">
        <v>4040</v>
      </c>
      <c r="AM25">
        <v>3930</v>
      </c>
      <c r="AO25" t="s">
        <v>981</v>
      </c>
      <c r="AP25" t="s">
        <v>967</v>
      </c>
      <c r="AQ25" t="s">
        <v>982</v>
      </c>
      <c r="AR25" s="15">
        <v>139.4</v>
      </c>
      <c r="AS25" s="15">
        <v>122.12212850735715</v>
      </c>
      <c r="AT25" s="15">
        <v>106.58826303777583</v>
      </c>
      <c r="AU25" s="15">
        <v>95.276695199127133</v>
      </c>
      <c r="AV25" s="15">
        <v>88.21831866825535</v>
      </c>
      <c r="AW25" s="15">
        <v>83.864347916246984</v>
      </c>
      <c r="AX25" s="15">
        <v>80.820460588899294</v>
      </c>
      <c r="AY25" s="15">
        <v>78.601054554925554</v>
      </c>
    </row>
    <row r="26" spans="1:73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3540</v>
      </c>
      <c r="H26" s="19">
        <v>3320</v>
      </c>
      <c r="I26" s="19">
        <v>3190</v>
      </c>
      <c r="J26" s="19">
        <v>2980</v>
      </c>
      <c r="K26" s="19">
        <v>2900</v>
      </c>
      <c r="L26" s="19">
        <v>2810</v>
      </c>
      <c r="M26" s="19">
        <v>2730</v>
      </c>
      <c r="N26" s="20">
        <v>2630</v>
      </c>
      <c r="P26" s="146"/>
      <c r="Q26" s="9" t="s">
        <v>968</v>
      </c>
      <c r="R26" s="10" t="s">
        <v>982</v>
      </c>
      <c r="S26" s="18">
        <v>70.8</v>
      </c>
      <c r="T26" s="19">
        <v>66.351504732384555</v>
      </c>
      <c r="U26" s="19">
        <v>63.898723850873004</v>
      </c>
      <c r="V26" s="19">
        <v>59.599163050900472</v>
      </c>
      <c r="W26" s="19">
        <v>57.949260670723227</v>
      </c>
      <c r="X26" s="19">
        <v>56.20316224852413</v>
      </c>
      <c r="Y26" s="19">
        <v>54.567540575625884</v>
      </c>
      <c r="Z26" s="20">
        <v>52.615833004421745</v>
      </c>
    </row>
    <row r="27" spans="1:73" ht="15.75" thickBot="1">
      <c r="A27" s="3">
        <v>3</v>
      </c>
      <c r="D27" s="147"/>
      <c r="E27" s="21" t="s">
        <v>969</v>
      </c>
      <c r="F27" s="22" t="s">
        <v>982</v>
      </c>
      <c r="G27" s="23">
        <v>3540</v>
      </c>
      <c r="H27" s="24">
        <v>3170</v>
      </c>
      <c r="I27" s="24">
        <v>3000</v>
      </c>
      <c r="J27" s="24">
        <v>2780</v>
      </c>
      <c r="K27" s="24">
        <v>2650</v>
      </c>
      <c r="L27" s="24">
        <v>2560</v>
      </c>
      <c r="M27" s="24">
        <v>2450</v>
      </c>
      <c r="N27" s="25">
        <v>2360</v>
      </c>
      <c r="P27" s="147"/>
      <c r="Q27" s="21" t="s">
        <v>969</v>
      </c>
      <c r="R27" s="22" t="s">
        <v>982</v>
      </c>
      <c r="S27" s="23">
        <v>70.8</v>
      </c>
      <c r="T27" s="24">
        <v>63.379779226807372</v>
      </c>
      <c r="U27" s="24">
        <v>60.05200424666009</v>
      </c>
      <c r="V27" s="24">
        <v>55.566245585309424</v>
      </c>
      <c r="W27" s="24">
        <v>53.093975090648335</v>
      </c>
      <c r="X27" s="24">
        <v>51.107667097711108</v>
      </c>
      <c r="Y27" s="24">
        <v>49.031377461875593</v>
      </c>
      <c r="Z27" s="25">
        <v>47.246782096757983</v>
      </c>
    </row>
    <row r="28" spans="1:73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73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B29" s="8">
        <v>11</v>
      </c>
      <c r="AC29" t="s">
        <v>978</v>
      </c>
      <c r="AD29" t="s">
        <v>968</v>
      </c>
      <c r="AE29" t="s">
        <v>982</v>
      </c>
      <c r="AF29">
        <v>11790</v>
      </c>
      <c r="AG29">
        <v>11050</v>
      </c>
      <c r="AH29">
        <v>10640</v>
      </c>
      <c r="AI29">
        <v>9920</v>
      </c>
      <c r="AJ29">
        <v>9650</v>
      </c>
      <c r="AK29">
        <v>9360</v>
      </c>
      <c r="AL29">
        <v>9090</v>
      </c>
      <c r="AM29">
        <v>8760</v>
      </c>
      <c r="AO29" t="s">
        <v>978</v>
      </c>
      <c r="AP29" t="s">
        <v>968</v>
      </c>
      <c r="AQ29" t="s">
        <v>982</v>
      </c>
      <c r="AR29" s="15">
        <v>235.8</v>
      </c>
      <c r="AS29" s="15">
        <v>220.98424881209434</v>
      </c>
      <c r="AT29" s="15">
        <v>212.81524129994145</v>
      </c>
      <c r="AU29" s="15">
        <v>198.49551761867701</v>
      </c>
      <c r="AV29" s="15">
        <v>193.00050375927313</v>
      </c>
      <c r="AW29" s="15">
        <v>187.18510816669479</v>
      </c>
      <c r="AX29" s="15">
        <v>181.73765632390652</v>
      </c>
      <c r="AY29" s="15">
        <v>175.23747771811651</v>
      </c>
    </row>
    <row r="30" spans="1:73" ht="15" customHeight="1">
      <c r="A30" s="3">
        <v>1</v>
      </c>
      <c r="B30" s="7" t="s">
        <v>976</v>
      </c>
      <c r="C30" s="8" t="s">
        <v>973</v>
      </c>
      <c r="D30" s="146" t="s">
        <v>980</v>
      </c>
      <c r="E30" s="9" t="s">
        <v>967</v>
      </c>
      <c r="F30" s="10" t="s">
        <v>983</v>
      </c>
      <c r="G30" s="11">
        <v>3540</v>
      </c>
      <c r="H30" s="12">
        <v>3450</v>
      </c>
      <c r="I30" s="12">
        <v>3360</v>
      </c>
      <c r="J30" s="12">
        <v>3290</v>
      </c>
      <c r="K30" s="12">
        <v>3240</v>
      </c>
      <c r="L30" s="12">
        <v>3210</v>
      </c>
      <c r="M30" s="12">
        <v>3190</v>
      </c>
      <c r="N30" s="13">
        <v>3170</v>
      </c>
      <c r="P30" s="146" t="s">
        <v>980</v>
      </c>
      <c r="Q30" s="9" t="s">
        <v>967</v>
      </c>
      <c r="R30" s="10" t="s">
        <v>983</v>
      </c>
      <c r="S30" s="11">
        <v>70.8</v>
      </c>
      <c r="T30" s="12">
        <v>69.026171146042387</v>
      </c>
      <c r="U30" s="12">
        <v>67.248768421958033</v>
      </c>
      <c r="V30" s="12">
        <v>65.817568896981442</v>
      </c>
      <c r="W30" s="12">
        <v>64.853301507500618</v>
      </c>
      <c r="X30" s="12">
        <v>64.226934166073605</v>
      </c>
      <c r="Y30" s="12">
        <v>63.773238201513102</v>
      </c>
      <c r="Z30" s="13">
        <v>63.43364486983949</v>
      </c>
      <c r="AB30" s="8">
        <v>26</v>
      </c>
      <c r="AC30" t="s">
        <v>980</v>
      </c>
      <c r="AD30" t="s">
        <v>968</v>
      </c>
      <c r="AE30" t="s">
        <v>982</v>
      </c>
      <c r="AF30">
        <v>3540</v>
      </c>
      <c r="AG30">
        <v>3320</v>
      </c>
      <c r="AH30">
        <v>3190</v>
      </c>
      <c r="AI30">
        <v>2980</v>
      </c>
      <c r="AJ30">
        <v>2900</v>
      </c>
      <c r="AK30">
        <v>2810</v>
      </c>
      <c r="AL30">
        <v>2730</v>
      </c>
      <c r="AM30">
        <v>2630</v>
      </c>
      <c r="AO30" t="s">
        <v>980</v>
      </c>
      <c r="AP30" t="s">
        <v>968</v>
      </c>
      <c r="AQ30" t="s">
        <v>982</v>
      </c>
      <c r="AR30" s="15">
        <v>70.8</v>
      </c>
      <c r="AS30" s="15">
        <v>66.351504732384555</v>
      </c>
      <c r="AT30" s="15">
        <v>63.898723850873004</v>
      </c>
      <c r="AU30" s="15">
        <v>59.599163050900472</v>
      </c>
      <c r="AV30" s="15">
        <v>57.949260670723227</v>
      </c>
      <c r="AW30" s="15">
        <v>56.20316224852413</v>
      </c>
      <c r="AX30" s="15">
        <v>54.567540575625884</v>
      </c>
      <c r="AY30" s="15">
        <v>52.615833004421745</v>
      </c>
    </row>
    <row r="31" spans="1:73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3540</v>
      </c>
      <c r="H31" s="19">
        <v>3500</v>
      </c>
      <c r="I31" s="19">
        <v>3470</v>
      </c>
      <c r="J31" s="19">
        <v>3430</v>
      </c>
      <c r="K31" s="19">
        <v>3410</v>
      </c>
      <c r="L31" s="19">
        <v>3390</v>
      </c>
      <c r="M31" s="19">
        <v>3370</v>
      </c>
      <c r="N31" s="20">
        <v>3340</v>
      </c>
      <c r="P31" s="146"/>
      <c r="Q31" s="9" t="s">
        <v>968</v>
      </c>
      <c r="R31" s="10" t="s">
        <v>983</v>
      </c>
      <c r="S31" s="18">
        <v>70.8</v>
      </c>
      <c r="T31" s="19">
        <v>69.924490851032573</v>
      </c>
      <c r="U31" s="19">
        <v>69.421274003510931</v>
      </c>
      <c r="V31" s="19">
        <v>68.500194271709162</v>
      </c>
      <c r="W31" s="19">
        <v>68.132442269253986</v>
      </c>
      <c r="X31" s="19">
        <v>67.733913364136356</v>
      </c>
      <c r="Y31" s="19">
        <v>67.351416197917928</v>
      </c>
      <c r="Z31" s="20">
        <v>66.882680429595908</v>
      </c>
      <c r="AB31" s="8">
        <v>41</v>
      </c>
      <c r="AC31" t="s">
        <v>981</v>
      </c>
      <c r="AD31" t="s">
        <v>968</v>
      </c>
      <c r="AE31" t="s">
        <v>982</v>
      </c>
      <c r="AF31">
        <v>6970</v>
      </c>
      <c r="AG31">
        <v>6530</v>
      </c>
      <c r="AH31">
        <v>6290</v>
      </c>
      <c r="AI31">
        <v>5870</v>
      </c>
      <c r="AJ31">
        <v>5700</v>
      </c>
      <c r="AK31">
        <v>5530</v>
      </c>
      <c r="AL31">
        <v>5370</v>
      </c>
      <c r="AM31">
        <v>5180</v>
      </c>
      <c r="AO31" t="s">
        <v>981</v>
      </c>
      <c r="AP31" t="s">
        <v>968</v>
      </c>
      <c r="AQ31" t="s">
        <v>982</v>
      </c>
      <c r="AR31" s="15">
        <v>139.4</v>
      </c>
      <c r="AS31" s="15">
        <v>130.64123954370632</v>
      </c>
      <c r="AT31" s="15">
        <v>125.81189413575844</v>
      </c>
      <c r="AU31" s="15">
        <v>117.34637470756392</v>
      </c>
      <c r="AV31" s="15">
        <v>114.09783810026579</v>
      </c>
      <c r="AW31" s="15">
        <v>110.65989855147265</v>
      </c>
      <c r="AX31" s="15">
        <v>107.43947960794137</v>
      </c>
      <c r="AY31" s="15">
        <v>103.59671074599424</v>
      </c>
    </row>
    <row r="32" spans="1:73" ht="15.75" thickBot="1">
      <c r="A32" s="3">
        <v>3</v>
      </c>
      <c r="D32" s="147"/>
      <c r="E32" s="21" t="s">
        <v>969</v>
      </c>
      <c r="F32" s="22" t="s">
        <v>983</v>
      </c>
      <c r="G32" s="23">
        <v>3540</v>
      </c>
      <c r="H32" s="24">
        <v>3470</v>
      </c>
      <c r="I32" s="24">
        <v>3430</v>
      </c>
      <c r="J32" s="24">
        <v>3380</v>
      </c>
      <c r="K32" s="24">
        <v>3350</v>
      </c>
      <c r="L32" s="24">
        <v>3330</v>
      </c>
      <c r="M32" s="24">
        <v>3300</v>
      </c>
      <c r="N32" s="25">
        <v>3280</v>
      </c>
      <c r="P32" s="147"/>
      <c r="Q32" s="21" t="s">
        <v>969</v>
      </c>
      <c r="R32" s="22" t="s">
        <v>983</v>
      </c>
      <c r="S32" s="23">
        <v>70.8</v>
      </c>
      <c r="T32" s="24">
        <v>69.312810623496418</v>
      </c>
      <c r="U32" s="24">
        <v>68.599688927853236</v>
      </c>
      <c r="V32" s="24">
        <v>67.58605096498404</v>
      </c>
      <c r="W32" s="24">
        <v>66.99879767473243</v>
      </c>
      <c r="X32" s="24">
        <v>66.510745001271886</v>
      </c>
      <c r="Y32" s="24">
        <v>65.983910153544613</v>
      </c>
      <c r="Z32" s="25">
        <v>65.516477964299142</v>
      </c>
    </row>
    <row r="33" spans="1:51" ht="15.75" thickBot="1"/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F34">
        <v>2015</v>
      </c>
      <c r="AG34">
        <v>2020</v>
      </c>
      <c r="AH34">
        <v>2025</v>
      </c>
      <c r="AI34">
        <v>2030</v>
      </c>
      <c r="AJ34">
        <v>2035</v>
      </c>
      <c r="AK34">
        <v>2040</v>
      </c>
      <c r="AL34">
        <v>2045</v>
      </c>
      <c r="AM34">
        <v>2050</v>
      </c>
      <c r="AR34">
        <v>2015</v>
      </c>
      <c r="AS34">
        <v>2020</v>
      </c>
      <c r="AT34">
        <v>2025</v>
      </c>
      <c r="AU34">
        <v>2030</v>
      </c>
      <c r="AV34">
        <v>2035</v>
      </c>
      <c r="AW34">
        <v>2040</v>
      </c>
      <c r="AX34">
        <v>2045</v>
      </c>
      <c r="AY34">
        <v>2050</v>
      </c>
    </row>
    <row r="35" spans="1:51" ht="15" customHeight="1">
      <c r="A35" s="3">
        <v>1</v>
      </c>
      <c r="B35" s="7" t="s">
        <v>977</v>
      </c>
      <c r="C35" s="8" t="s">
        <v>966</v>
      </c>
      <c r="D35" s="146" t="s">
        <v>981</v>
      </c>
      <c r="E35" s="9" t="s">
        <v>967</v>
      </c>
      <c r="F35" s="10" t="s">
        <v>979</v>
      </c>
      <c r="G35" s="11">
        <v>6970</v>
      </c>
      <c r="H35" s="12">
        <v>6540</v>
      </c>
      <c r="I35" s="12">
        <v>6120</v>
      </c>
      <c r="J35" s="12">
        <v>5790</v>
      </c>
      <c r="K35" s="12">
        <v>5580</v>
      </c>
      <c r="L35" s="12">
        <v>5440</v>
      </c>
      <c r="M35" s="12">
        <v>5350</v>
      </c>
      <c r="N35" s="13">
        <v>5270</v>
      </c>
      <c r="P35" s="146" t="s">
        <v>981</v>
      </c>
      <c r="Q35" s="9" t="s">
        <v>967</v>
      </c>
      <c r="R35" s="10" t="s">
        <v>979</v>
      </c>
      <c r="S35" s="11">
        <v>139.4</v>
      </c>
      <c r="T35" s="12">
        <v>130.70285744326759</v>
      </c>
      <c r="U35" s="12">
        <v>122.32645370902489</v>
      </c>
      <c r="V35" s="12">
        <v>115.82449621635304</v>
      </c>
      <c r="W35" s="12">
        <v>111.56462500386948</v>
      </c>
      <c r="X35" s="12">
        <v>108.84918251366024</v>
      </c>
      <c r="Y35" s="12">
        <v>106.90758190918045</v>
      </c>
      <c r="Z35" s="13">
        <v>105.46812462638417</v>
      </c>
      <c r="AB35" s="8">
        <v>12</v>
      </c>
      <c r="AC35" t="s">
        <v>978</v>
      </c>
      <c r="AD35" t="s">
        <v>969</v>
      </c>
      <c r="AE35" t="s">
        <v>982</v>
      </c>
      <c r="AF35">
        <v>11790</v>
      </c>
      <c r="AG35">
        <v>10550</v>
      </c>
      <c r="AH35">
        <v>10000</v>
      </c>
      <c r="AI35">
        <v>9250</v>
      </c>
      <c r="AJ35">
        <v>8840</v>
      </c>
      <c r="AK35">
        <v>8510</v>
      </c>
      <c r="AL35">
        <v>8160</v>
      </c>
      <c r="AM35">
        <v>7870</v>
      </c>
      <c r="AO35" t="s">
        <v>978</v>
      </c>
      <c r="AP35" t="s">
        <v>969</v>
      </c>
      <c r="AQ35" t="s">
        <v>982</v>
      </c>
      <c r="AR35" s="15">
        <v>235.8</v>
      </c>
      <c r="AS35" s="15">
        <v>211.08689183165507</v>
      </c>
      <c r="AT35" s="15">
        <v>200.00370905879166</v>
      </c>
      <c r="AU35" s="15">
        <v>185.06385182225935</v>
      </c>
      <c r="AV35" s="15">
        <v>176.82993398834574</v>
      </c>
      <c r="AW35" s="15">
        <v>170.21451838474971</v>
      </c>
      <c r="AX35" s="15">
        <v>163.29941815692465</v>
      </c>
      <c r="AY35" s="15">
        <v>157.35580816971091</v>
      </c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6970</v>
      </c>
      <c r="H36" s="19">
        <v>6750</v>
      </c>
      <c r="I36" s="19">
        <v>6630</v>
      </c>
      <c r="J36" s="19">
        <v>6410</v>
      </c>
      <c r="K36" s="19">
        <v>6320</v>
      </c>
      <c r="L36" s="19">
        <v>6230</v>
      </c>
      <c r="M36" s="19">
        <v>6140</v>
      </c>
      <c r="N36" s="20">
        <v>6030</v>
      </c>
      <c r="P36" s="146"/>
      <c r="Q36" s="9" t="s">
        <v>968</v>
      </c>
      <c r="R36" s="10" t="s">
        <v>979</v>
      </c>
      <c r="S36" s="18">
        <v>139.4</v>
      </c>
      <c r="T36" s="19">
        <v>135.06490785277134</v>
      </c>
      <c r="U36" s="19">
        <v>132.61070227148778</v>
      </c>
      <c r="V36" s="19">
        <v>128.18901193079998</v>
      </c>
      <c r="W36" s="19">
        <v>126.44893268567783</v>
      </c>
      <c r="X36" s="19">
        <v>124.57947769590776</v>
      </c>
      <c r="Y36" s="19">
        <v>122.8010742571289</v>
      </c>
      <c r="Z36" s="20">
        <v>120.64280552519858</v>
      </c>
      <c r="AB36" s="8">
        <v>27</v>
      </c>
      <c r="AC36" t="s">
        <v>980</v>
      </c>
      <c r="AD36" t="s">
        <v>969</v>
      </c>
      <c r="AE36" t="s">
        <v>982</v>
      </c>
      <c r="AF36">
        <v>3540</v>
      </c>
      <c r="AG36">
        <v>3170</v>
      </c>
      <c r="AH36">
        <v>3000</v>
      </c>
      <c r="AI36">
        <v>2780</v>
      </c>
      <c r="AJ36">
        <v>2650</v>
      </c>
      <c r="AK36">
        <v>2560</v>
      </c>
      <c r="AL36">
        <v>2450</v>
      </c>
      <c r="AM36">
        <v>2360</v>
      </c>
      <c r="AO36" t="s">
        <v>980</v>
      </c>
      <c r="AP36" t="s">
        <v>969</v>
      </c>
      <c r="AQ36" t="s">
        <v>982</v>
      </c>
      <c r="AR36" s="15">
        <v>70.8</v>
      </c>
      <c r="AS36" s="15">
        <v>63.379779226807372</v>
      </c>
      <c r="AT36" s="15">
        <v>60.05200424666009</v>
      </c>
      <c r="AU36" s="15">
        <v>55.566245585309424</v>
      </c>
      <c r="AV36" s="15">
        <v>53.093975090648335</v>
      </c>
      <c r="AW36" s="15">
        <v>51.107667097711108</v>
      </c>
      <c r="AX36" s="15">
        <v>49.031377461875593</v>
      </c>
      <c r="AY36" s="15">
        <v>47.246782096757983</v>
      </c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6970</v>
      </c>
      <c r="H37" s="24">
        <v>6600</v>
      </c>
      <c r="I37" s="24">
        <v>6430</v>
      </c>
      <c r="J37" s="24">
        <v>6190</v>
      </c>
      <c r="K37" s="24">
        <v>6060</v>
      </c>
      <c r="L37" s="24">
        <v>5950</v>
      </c>
      <c r="M37" s="24">
        <v>5830</v>
      </c>
      <c r="N37" s="25">
        <v>5720</v>
      </c>
      <c r="P37" s="147"/>
      <c r="Q37" s="21" t="s">
        <v>969</v>
      </c>
      <c r="R37" s="22" t="s">
        <v>979</v>
      </c>
      <c r="S37" s="23">
        <v>139.4</v>
      </c>
      <c r="T37" s="24">
        <v>132.08529283249959</v>
      </c>
      <c r="U37" s="24">
        <v>128.66226671007178</v>
      </c>
      <c r="V37" s="24">
        <v>123.89016023315595</v>
      </c>
      <c r="W37" s="24">
        <v>121.17530044454863</v>
      </c>
      <c r="X37" s="24">
        <v>118.94672738781803</v>
      </c>
      <c r="Y37" s="24">
        <v>116.56914881094983</v>
      </c>
      <c r="Z37" s="25">
        <v>114.48396441799292</v>
      </c>
      <c r="AB37" s="8">
        <v>42</v>
      </c>
      <c r="AC37" t="s">
        <v>981</v>
      </c>
      <c r="AD37" t="s">
        <v>969</v>
      </c>
      <c r="AE37" t="s">
        <v>982</v>
      </c>
      <c r="AF37">
        <v>6970</v>
      </c>
      <c r="AG37">
        <v>6240</v>
      </c>
      <c r="AH37">
        <v>5910</v>
      </c>
      <c r="AI37">
        <v>5470</v>
      </c>
      <c r="AJ37">
        <v>5230</v>
      </c>
      <c r="AK37">
        <v>5030</v>
      </c>
      <c r="AL37">
        <v>4830</v>
      </c>
      <c r="AM37">
        <v>4650</v>
      </c>
      <c r="AO37" t="s">
        <v>981</v>
      </c>
      <c r="AP37" t="s">
        <v>969</v>
      </c>
      <c r="AQ37" t="s">
        <v>982</v>
      </c>
      <c r="AR37" s="15">
        <v>139.4</v>
      </c>
      <c r="AS37" s="15">
        <v>124.79013028555009</v>
      </c>
      <c r="AT37" s="15">
        <v>118.23798576249176</v>
      </c>
      <c r="AU37" s="15">
        <v>109.40585642079284</v>
      </c>
      <c r="AV37" s="15">
        <v>104.53813739599404</v>
      </c>
      <c r="AW37" s="15">
        <v>100.62724284492838</v>
      </c>
      <c r="AX37" s="15">
        <v>96.539181047817181</v>
      </c>
      <c r="AY37" s="15">
        <v>93.02544384587658</v>
      </c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977</v>
      </c>
      <c r="C40" s="8" t="s">
        <v>970</v>
      </c>
      <c r="D40" s="146" t="s">
        <v>981</v>
      </c>
      <c r="E40" s="9" t="s">
        <v>967</v>
      </c>
      <c r="F40" s="10" t="s">
        <v>982</v>
      </c>
      <c r="G40" s="11">
        <v>6970</v>
      </c>
      <c r="H40" s="12">
        <v>6110</v>
      </c>
      <c r="I40" s="12">
        <v>5330</v>
      </c>
      <c r="J40" s="12">
        <v>4760</v>
      </c>
      <c r="K40" s="12">
        <v>4410</v>
      </c>
      <c r="L40" s="12">
        <v>4190</v>
      </c>
      <c r="M40" s="12">
        <v>4040</v>
      </c>
      <c r="N40" s="13">
        <v>3930</v>
      </c>
      <c r="P40" s="146" t="s">
        <v>981</v>
      </c>
      <c r="Q40" s="9" t="s">
        <v>967</v>
      </c>
      <c r="R40" s="10" t="s">
        <v>982</v>
      </c>
      <c r="S40" s="11">
        <v>139.4</v>
      </c>
      <c r="T40" s="12">
        <v>122.12212850735715</v>
      </c>
      <c r="U40" s="12">
        <v>106.58826303777583</v>
      </c>
      <c r="V40" s="12">
        <v>95.276695199127133</v>
      </c>
      <c r="W40" s="12">
        <v>88.21831866825535</v>
      </c>
      <c r="X40" s="12">
        <v>83.864347916246984</v>
      </c>
      <c r="Y40" s="12">
        <v>80.820460588899294</v>
      </c>
      <c r="Z40" s="13">
        <v>78.601054554925554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6970</v>
      </c>
      <c r="H41" s="19">
        <v>6530</v>
      </c>
      <c r="I41" s="19">
        <v>6290</v>
      </c>
      <c r="J41" s="19">
        <v>5870</v>
      </c>
      <c r="K41" s="19">
        <v>5700</v>
      </c>
      <c r="L41" s="19">
        <v>5530</v>
      </c>
      <c r="M41" s="19">
        <v>5370</v>
      </c>
      <c r="N41" s="20">
        <v>5180</v>
      </c>
      <c r="P41" s="146"/>
      <c r="Q41" s="9" t="s">
        <v>968</v>
      </c>
      <c r="R41" s="10" t="s">
        <v>982</v>
      </c>
      <c r="S41" s="18">
        <v>139.4</v>
      </c>
      <c r="T41" s="19">
        <v>130.64123954370632</v>
      </c>
      <c r="U41" s="19">
        <v>125.81189413575844</v>
      </c>
      <c r="V41" s="19">
        <v>117.34637470756392</v>
      </c>
      <c r="W41" s="19">
        <v>114.09783810026579</v>
      </c>
      <c r="X41" s="19">
        <v>110.65989855147265</v>
      </c>
      <c r="Y41" s="19">
        <v>107.43947960794137</v>
      </c>
      <c r="Z41" s="20">
        <v>103.59671074599424</v>
      </c>
      <c r="AB41" s="8">
        <v>15</v>
      </c>
      <c r="AC41" t="s">
        <v>978</v>
      </c>
      <c r="AD41" t="s">
        <v>967</v>
      </c>
      <c r="AE41" t="s">
        <v>983</v>
      </c>
      <c r="AF41">
        <v>11790</v>
      </c>
      <c r="AG41">
        <v>11490</v>
      </c>
      <c r="AH41">
        <v>11200</v>
      </c>
      <c r="AI41">
        <v>10960</v>
      </c>
      <c r="AJ41">
        <v>10800</v>
      </c>
      <c r="AK41">
        <v>10700</v>
      </c>
      <c r="AL41">
        <v>10620</v>
      </c>
      <c r="AM41">
        <v>10560</v>
      </c>
      <c r="AO41" t="s">
        <v>978</v>
      </c>
      <c r="AP41" t="s">
        <v>967</v>
      </c>
      <c r="AQ41" t="s">
        <v>983</v>
      </c>
      <c r="AR41" s="15">
        <v>235.8</v>
      </c>
      <c r="AS41" s="15">
        <v>229.89224796944626</v>
      </c>
      <c r="AT41" s="15">
        <v>223.97259313414838</v>
      </c>
      <c r="AU41" s="15">
        <v>219.20597098740433</v>
      </c>
      <c r="AV41" s="15">
        <v>215.99447027498084</v>
      </c>
      <c r="AW41" s="15">
        <v>213.90834853616042</v>
      </c>
      <c r="AX41" s="15">
        <v>212.39731028131061</v>
      </c>
      <c r="AY41" s="15">
        <v>211.26629181226204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6970</v>
      </c>
      <c r="H42" s="24">
        <v>6240</v>
      </c>
      <c r="I42" s="24">
        <v>5910</v>
      </c>
      <c r="J42" s="24">
        <v>5470</v>
      </c>
      <c r="K42" s="24">
        <v>5230</v>
      </c>
      <c r="L42" s="24">
        <v>5030</v>
      </c>
      <c r="M42" s="24">
        <v>4830</v>
      </c>
      <c r="N42" s="25">
        <v>4650</v>
      </c>
      <c r="P42" s="147"/>
      <c r="Q42" s="21" t="s">
        <v>969</v>
      </c>
      <c r="R42" s="22" t="s">
        <v>982</v>
      </c>
      <c r="S42" s="23">
        <v>139.4</v>
      </c>
      <c r="T42" s="24">
        <v>124.79013028555009</v>
      </c>
      <c r="U42" s="24">
        <v>118.23798576249176</v>
      </c>
      <c r="V42" s="24">
        <v>109.40585642079284</v>
      </c>
      <c r="W42" s="24">
        <v>104.53813739599404</v>
      </c>
      <c r="X42" s="24">
        <v>100.62724284492838</v>
      </c>
      <c r="Y42" s="24">
        <v>96.539181047817181</v>
      </c>
      <c r="Z42" s="25">
        <v>93.02544384587658</v>
      </c>
      <c r="AB42" s="8">
        <v>30</v>
      </c>
      <c r="AC42" t="s">
        <v>980</v>
      </c>
      <c r="AD42" t="s">
        <v>967</v>
      </c>
      <c r="AE42" t="s">
        <v>983</v>
      </c>
      <c r="AF42">
        <v>3540</v>
      </c>
      <c r="AG42">
        <v>3450</v>
      </c>
      <c r="AH42">
        <v>3360</v>
      </c>
      <c r="AI42">
        <v>3290</v>
      </c>
      <c r="AJ42">
        <v>3240</v>
      </c>
      <c r="AK42">
        <v>3210</v>
      </c>
      <c r="AL42">
        <v>3190</v>
      </c>
      <c r="AM42">
        <v>3170</v>
      </c>
      <c r="AO42" t="s">
        <v>980</v>
      </c>
      <c r="AP42" t="s">
        <v>967</v>
      </c>
      <c r="AQ42" t="s">
        <v>983</v>
      </c>
      <c r="AR42" s="15">
        <v>70.8</v>
      </c>
      <c r="AS42" s="15">
        <v>69.026171146042387</v>
      </c>
      <c r="AT42" s="15">
        <v>67.248768421958033</v>
      </c>
      <c r="AU42" s="15">
        <v>65.817568896981442</v>
      </c>
      <c r="AV42" s="15">
        <v>64.853301507500618</v>
      </c>
      <c r="AW42" s="15">
        <v>64.226934166073605</v>
      </c>
      <c r="AX42" s="15">
        <v>63.773238201513102</v>
      </c>
      <c r="AY42" s="15">
        <v>63.43364486983949</v>
      </c>
    </row>
    <row r="43" spans="1:51" ht="15.75" thickBot="1">
      <c r="AB43" s="8">
        <v>45</v>
      </c>
      <c r="AC43" t="s">
        <v>981</v>
      </c>
      <c r="AD43" t="s">
        <v>967</v>
      </c>
      <c r="AE43" t="s">
        <v>983</v>
      </c>
      <c r="AF43">
        <v>6970</v>
      </c>
      <c r="AG43">
        <v>6800</v>
      </c>
      <c r="AH43">
        <v>6620</v>
      </c>
      <c r="AI43">
        <v>6480</v>
      </c>
      <c r="AJ43">
        <v>6380</v>
      </c>
      <c r="AK43">
        <v>6320</v>
      </c>
      <c r="AL43">
        <v>6280</v>
      </c>
      <c r="AM43">
        <v>6240</v>
      </c>
      <c r="AO43" t="s">
        <v>981</v>
      </c>
      <c r="AP43" t="s">
        <v>967</v>
      </c>
      <c r="AQ43" t="s">
        <v>983</v>
      </c>
      <c r="AR43" s="15">
        <v>139.4</v>
      </c>
      <c r="AS43" s="15">
        <v>135.90746126777273</v>
      </c>
      <c r="AT43" s="15">
        <v>132.40788584775353</v>
      </c>
      <c r="AU43" s="15">
        <v>129.58995909942394</v>
      </c>
      <c r="AV43" s="15">
        <v>127.69138743143483</v>
      </c>
      <c r="AW43" s="15">
        <v>126.45811614054608</v>
      </c>
      <c r="AX43" s="15">
        <v>125.56482210862895</v>
      </c>
      <c r="AY43" s="15">
        <v>124.89618778044671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</row>
    <row r="45" spans="1:51" ht="15" customHeight="1">
      <c r="A45" s="3">
        <v>1</v>
      </c>
      <c r="B45" s="7" t="s">
        <v>977</v>
      </c>
      <c r="C45" s="8" t="s">
        <v>973</v>
      </c>
      <c r="D45" s="146" t="s">
        <v>981</v>
      </c>
      <c r="E45" s="9" t="s">
        <v>967</v>
      </c>
      <c r="F45" s="10" t="s">
        <v>983</v>
      </c>
      <c r="G45" s="11">
        <v>6970</v>
      </c>
      <c r="H45" s="12">
        <v>6800</v>
      </c>
      <c r="I45" s="12">
        <v>6620</v>
      </c>
      <c r="J45" s="12">
        <v>6480</v>
      </c>
      <c r="K45" s="12">
        <v>6380</v>
      </c>
      <c r="L45" s="12">
        <v>6320</v>
      </c>
      <c r="M45" s="12">
        <v>6280</v>
      </c>
      <c r="N45" s="13">
        <v>6240</v>
      </c>
      <c r="P45" s="146" t="s">
        <v>981</v>
      </c>
      <c r="Q45" s="9" t="s">
        <v>967</v>
      </c>
      <c r="R45" s="10" t="s">
        <v>983</v>
      </c>
      <c r="S45" s="11">
        <v>139.4</v>
      </c>
      <c r="T45" s="12">
        <v>135.90746126777273</v>
      </c>
      <c r="U45" s="12">
        <v>132.40788584775353</v>
      </c>
      <c r="V45" s="12">
        <v>129.58995909942394</v>
      </c>
      <c r="W45" s="12">
        <v>127.69138743143483</v>
      </c>
      <c r="X45" s="12">
        <v>126.45811614054608</v>
      </c>
      <c r="Y45" s="12">
        <v>125.56482210862895</v>
      </c>
      <c r="Z45" s="13">
        <v>124.89618778044671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6970</v>
      </c>
      <c r="H46" s="19">
        <v>6880</v>
      </c>
      <c r="I46" s="19">
        <v>6830</v>
      </c>
      <c r="J46" s="19">
        <v>6740</v>
      </c>
      <c r="K46" s="19">
        <v>6710</v>
      </c>
      <c r="L46" s="19">
        <v>6670</v>
      </c>
      <c r="M46" s="19">
        <v>6630</v>
      </c>
      <c r="N46" s="20">
        <v>6580</v>
      </c>
      <c r="P46" s="146"/>
      <c r="Q46" s="9" t="s">
        <v>968</v>
      </c>
      <c r="R46" s="10" t="s">
        <v>983</v>
      </c>
      <c r="S46" s="18">
        <v>139.4</v>
      </c>
      <c r="T46" s="19">
        <v>137.67618678861498</v>
      </c>
      <c r="U46" s="19">
        <v>136.68538977527436</v>
      </c>
      <c r="V46" s="19">
        <v>134.87185143328048</v>
      </c>
      <c r="W46" s="19">
        <v>134.14777475048029</v>
      </c>
      <c r="X46" s="19">
        <v>133.36310060678824</v>
      </c>
      <c r="Y46" s="19">
        <v>132.60999177951635</v>
      </c>
      <c r="Z46" s="20">
        <v>131.68708547861115</v>
      </c>
      <c r="AF46">
        <v>2015</v>
      </c>
      <c r="AG46">
        <v>2020</v>
      </c>
      <c r="AH46">
        <v>2025</v>
      </c>
      <c r="AI46">
        <v>2030</v>
      </c>
      <c r="AJ46">
        <v>2035</v>
      </c>
      <c r="AK46">
        <v>2040</v>
      </c>
      <c r="AL46">
        <v>2045</v>
      </c>
      <c r="AM46">
        <v>2050</v>
      </c>
      <c r="AR46">
        <v>2015</v>
      </c>
      <c r="AS46">
        <v>2020</v>
      </c>
      <c r="AT46">
        <v>2025</v>
      </c>
      <c r="AU46">
        <v>2030</v>
      </c>
      <c r="AV46">
        <v>2035</v>
      </c>
      <c r="AW46">
        <v>2040</v>
      </c>
      <c r="AX46">
        <v>2045</v>
      </c>
      <c r="AY46">
        <v>2050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6970</v>
      </c>
      <c r="H47" s="24">
        <v>6820</v>
      </c>
      <c r="I47" s="24">
        <v>6750</v>
      </c>
      <c r="J47" s="24">
        <v>6650</v>
      </c>
      <c r="K47" s="24">
        <v>6600</v>
      </c>
      <c r="L47" s="24">
        <v>6550</v>
      </c>
      <c r="M47" s="24">
        <v>6500</v>
      </c>
      <c r="N47" s="25">
        <v>6450</v>
      </c>
      <c r="P47" s="147"/>
      <c r="Q47" s="21" t="s">
        <v>969</v>
      </c>
      <c r="R47" s="22" t="s">
        <v>983</v>
      </c>
      <c r="S47" s="23">
        <v>139.4</v>
      </c>
      <c r="T47" s="24">
        <v>136.47183334626271</v>
      </c>
      <c r="U47" s="24">
        <v>135.06774910371104</v>
      </c>
      <c r="V47" s="24">
        <v>133.07197040280758</v>
      </c>
      <c r="W47" s="24">
        <v>131.91571180589975</v>
      </c>
      <c r="X47" s="24">
        <v>130.95477193753254</v>
      </c>
      <c r="Y47" s="24">
        <v>129.9174728164424</v>
      </c>
      <c r="Z47" s="25">
        <v>128.99713316699581</v>
      </c>
      <c r="AB47" s="8">
        <v>16</v>
      </c>
      <c r="AC47" t="s">
        <v>978</v>
      </c>
      <c r="AD47" t="s">
        <v>968</v>
      </c>
      <c r="AE47" t="s">
        <v>983</v>
      </c>
      <c r="AF47">
        <v>11790</v>
      </c>
      <c r="AG47">
        <v>11640</v>
      </c>
      <c r="AH47">
        <v>11560</v>
      </c>
      <c r="AI47">
        <v>11410</v>
      </c>
      <c r="AJ47">
        <v>11350</v>
      </c>
      <c r="AK47">
        <v>11280</v>
      </c>
      <c r="AL47">
        <v>11220</v>
      </c>
      <c r="AM47">
        <v>11140</v>
      </c>
      <c r="AO47" t="s">
        <v>978</v>
      </c>
      <c r="AP47" t="s">
        <v>968</v>
      </c>
      <c r="AQ47" t="s">
        <v>983</v>
      </c>
      <c r="AR47" s="15">
        <v>235.8</v>
      </c>
      <c r="AS47" s="15">
        <v>232.88410935979493</v>
      </c>
      <c r="AT47" s="15">
        <v>231.20814138457456</v>
      </c>
      <c r="AU47" s="15">
        <v>228.14047753204832</v>
      </c>
      <c r="AV47" s="15">
        <v>226.91567637132891</v>
      </c>
      <c r="AW47" s="15">
        <v>225.58837247547103</v>
      </c>
      <c r="AX47" s="15">
        <v>224.31446242187914</v>
      </c>
      <c r="AY47" s="15">
        <v>222.75333397314569</v>
      </c>
    </row>
    <row r="48" spans="1:51">
      <c r="AB48" s="8">
        <v>31</v>
      </c>
      <c r="AC48" t="s">
        <v>980</v>
      </c>
      <c r="AD48" t="s">
        <v>968</v>
      </c>
      <c r="AE48" t="s">
        <v>983</v>
      </c>
      <c r="AF48">
        <v>3540</v>
      </c>
      <c r="AG48">
        <v>3500</v>
      </c>
      <c r="AH48">
        <v>3470</v>
      </c>
      <c r="AI48">
        <v>3430</v>
      </c>
      <c r="AJ48">
        <v>3410</v>
      </c>
      <c r="AK48">
        <v>3390</v>
      </c>
      <c r="AL48">
        <v>3370</v>
      </c>
      <c r="AM48">
        <v>3340</v>
      </c>
      <c r="AO48" t="s">
        <v>980</v>
      </c>
      <c r="AP48" t="s">
        <v>968</v>
      </c>
      <c r="AQ48" t="s">
        <v>983</v>
      </c>
      <c r="AR48" s="15">
        <v>70.8</v>
      </c>
      <c r="AS48" s="15">
        <v>69.924490851032573</v>
      </c>
      <c r="AT48" s="15">
        <v>69.421274003510931</v>
      </c>
      <c r="AU48" s="15">
        <v>68.500194271709162</v>
      </c>
      <c r="AV48" s="15">
        <v>68.132442269253986</v>
      </c>
      <c r="AW48" s="15">
        <v>67.733913364136356</v>
      </c>
      <c r="AX48" s="15">
        <v>67.351416197917928</v>
      </c>
      <c r="AY48" s="15">
        <v>66.882680429595908</v>
      </c>
    </row>
    <row r="49" spans="28:51">
      <c r="AB49" s="8">
        <v>46</v>
      </c>
      <c r="AC49" t="s">
        <v>981</v>
      </c>
      <c r="AD49" t="s">
        <v>968</v>
      </c>
      <c r="AE49" t="s">
        <v>983</v>
      </c>
      <c r="AF49">
        <v>6970</v>
      </c>
      <c r="AG49">
        <v>6880</v>
      </c>
      <c r="AH49">
        <v>6830</v>
      </c>
      <c r="AI49">
        <v>6740</v>
      </c>
      <c r="AJ49">
        <v>6710</v>
      </c>
      <c r="AK49">
        <v>6670</v>
      </c>
      <c r="AL49">
        <v>6630</v>
      </c>
      <c r="AM49">
        <v>6580</v>
      </c>
      <c r="AO49" t="s">
        <v>981</v>
      </c>
      <c r="AP49" t="s">
        <v>968</v>
      </c>
      <c r="AQ49" t="s">
        <v>983</v>
      </c>
      <c r="AR49" s="15">
        <v>139.4</v>
      </c>
      <c r="AS49" s="15">
        <v>137.67618678861498</v>
      </c>
      <c r="AT49" s="15">
        <v>136.68538977527436</v>
      </c>
      <c r="AU49" s="15">
        <v>134.87185143328048</v>
      </c>
      <c r="AV49" s="15">
        <v>134.14777475048029</v>
      </c>
      <c r="AW49" s="15">
        <v>133.36310060678824</v>
      </c>
      <c r="AX49" s="15">
        <v>132.60999177951635</v>
      </c>
      <c r="AY49" s="15">
        <v>131.68708547861115</v>
      </c>
    </row>
    <row r="50" spans="28:51" ht="15" customHeight="1"/>
    <row r="52" spans="28:51"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28:51">
      <c r="AB53" s="8">
        <v>17</v>
      </c>
      <c r="AC53" t="s">
        <v>978</v>
      </c>
      <c r="AD53" t="s">
        <v>969</v>
      </c>
      <c r="AE53" t="s">
        <v>983</v>
      </c>
      <c r="AF53">
        <v>11790</v>
      </c>
      <c r="AG53">
        <v>11540</v>
      </c>
      <c r="AH53">
        <v>11420</v>
      </c>
      <c r="AI53">
        <v>11250</v>
      </c>
      <c r="AJ53">
        <v>11160</v>
      </c>
      <c r="AK53">
        <v>11080</v>
      </c>
      <c r="AL53">
        <v>10990</v>
      </c>
      <c r="AM53">
        <v>10910</v>
      </c>
      <c r="AO53" t="s">
        <v>978</v>
      </c>
      <c r="AP53" t="s">
        <v>969</v>
      </c>
      <c r="AQ53" t="s">
        <v>983</v>
      </c>
      <c r="AR53" s="15">
        <v>235.8</v>
      </c>
      <c r="AS53" s="15">
        <v>230.84690317825502</v>
      </c>
      <c r="AT53" s="15">
        <v>228.47184532751118</v>
      </c>
      <c r="AU53" s="15">
        <v>225.09591550202313</v>
      </c>
      <c r="AV53" s="15">
        <v>223.14006344211737</v>
      </c>
      <c r="AW53" s="15">
        <v>221.51459987711743</v>
      </c>
      <c r="AX53" s="15">
        <v>219.75997195205966</v>
      </c>
      <c r="AY53" s="15">
        <v>218.2031850844879</v>
      </c>
    </row>
    <row r="54" spans="28:51">
      <c r="AB54" s="8">
        <v>32</v>
      </c>
      <c r="AC54" t="s">
        <v>980</v>
      </c>
      <c r="AD54" t="s">
        <v>969</v>
      </c>
      <c r="AE54" t="s">
        <v>983</v>
      </c>
      <c r="AF54">
        <v>3540</v>
      </c>
      <c r="AG54">
        <v>3470</v>
      </c>
      <c r="AH54">
        <v>3430</v>
      </c>
      <c r="AI54">
        <v>3380</v>
      </c>
      <c r="AJ54">
        <v>3350</v>
      </c>
      <c r="AK54">
        <v>3330</v>
      </c>
      <c r="AL54">
        <v>3300</v>
      </c>
      <c r="AM54">
        <v>3280</v>
      </c>
      <c r="AO54" t="s">
        <v>980</v>
      </c>
      <c r="AP54" t="s">
        <v>969</v>
      </c>
      <c r="AQ54" t="s">
        <v>983</v>
      </c>
      <c r="AR54" s="15">
        <v>70.8</v>
      </c>
      <c r="AS54" s="15">
        <v>69.312810623496418</v>
      </c>
      <c r="AT54" s="15">
        <v>68.599688927853236</v>
      </c>
      <c r="AU54" s="15">
        <v>67.58605096498404</v>
      </c>
      <c r="AV54" s="15">
        <v>66.99879767473243</v>
      </c>
      <c r="AW54" s="15">
        <v>66.510745001271886</v>
      </c>
      <c r="AX54" s="15">
        <v>65.983910153544613</v>
      </c>
      <c r="AY54" s="15">
        <v>65.516477964299142</v>
      </c>
    </row>
    <row r="55" spans="28:51" ht="15" customHeight="1">
      <c r="AB55" s="8">
        <v>47</v>
      </c>
      <c r="AC55" t="s">
        <v>981</v>
      </c>
      <c r="AD55" t="s">
        <v>969</v>
      </c>
      <c r="AE55" t="s">
        <v>983</v>
      </c>
      <c r="AF55">
        <v>6970</v>
      </c>
      <c r="AG55">
        <v>6820</v>
      </c>
      <c r="AH55">
        <v>6750</v>
      </c>
      <c r="AI55">
        <v>6650</v>
      </c>
      <c r="AJ55">
        <v>6600</v>
      </c>
      <c r="AK55">
        <v>6550</v>
      </c>
      <c r="AL55">
        <v>6500</v>
      </c>
      <c r="AM55">
        <v>6450</v>
      </c>
      <c r="AO55" t="s">
        <v>981</v>
      </c>
      <c r="AP55" t="s">
        <v>969</v>
      </c>
      <c r="AQ55" t="s">
        <v>983</v>
      </c>
      <c r="AR55" s="15">
        <v>139.4</v>
      </c>
      <c r="AS55" s="15">
        <v>136.47183334626271</v>
      </c>
      <c r="AT55" s="15">
        <v>135.06774910371104</v>
      </c>
      <c r="AU55" s="15">
        <v>133.07197040280758</v>
      </c>
      <c r="AV55" s="15">
        <v>131.91571180589975</v>
      </c>
      <c r="AW55" s="15">
        <v>130.95477193753254</v>
      </c>
      <c r="AX55" s="15">
        <v>129.9174728164424</v>
      </c>
      <c r="AY55" s="15">
        <v>128.99713316699581</v>
      </c>
    </row>
    <row r="60" spans="28:51" ht="15" customHeight="1"/>
    <row r="65" ht="15" customHeight="1"/>
    <row r="70" ht="15" customHeight="1"/>
    <row r="75" ht="15" customHeight="1"/>
    <row r="80" ht="15" customHeight="1"/>
    <row r="85" ht="15" customHeight="1"/>
    <row r="90" ht="15" customHeight="1"/>
    <row r="95" ht="15" customHeight="1"/>
    <row r="100" ht="15" customHeight="1"/>
    <row r="105" ht="15" customHeight="1"/>
    <row r="110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D45:D47"/>
    <mergeCell ref="P45:P47"/>
    <mergeCell ref="E39:F39"/>
    <mergeCell ref="Q39:R39"/>
    <mergeCell ref="D40:D42"/>
    <mergeCell ref="P40:P42"/>
    <mergeCell ref="E44:F44"/>
    <mergeCell ref="Q44:R4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workbookViewId="0">
      <selection activeCell="J20" sqref="J20"/>
    </sheetView>
  </sheetViews>
  <sheetFormatPr defaultRowHeight="15"/>
  <cols>
    <col min="3" max="3" width="17.85546875" bestFit="1" customWidth="1"/>
    <col min="6" max="6" width="8.7109375" customWidth="1"/>
    <col min="15" max="15" width="17.85546875" bestFit="1" customWidth="1"/>
    <col min="16" max="16" width="10.5703125" bestFit="1" customWidth="1"/>
    <col min="17" max="17" width="8" customWidth="1"/>
    <col min="18" max="19" width="10.5703125" bestFit="1" customWidth="1"/>
    <col min="20" max="23" width="9.5703125" bestFit="1" customWidth="1"/>
  </cols>
  <sheetData>
    <row r="1" spans="2:23" ht="18.75">
      <c r="E1" s="81" t="s">
        <v>1054</v>
      </c>
      <c r="P1" s="81" t="s">
        <v>1055</v>
      </c>
    </row>
    <row r="3" spans="2:23">
      <c r="E3" s="2">
        <v>2015</v>
      </c>
      <c r="F3" s="2">
        <v>2020</v>
      </c>
      <c r="G3" s="2">
        <v>2025</v>
      </c>
      <c r="H3" s="2">
        <v>2030</v>
      </c>
      <c r="I3" s="2">
        <v>2035</v>
      </c>
      <c r="J3" s="2">
        <v>2040</v>
      </c>
      <c r="K3" s="2">
        <v>2045</v>
      </c>
      <c r="L3" s="2">
        <v>2050</v>
      </c>
      <c r="P3" s="2">
        <v>2015</v>
      </c>
      <c r="Q3" s="2">
        <v>2020</v>
      </c>
      <c r="R3" s="2">
        <v>2025</v>
      </c>
      <c r="S3" s="2">
        <v>2030</v>
      </c>
      <c r="T3" s="2">
        <v>2035</v>
      </c>
      <c r="U3" s="2">
        <v>2040</v>
      </c>
      <c r="V3" s="2">
        <v>2045</v>
      </c>
      <c r="W3" s="2">
        <v>2050</v>
      </c>
    </row>
    <row r="4" spans="2:23">
      <c r="C4" s="2" t="s">
        <v>978</v>
      </c>
      <c r="D4" t="s">
        <v>1056</v>
      </c>
      <c r="E4" s="82">
        <v>11790</v>
      </c>
      <c r="F4" s="15">
        <v>10828.291091631874</v>
      </c>
      <c r="G4" s="15">
        <v>9379.1315112690427</v>
      </c>
      <c r="H4" s="15">
        <v>6781.9466725864031</v>
      </c>
      <c r="I4" s="15">
        <v>4534.4354138798562</v>
      </c>
      <c r="J4" s="15">
        <v>2784.6813319832477</v>
      </c>
      <c r="K4" s="15">
        <v>1558.4008921678592</v>
      </c>
      <c r="L4" s="15">
        <v>787.22357103884849</v>
      </c>
      <c r="O4" s="2" t="s">
        <v>978</v>
      </c>
      <c r="P4" s="15">
        <v>235.8</v>
      </c>
      <c r="Q4" s="15">
        <v>216.56582183263748</v>
      </c>
      <c r="R4" s="15">
        <v>187.58263022538085</v>
      </c>
      <c r="S4" s="15">
        <v>135.63893345172806</v>
      </c>
      <c r="T4" s="15">
        <v>90.688708277597129</v>
      </c>
      <c r="U4" s="15">
        <v>55.693626639664956</v>
      </c>
      <c r="V4" s="15">
        <v>31.168017843357184</v>
      </c>
      <c r="W4" s="15">
        <v>15.74447142077697</v>
      </c>
    </row>
    <row r="5" spans="2:23">
      <c r="C5" s="2" t="s">
        <v>980</v>
      </c>
      <c r="D5" t="s">
        <v>1056</v>
      </c>
      <c r="E5" s="82">
        <v>3540</v>
      </c>
      <c r="F5" s="15">
        <v>3270.4448757738332</v>
      </c>
      <c r="G5" s="15">
        <v>3091.8218127651235</v>
      </c>
      <c r="H5" s="15">
        <v>2594.2751504729149</v>
      </c>
      <c r="I5" s="15">
        <v>2407.1543422184009</v>
      </c>
      <c r="J5" s="15">
        <v>2220.0335339638864</v>
      </c>
      <c r="K5" s="15">
        <v>2032.9127257093719</v>
      </c>
      <c r="L5" s="15">
        <v>1845.7919174548579</v>
      </c>
      <c r="O5" s="2" t="s">
        <v>980</v>
      </c>
      <c r="P5" s="15">
        <v>70.8</v>
      </c>
      <c r="Q5" s="15">
        <v>65.408897515476667</v>
      </c>
      <c r="R5" s="15">
        <v>61.836436255302473</v>
      </c>
      <c r="S5" s="15">
        <v>51.885503009458297</v>
      </c>
      <c r="T5" s="15">
        <v>48.143086844368021</v>
      </c>
      <c r="U5" s="15">
        <v>44.400670679277731</v>
      </c>
      <c r="V5" s="15">
        <v>40.658254514187441</v>
      </c>
      <c r="W5" s="15">
        <v>36.915838349097157</v>
      </c>
    </row>
    <row r="6" spans="2:23">
      <c r="C6" s="2" t="s">
        <v>981</v>
      </c>
      <c r="D6" t="s">
        <v>1056</v>
      </c>
      <c r="E6" s="82">
        <v>6970</v>
      </c>
      <c r="F6" s="15">
        <v>6439.2657582326601</v>
      </c>
      <c r="G6" s="15">
        <v>6087.5700663765283</v>
      </c>
      <c r="H6" s="15">
        <v>5107.937231298366</v>
      </c>
      <c r="I6" s="15">
        <v>4739.5101031814274</v>
      </c>
      <c r="J6" s="15">
        <v>4371.082975064488</v>
      </c>
      <c r="K6" s="15">
        <v>4002.6558469475485</v>
      </c>
      <c r="L6" s="15">
        <v>3634.22871883061</v>
      </c>
      <c r="O6" s="2" t="s">
        <v>981</v>
      </c>
      <c r="P6" s="15">
        <v>139.4</v>
      </c>
      <c r="Q6" s="15">
        <v>128.78531516465321</v>
      </c>
      <c r="R6" s="15">
        <v>121.75140132753057</v>
      </c>
      <c r="S6" s="15">
        <v>102.15874462596732</v>
      </c>
      <c r="T6" s="15">
        <v>94.790202063628556</v>
      </c>
      <c r="U6" s="15">
        <v>87.421659501289767</v>
      </c>
      <c r="V6" s="15">
        <v>80.053116938950978</v>
      </c>
      <c r="W6" s="15">
        <v>72.684574376612204</v>
      </c>
    </row>
    <row r="12" spans="2:23">
      <c r="C12" s="143" t="s">
        <v>1057</v>
      </c>
      <c r="D12" s="143"/>
      <c r="E12" s="143"/>
      <c r="F12" s="143"/>
      <c r="G12" s="143"/>
      <c r="H12" s="143"/>
      <c r="I12" s="143"/>
      <c r="N12" s="143" t="s">
        <v>1058</v>
      </c>
      <c r="O12" s="143"/>
      <c r="P12" s="143"/>
      <c r="Q12" s="143"/>
      <c r="R12" s="143"/>
      <c r="S12" s="143"/>
      <c r="T12" s="143"/>
    </row>
    <row r="13" spans="2:23">
      <c r="C13">
        <v>2020</v>
      </c>
      <c r="D13">
        <v>2025</v>
      </c>
      <c r="E13">
        <v>2030</v>
      </c>
      <c r="F13">
        <v>2035</v>
      </c>
      <c r="G13">
        <v>2040</v>
      </c>
      <c r="H13">
        <v>2040</v>
      </c>
      <c r="I13">
        <v>2050</v>
      </c>
      <c r="N13">
        <v>2020</v>
      </c>
      <c r="O13">
        <v>2025</v>
      </c>
      <c r="P13">
        <v>2030</v>
      </c>
      <c r="Q13">
        <v>2035</v>
      </c>
      <c r="R13">
        <v>2040</v>
      </c>
      <c r="S13">
        <v>2045</v>
      </c>
      <c r="T13">
        <v>2050</v>
      </c>
    </row>
    <row r="14" spans="2:23">
      <c r="B14" s="83">
        <v>1</v>
      </c>
    </row>
    <row r="15" spans="2:23">
      <c r="B15" s="84">
        <v>2</v>
      </c>
      <c r="C15" s="17"/>
      <c r="D15" s="17"/>
      <c r="E15" s="85">
        <v>-0.1</v>
      </c>
      <c r="F15" s="86">
        <v>-0.125</v>
      </c>
      <c r="G15" s="86">
        <v>-0.15000000000000002</v>
      </c>
      <c r="H15" s="86">
        <v>-0.17500000000000002</v>
      </c>
      <c r="I15" s="85">
        <v>-0.2</v>
      </c>
      <c r="N15" s="87"/>
      <c r="O15" s="87"/>
      <c r="P15" s="85">
        <v>-0.1</v>
      </c>
      <c r="Q15" s="86">
        <v>-0.125</v>
      </c>
      <c r="R15" s="86">
        <v>-0.15000000000000002</v>
      </c>
      <c r="S15" s="86">
        <v>-0.17500000000000002</v>
      </c>
      <c r="T15" s="85">
        <v>-0.2</v>
      </c>
    </row>
    <row r="16" spans="2:23">
      <c r="B16" s="84">
        <v>3</v>
      </c>
      <c r="C16" s="17"/>
      <c r="D16" s="17"/>
      <c r="E16" s="17"/>
      <c r="I16" s="17"/>
      <c r="N16" s="87"/>
      <c r="O16" s="87"/>
      <c r="P16" s="87"/>
      <c r="T16" s="87"/>
    </row>
    <row r="17" spans="2:20">
      <c r="B17" s="84">
        <v>4</v>
      </c>
      <c r="C17" s="17"/>
      <c r="D17" s="85">
        <v>-1.1476043631407841E-2</v>
      </c>
      <c r="E17" s="86">
        <v>-1.3771252357689409E-2</v>
      </c>
      <c r="F17" s="86">
        <v>-1.6066461083970977E-2</v>
      </c>
      <c r="G17" s="86">
        <v>-1.8361669810252546E-2</v>
      </c>
      <c r="H17" s="86">
        <v>-2.0656878536534112E-2</v>
      </c>
      <c r="I17" s="85">
        <v>-2.2952087262815682E-2</v>
      </c>
      <c r="N17" s="87"/>
      <c r="O17" s="85">
        <v>-1.23857347162786E-2</v>
      </c>
      <c r="P17" s="86">
        <v>-1.4862881659534319E-2</v>
      </c>
      <c r="Q17" s="86">
        <v>-1.734002860279004E-2</v>
      </c>
      <c r="R17" s="86">
        <v>-1.981717554604576E-2</v>
      </c>
      <c r="S17" s="86">
        <v>-2.229432248930148E-2</v>
      </c>
      <c r="T17" s="85">
        <v>-2.4771469432557199E-2</v>
      </c>
    </row>
    <row r="18" spans="2:20">
      <c r="B18" s="83">
        <v>5</v>
      </c>
      <c r="C18" s="85">
        <v>-8.1569881965065899E-2</v>
      </c>
      <c r="D18" s="17">
        <v>-0.12235482294759885</v>
      </c>
      <c r="E18" s="85">
        <v>-0.1631397639301318</v>
      </c>
      <c r="F18" s="86">
        <v>-0.19032972458515376</v>
      </c>
      <c r="G18" s="86">
        <v>-0.21751968524017573</v>
      </c>
      <c r="H18" s="86">
        <v>-0.2447096458951977</v>
      </c>
      <c r="I18" s="85">
        <v>-0.27189960655021966</v>
      </c>
      <c r="N18" s="85">
        <v>-7.6145515318126231E-2</v>
      </c>
      <c r="O18" s="17">
        <v>-0.11421827297718934</v>
      </c>
      <c r="P18" s="85">
        <v>-0.15229103063625246</v>
      </c>
      <c r="Q18" s="86">
        <v>-0.17767286907562788</v>
      </c>
      <c r="R18" s="86">
        <v>-0.20305470751500326</v>
      </c>
      <c r="S18" s="86">
        <v>-0.22843654595437868</v>
      </c>
      <c r="T18" s="85">
        <v>-0.25381838439375409</v>
      </c>
    </row>
    <row r="19" spans="2:20">
      <c r="B19" s="83">
        <v>6</v>
      </c>
      <c r="N19" s="87"/>
      <c r="O19" s="87"/>
      <c r="P19" s="87"/>
      <c r="T19" s="87"/>
    </row>
    <row r="20" spans="2:20">
      <c r="N20" s="87"/>
      <c r="O20" s="87"/>
      <c r="P20" s="87"/>
      <c r="T20" s="87"/>
    </row>
    <row r="21" spans="2:20">
      <c r="C21" s="87">
        <v>-8.1569881965065899E-2</v>
      </c>
      <c r="D21" s="87">
        <v>-0.1338308665790067</v>
      </c>
      <c r="E21" s="87">
        <v>-0.27691101628782122</v>
      </c>
      <c r="F21" s="87">
        <v>-0.33139618566912477</v>
      </c>
      <c r="G21" s="87">
        <v>-0.38588135505042831</v>
      </c>
      <c r="H21" s="87">
        <v>-0.44036652443173185</v>
      </c>
      <c r="I21" s="87">
        <v>-0.49485169381303534</v>
      </c>
      <c r="N21" s="87">
        <v>-7.6145515318126231E-2</v>
      </c>
      <c r="O21" s="87">
        <v>-0.12660400769346794</v>
      </c>
      <c r="P21" s="87">
        <v>-0.26715391229578678</v>
      </c>
      <c r="Q21" s="87">
        <v>-0.3200128976784179</v>
      </c>
      <c r="R21" s="87">
        <v>-0.37287188306104901</v>
      </c>
      <c r="S21" s="87">
        <v>-0.42573086844368019</v>
      </c>
      <c r="T21" s="87">
        <v>-0.47858985382631131</v>
      </c>
    </row>
    <row r="23" spans="2:20">
      <c r="C23">
        <v>2020</v>
      </c>
      <c r="D23">
        <v>2025</v>
      </c>
      <c r="E23">
        <v>2030</v>
      </c>
      <c r="F23">
        <v>2035</v>
      </c>
      <c r="G23">
        <v>2040</v>
      </c>
      <c r="H23">
        <v>2045</v>
      </c>
      <c r="I23">
        <v>2050</v>
      </c>
      <c r="N23">
        <v>2020</v>
      </c>
      <c r="O23">
        <v>2025</v>
      </c>
      <c r="P23">
        <v>2030</v>
      </c>
      <c r="Q23">
        <v>2035</v>
      </c>
      <c r="R23">
        <v>2040</v>
      </c>
      <c r="S23">
        <v>2045</v>
      </c>
      <c r="T23">
        <v>2050</v>
      </c>
    </row>
  </sheetData>
  <mergeCells count="2">
    <mergeCell ref="C12:I12"/>
    <mergeCell ref="N12:T1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AI82" zoomScale="85" zoomScaleNormal="85" workbookViewId="0">
      <selection activeCell="AI5" sqref="AI5:AM5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36.5703125" customWidth="1"/>
    <col min="41" max="41" width="17.8554687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1048</v>
      </c>
      <c r="C5" s="8" t="s">
        <v>966</v>
      </c>
      <c r="D5" s="146" t="s">
        <v>1051</v>
      </c>
      <c r="E5" s="9" t="s">
        <v>967</v>
      </c>
      <c r="F5" s="10" t="s">
        <v>979</v>
      </c>
      <c r="G5" s="11">
        <v>6000</v>
      </c>
      <c r="H5" s="12">
        <v>4920</v>
      </c>
      <c r="I5" s="12">
        <v>4250</v>
      </c>
      <c r="J5" s="12">
        <v>3760</v>
      </c>
      <c r="K5" s="12">
        <v>3550</v>
      </c>
      <c r="L5" s="12">
        <v>3430</v>
      </c>
      <c r="M5" s="12">
        <v>3340</v>
      </c>
      <c r="N5" s="13">
        <v>3280</v>
      </c>
      <c r="P5" s="146" t="s">
        <v>1051</v>
      </c>
      <c r="Q5" s="9" t="s">
        <v>967</v>
      </c>
      <c r="R5" s="10" t="s">
        <v>979</v>
      </c>
      <c r="S5" s="11">
        <v>102.00000000000001</v>
      </c>
      <c r="T5" s="12">
        <v>83.581519458869053</v>
      </c>
      <c r="U5" s="12">
        <v>72.201286233798484</v>
      </c>
      <c r="V5" s="12">
        <v>63.908335479417829</v>
      </c>
      <c r="W5" s="12">
        <v>60.352499324646168</v>
      </c>
      <c r="X5" s="12">
        <v>58.23005930223232</v>
      </c>
      <c r="Y5" s="12">
        <v>56.77866085887495</v>
      </c>
      <c r="Z5" s="13">
        <v>55.706398988240778</v>
      </c>
      <c r="AA5" s="37"/>
      <c r="AB5" s="8">
        <v>5</v>
      </c>
      <c r="AC5" t="s">
        <v>1051</v>
      </c>
      <c r="AD5" t="s">
        <v>967</v>
      </c>
      <c r="AE5" t="s">
        <v>979</v>
      </c>
      <c r="AF5">
        <v>6000</v>
      </c>
      <c r="AG5">
        <v>4920</v>
      </c>
      <c r="AH5">
        <v>4250</v>
      </c>
      <c r="AI5">
        <v>3760</v>
      </c>
      <c r="AJ5">
        <v>3550</v>
      </c>
      <c r="AK5">
        <v>3430</v>
      </c>
      <c r="AL5">
        <v>3340</v>
      </c>
      <c r="AM5">
        <v>3280</v>
      </c>
      <c r="AO5" t="s">
        <v>1051</v>
      </c>
      <c r="AP5" t="s">
        <v>967</v>
      </c>
      <c r="AQ5" t="s">
        <v>979</v>
      </c>
      <c r="AR5" s="15">
        <v>102.00000000000001</v>
      </c>
      <c r="AS5" s="15">
        <v>83.581519458869053</v>
      </c>
      <c r="AT5" s="15">
        <v>72.201286233798484</v>
      </c>
      <c r="AU5" s="15">
        <v>63.908335479417829</v>
      </c>
      <c r="AV5" s="15">
        <v>60.352499324646168</v>
      </c>
      <c r="AW5" s="15">
        <v>58.23005930223232</v>
      </c>
      <c r="AX5" s="15">
        <v>56.77866085887495</v>
      </c>
      <c r="AY5" s="15">
        <v>55.706398988240778</v>
      </c>
      <c r="BA5" s="8" t="s">
        <v>967</v>
      </c>
      <c r="BC5">
        <v>6000</v>
      </c>
      <c r="BD5">
        <v>5360</v>
      </c>
      <c r="BE5">
        <v>4940</v>
      </c>
      <c r="BF5">
        <v>4610</v>
      </c>
      <c r="BG5">
        <v>4470</v>
      </c>
      <c r="BH5">
        <v>4380</v>
      </c>
      <c r="BI5">
        <v>4320</v>
      </c>
      <c r="BJ5">
        <v>4270</v>
      </c>
      <c r="BM5" t="s">
        <v>967</v>
      </c>
      <c r="BN5" s="15">
        <v>102.00000000000001</v>
      </c>
      <c r="BO5" s="15">
        <v>91.190254933925644</v>
      </c>
      <c r="BP5" s="15">
        <v>83.983133540378958</v>
      </c>
      <c r="BQ5" s="15">
        <v>78.412613847177823</v>
      </c>
      <c r="BR5" s="15">
        <v>75.927758980345075</v>
      </c>
      <c r="BS5" s="15">
        <v>74.413992545620701</v>
      </c>
      <c r="BT5" s="15">
        <v>73.364892322546211</v>
      </c>
      <c r="BU5" s="15">
        <v>72.582285438776793</v>
      </c>
      <c r="BW5" s="2" t="s">
        <v>1051</v>
      </c>
      <c r="BY5">
        <v>6000</v>
      </c>
      <c r="BZ5">
        <v>5800</v>
      </c>
      <c r="CA5">
        <v>5630</v>
      </c>
      <c r="CB5">
        <v>5470</v>
      </c>
      <c r="CC5">
        <v>5290</v>
      </c>
      <c r="CD5">
        <v>5120</v>
      </c>
      <c r="CE5">
        <v>5010</v>
      </c>
      <c r="CF5">
        <v>4910</v>
      </c>
      <c r="CG5" s="17">
        <v>0.18166666666666664</v>
      </c>
      <c r="CI5" t="s">
        <v>1051</v>
      </c>
      <c r="CK5" s="15">
        <v>102.00000000000001</v>
      </c>
      <c r="CL5" s="15">
        <v>98.62372119846826</v>
      </c>
      <c r="CM5" s="15">
        <v>95.652620014185388</v>
      </c>
      <c r="CN5" s="15">
        <v>93.039729375665033</v>
      </c>
      <c r="CO5" s="15">
        <v>89.974318558108138</v>
      </c>
      <c r="CP5" s="15">
        <v>87.105388936524278</v>
      </c>
      <c r="CQ5" s="15">
        <v>85.212495425627267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6000</v>
      </c>
      <c r="H6" s="19">
        <v>3600</v>
      </c>
      <c r="I6" s="19">
        <v>3410</v>
      </c>
      <c r="J6" s="19">
        <v>3250</v>
      </c>
      <c r="K6" s="19">
        <v>3060</v>
      </c>
      <c r="L6" s="19">
        <v>2890</v>
      </c>
      <c r="M6" s="19">
        <v>2780</v>
      </c>
      <c r="N6" s="20">
        <v>2670</v>
      </c>
      <c r="P6" s="146"/>
      <c r="Q6" s="9" t="s">
        <v>968</v>
      </c>
      <c r="R6" s="10" t="s">
        <v>979</v>
      </c>
      <c r="S6" s="18">
        <v>102.00000000000001</v>
      </c>
      <c r="T6" s="19">
        <v>61.2</v>
      </c>
      <c r="U6" s="19">
        <v>57.960893789453934</v>
      </c>
      <c r="V6" s="19">
        <v>55.176189998874449</v>
      </c>
      <c r="W6" s="19">
        <v>51.985938600206204</v>
      </c>
      <c r="X6" s="19">
        <v>49.075740358926026</v>
      </c>
      <c r="Y6" s="19">
        <v>47.195889200697806</v>
      </c>
      <c r="Z6" s="20">
        <v>45.432760328222244</v>
      </c>
      <c r="AA6" s="37"/>
      <c r="AB6" s="8">
        <v>20</v>
      </c>
      <c r="AC6" t="s">
        <v>1052</v>
      </c>
      <c r="AD6" t="s">
        <v>967</v>
      </c>
      <c r="AE6" t="s">
        <v>979</v>
      </c>
      <c r="AF6">
        <v>5280</v>
      </c>
      <c r="AG6">
        <v>4330</v>
      </c>
      <c r="AH6">
        <v>3740</v>
      </c>
      <c r="AI6">
        <v>3310</v>
      </c>
      <c r="AJ6">
        <v>3120</v>
      </c>
      <c r="AK6">
        <v>3010</v>
      </c>
      <c r="AL6">
        <v>2940</v>
      </c>
      <c r="AM6">
        <v>2880</v>
      </c>
      <c r="AO6" t="s">
        <v>1052</v>
      </c>
      <c r="AP6" t="s">
        <v>967</v>
      </c>
      <c r="AQ6" t="s">
        <v>979</v>
      </c>
      <c r="AR6" s="15">
        <v>89.76</v>
      </c>
      <c r="AS6" s="15">
        <v>73.55173712380477</v>
      </c>
      <c r="AT6" s="15">
        <v>63.537131885742674</v>
      </c>
      <c r="AU6" s="15">
        <v>56.2393352218877</v>
      </c>
      <c r="AV6" s="15">
        <v>53.11019940568864</v>
      </c>
      <c r="AW6" s="15">
        <v>51.242452185964453</v>
      </c>
      <c r="AX6" s="15">
        <v>49.965221555809968</v>
      </c>
      <c r="AY6" s="15">
        <v>49.021631109651899</v>
      </c>
      <c r="BA6" s="8" t="s">
        <v>968</v>
      </c>
      <c r="BC6">
        <v>6000</v>
      </c>
      <c r="BD6">
        <v>5800</v>
      </c>
      <c r="BE6">
        <v>5630</v>
      </c>
      <c r="BF6">
        <v>5470</v>
      </c>
      <c r="BG6">
        <v>5290</v>
      </c>
      <c r="BH6">
        <v>5120</v>
      </c>
      <c r="BI6">
        <v>5010</v>
      </c>
      <c r="BJ6">
        <v>4910</v>
      </c>
      <c r="BM6" t="s">
        <v>968</v>
      </c>
      <c r="BN6" s="15">
        <v>102.00000000000001</v>
      </c>
      <c r="BO6" s="15">
        <v>98.62372119846826</v>
      </c>
      <c r="BP6" s="15">
        <v>95.652620014185388</v>
      </c>
      <c r="BQ6" s="15">
        <v>93.039729375665033</v>
      </c>
      <c r="BR6" s="15">
        <v>89.974318558108138</v>
      </c>
      <c r="BS6" s="15">
        <v>87.105388936524278</v>
      </c>
      <c r="BT6" s="15">
        <v>85.212495425627267</v>
      </c>
      <c r="BU6" s="15">
        <v>83.406922147894178</v>
      </c>
      <c r="BW6" s="2" t="s">
        <v>1052</v>
      </c>
      <c r="BY6">
        <v>5280</v>
      </c>
      <c r="BZ6">
        <v>5110</v>
      </c>
      <c r="CA6">
        <v>4950</v>
      </c>
      <c r="CB6">
        <v>4820</v>
      </c>
      <c r="CC6">
        <v>4660</v>
      </c>
      <c r="CD6">
        <v>4510</v>
      </c>
      <c r="CE6">
        <v>4410</v>
      </c>
      <c r="CF6">
        <v>4320</v>
      </c>
      <c r="CI6" t="s">
        <v>1052</v>
      </c>
      <c r="CK6" s="15">
        <v>89.76</v>
      </c>
      <c r="CL6" s="15">
        <v>86.788874654652076</v>
      </c>
      <c r="CM6" s="15">
        <v>84.174305612483138</v>
      </c>
      <c r="CN6" s="15">
        <v>81.874961850585223</v>
      </c>
      <c r="CO6" s="15">
        <v>79.177400331135146</v>
      </c>
      <c r="CP6" s="15">
        <v>76.652742264141352</v>
      </c>
      <c r="CQ6" s="15">
        <v>74.986995974551988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6000</v>
      </c>
      <c r="H7" s="24">
        <v>4630</v>
      </c>
      <c r="I7" s="24">
        <v>4370</v>
      </c>
      <c r="J7" s="24">
        <v>4040</v>
      </c>
      <c r="K7" s="24">
        <v>3790</v>
      </c>
      <c r="L7" s="24">
        <v>3630</v>
      </c>
      <c r="M7" s="24">
        <v>3520</v>
      </c>
      <c r="N7" s="25">
        <v>3420</v>
      </c>
      <c r="P7" s="147"/>
      <c r="Q7" s="21" t="s">
        <v>969</v>
      </c>
      <c r="R7" s="22" t="s">
        <v>979</v>
      </c>
      <c r="S7" s="23">
        <v>102.00000000000001</v>
      </c>
      <c r="T7" s="24">
        <v>78.688005870101875</v>
      </c>
      <c r="U7" s="24">
        <v>74.307057652300642</v>
      </c>
      <c r="V7" s="24">
        <v>68.688831141167611</v>
      </c>
      <c r="W7" s="24">
        <v>64.456459255712389</v>
      </c>
      <c r="X7" s="24">
        <v>61.707093089500667</v>
      </c>
      <c r="Y7" s="24">
        <v>59.91248785434675</v>
      </c>
      <c r="Z7" s="25">
        <v>58.173504176090518</v>
      </c>
      <c r="AA7" s="37"/>
      <c r="AB7" s="8">
        <v>35</v>
      </c>
      <c r="AC7" t="s">
        <v>1053</v>
      </c>
      <c r="AD7" t="s">
        <v>967</v>
      </c>
      <c r="AE7" t="s">
        <v>979</v>
      </c>
      <c r="AF7">
        <v>3800</v>
      </c>
      <c r="AG7">
        <v>3110</v>
      </c>
      <c r="AH7">
        <v>2690</v>
      </c>
      <c r="AI7">
        <v>2380</v>
      </c>
      <c r="AJ7">
        <v>2250</v>
      </c>
      <c r="AK7">
        <v>2170</v>
      </c>
      <c r="AL7">
        <v>2120</v>
      </c>
      <c r="AM7">
        <v>2080</v>
      </c>
      <c r="AO7" t="s">
        <v>1053</v>
      </c>
      <c r="AP7" t="s">
        <v>967</v>
      </c>
      <c r="AQ7" t="s">
        <v>979</v>
      </c>
      <c r="AR7" s="15">
        <v>64.600000000000009</v>
      </c>
      <c r="AS7" s="15">
        <v>52.934962323950401</v>
      </c>
      <c r="AT7" s="15">
        <v>45.727481281405716</v>
      </c>
      <c r="AU7" s="15">
        <v>40.47527913696463</v>
      </c>
      <c r="AV7" s="15">
        <v>38.223249572275911</v>
      </c>
      <c r="AW7" s="15">
        <v>36.879037558080476</v>
      </c>
      <c r="AX7" s="15">
        <v>35.959818543954142</v>
      </c>
      <c r="AY7" s="15">
        <v>35.280719359219162</v>
      </c>
      <c r="BA7" s="8" t="s">
        <v>969</v>
      </c>
      <c r="BC7">
        <v>6000</v>
      </c>
      <c r="BD7">
        <v>5190</v>
      </c>
      <c r="BE7">
        <v>5020</v>
      </c>
      <c r="BF7">
        <v>4800</v>
      </c>
      <c r="BG7">
        <v>4630</v>
      </c>
      <c r="BH7">
        <v>4520</v>
      </c>
      <c r="BI7">
        <v>4450</v>
      </c>
      <c r="BJ7">
        <v>4370</v>
      </c>
      <c r="BM7" t="s">
        <v>969</v>
      </c>
      <c r="BN7" s="15">
        <v>102.00000000000001</v>
      </c>
      <c r="BO7" s="15">
        <v>88.147420347565316</v>
      </c>
      <c r="BP7" s="15">
        <v>85.352280470454971</v>
      </c>
      <c r="BQ7" s="15">
        <v>81.65987348700439</v>
      </c>
      <c r="BR7" s="15">
        <v>78.790210215969879</v>
      </c>
      <c r="BS7" s="15">
        <v>76.881724336253669</v>
      </c>
      <c r="BT7" s="15">
        <v>75.615872353243319</v>
      </c>
      <c r="BU7" s="15">
        <v>74.373329060308905</v>
      </c>
      <c r="BW7" s="2" t="s">
        <v>1053</v>
      </c>
      <c r="BY7">
        <v>3800</v>
      </c>
      <c r="BZ7">
        <v>3670</v>
      </c>
      <c r="CA7">
        <v>3560</v>
      </c>
      <c r="CB7">
        <v>3470</v>
      </c>
      <c r="CC7">
        <v>3350</v>
      </c>
      <c r="CD7">
        <v>3250</v>
      </c>
      <c r="CE7">
        <v>3170</v>
      </c>
      <c r="CF7">
        <v>3110</v>
      </c>
      <c r="CI7" t="s">
        <v>1053</v>
      </c>
      <c r="CK7" s="15">
        <v>64.600000000000009</v>
      </c>
      <c r="CL7" s="15">
        <v>62.461690092363234</v>
      </c>
      <c r="CM7" s="15">
        <v>60.579992675650743</v>
      </c>
      <c r="CN7" s="15">
        <v>58.925161937921175</v>
      </c>
      <c r="CO7" s="15">
        <v>56.983735086801808</v>
      </c>
      <c r="CP7" s="15">
        <v>55.166746326465365</v>
      </c>
      <c r="CQ7" s="15">
        <v>53.967913769563921</v>
      </c>
    </row>
    <row r="8" spans="1:95" ht="15.75" thickBot="1">
      <c r="AA8" s="37"/>
      <c r="AB8" s="8">
        <v>50</v>
      </c>
      <c r="AR8" s="15"/>
      <c r="AS8" s="15"/>
      <c r="AT8" s="15"/>
      <c r="AU8" s="15"/>
      <c r="AV8" s="15"/>
      <c r="AW8" s="15"/>
      <c r="AX8" s="15"/>
      <c r="AY8" s="15"/>
      <c r="BW8" s="2"/>
      <c r="CK8" s="15"/>
      <c r="CL8" s="15"/>
      <c r="CM8" s="15"/>
      <c r="CN8" s="15"/>
      <c r="CO8" s="15"/>
      <c r="CP8" s="15"/>
      <c r="CQ8" s="15"/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1048</v>
      </c>
      <c r="C10" s="8" t="s">
        <v>970</v>
      </c>
      <c r="D10" s="146" t="s">
        <v>1051</v>
      </c>
      <c r="E10" s="9" t="s">
        <v>967</v>
      </c>
      <c r="F10" s="10" t="s">
        <v>982</v>
      </c>
      <c r="G10" s="11">
        <v>6000</v>
      </c>
      <c r="H10" s="12">
        <v>4490</v>
      </c>
      <c r="I10" s="12">
        <v>3630</v>
      </c>
      <c r="J10" s="12">
        <v>3040</v>
      </c>
      <c r="K10" s="12">
        <v>2800</v>
      </c>
      <c r="L10" s="12">
        <v>2660</v>
      </c>
      <c r="M10" s="12">
        <v>2560</v>
      </c>
      <c r="N10" s="13">
        <v>2490</v>
      </c>
      <c r="P10" s="146" t="s">
        <v>1051</v>
      </c>
      <c r="Q10" s="9" t="s">
        <v>967</v>
      </c>
      <c r="R10" s="10" t="s">
        <v>982</v>
      </c>
      <c r="S10" s="11">
        <v>102.00000000000001</v>
      </c>
      <c r="T10" s="12">
        <v>76.389080048444342</v>
      </c>
      <c r="U10" s="12">
        <v>61.765370253919102</v>
      </c>
      <c r="V10" s="12">
        <v>51.738777220834713</v>
      </c>
      <c r="W10" s="12">
        <v>47.612428605332475</v>
      </c>
      <c r="X10" s="12">
        <v>45.200911997977656</v>
      </c>
      <c r="Y10" s="12">
        <v>43.574466583165027</v>
      </c>
      <c r="Z10" s="13">
        <v>42.384866186499217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t="s">
        <v>971</v>
      </c>
      <c r="BM10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6000</v>
      </c>
      <c r="H11" s="19">
        <v>5500</v>
      </c>
      <c r="I11" s="19">
        <v>5080</v>
      </c>
      <c r="J11" s="19">
        <v>4730</v>
      </c>
      <c r="K11" s="19">
        <v>4340</v>
      </c>
      <c r="L11" s="19">
        <v>3990</v>
      </c>
      <c r="M11" s="19">
        <v>3770</v>
      </c>
      <c r="N11" s="20">
        <v>3570</v>
      </c>
      <c r="P11" s="146"/>
      <c r="Q11" s="9" t="s">
        <v>968</v>
      </c>
      <c r="R11" s="10" t="s">
        <v>982</v>
      </c>
      <c r="S11" s="18">
        <v>102.00000000000001</v>
      </c>
      <c r="T11" s="19">
        <v>93.512455245532081</v>
      </c>
      <c r="U11" s="19">
        <v>86.413673923680818</v>
      </c>
      <c r="V11" s="19">
        <v>80.452102351397428</v>
      </c>
      <c r="W11" s="19">
        <v>73.787798282479557</v>
      </c>
      <c r="X11" s="19">
        <v>67.867383034130853</v>
      </c>
      <c r="Y11" s="19">
        <v>64.125994970133064</v>
      </c>
      <c r="Z11" s="20">
        <v>60.677543343753612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6000</v>
      </c>
      <c r="H12" s="24">
        <v>4120</v>
      </c>
      <c r="I12" s="24">
        <v>3790</v>
      </c>
      <c r="J12" s="24">
        <v>3380</v>
      </c>
      <c r="K12" s="24">
        <v>3080</v>
      </c>
      <c r="L12" s="24">
        <v>2890</v>
      </c>
      <c r="M12" s="24">
        <v>2770</v>
      </c>
      <c r="N12" s="25">
        <v>2660</v>
      </c>
      <c r="P12" s="147"/>
      <c r="Q12" s="21" t="s">
        <v>969</v>
      </c>
      <c r="R12" s="22" t="s">
        <v>982</v>
      </c>
      <c r="S12" s="23">
        <v>102.00000000000001</v>
      </c>
      <c r="T12" s="24">
        <v>69.982710364590474</v>
      </c>
      <c r="U12" s="24">
        <v>64.397850511813687</v>
      </c>
      <c r="V12" s="24">
        <v>57.451329053180665</v>
      </c>
      <c r="W12" s="24">
        <v>52.384272820094672</v>
      </c>
      <c r="X12" s="24">
        <v>49.171760051216665</v>
      </c>
      <c r="Y12" s="24">
        <v>47.109288631429663</v>
      </c>
      <c r="Z12" s="25">
        <v>45.137189434419618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3800</v>
      </c>
      <c r="BD12">
        <v>2850</v>
      </c>
      <c r="BE12">
        <v>2300</v>
      </c>
      <c r="BF12">
        <v>1930</v>
      </c>
      <c r="BG12">
        <v>1770</v>
      </c>
      <c r="BH12">
        <v>1680</v>
      </c>
      <c r="BI12">
        <v>1620</v>
      </c>
      <c r="BJ12">
        <v>1580</v>
      </c>
      <c r="BM12" t="s">
        <v>967</v>
      </c>
      <c r="BN12" s="15">
        <v>64.600000000000009</v>
      </c>
      <c r="BO12" s="15">
        <v>48.379750697348079</v>
      </c>
      <c r="BP12" s="15">
        <v>39.118067827482101</v>
      </c>
      <c r="BQ12" s="15">
        <v>32.767892239861986</v>
      </c>
      <c r="BR12" s="15">
        <v>30.154538116710565</v>
      </c>
      <c r="BS12" s="15">
        <v>28.627244265385848</v>
      </c>
      <c r="BT12" s="15">
        <v>27.597162169337849</v>
      </c>
      <c r="BU12" s="15">
        <v>26.843748584782833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3800</v>
      </c>
      <c r="BD13">
        <v>3170</v>
      </c>
      <c r="BE13">
        <v>3000</v>
      </c>
      <c r="BF13">
        <v>2860</v>
      </c>
      <c r="BG13">
        <v>2690</v>
      </c>
      <c r="BH13">
        <v>2530</v>
      </c>
      <c r="BI13">
        <v>2390</v>
      </c>
      <c r="BJ13">
        <v>2260</v>
      </c>
      <c r="BM13" t="s">
        <v>968</v>
      </c>
      <c r="BN13" s="15">
        <v>64.600000000000009</v>
      </c>
      <c r="BO13" s="15">
        <v>53.856000000000002</v>
      </c>
      <c r="BP13" s="15">
        <v>51.005586534719463</v>
      </c>
      <c r="BQ13" s="15">
        <v>48.555047199009515</v>
      </c>
      <c r="BR13" s="15">
        <v>45.747625968181467</v>
      </c>
      <c r="BS13" s="15">
        <v>42.982675921616213</v>
      </c>
      <c r="BT13" s="15">
        <v>40.613130147750944</v>
      </c>
      <c r="BU13" s="15">
        <v>38.429110784377286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3800</v>
      </c>
      <c r="BD14">
        <v>2610</v>
      </c>
      <c r="BE14">
        <v>2400</v>
      </c>
      <c r="BF14">
        <v>2140</v>
      </c>
      <c r="BG14">
        <v>1950</v>
      </c>
      <c r="BH14">
        <v>1830</v>
      </c>
      <c r="BI14">
        <v>1760</v>
      </c>
      <c r="BJ14">
        <v>1680</v>
      </c>
      <c r="BM14" t="s">
        <v>969</v>
      </c>
      <c r="BN14" s="15">
        <v>64.600000000000009</v>
      </c>
      <c r="BO14" s="15">
        <v>44.322383230907299</v>
      </c>
      <c r="BP14" s="15">
        <v>40.785305324148673</v>
      </c>
      <c r="BQ14" s="15">
        <v>36.38584173368109</v>
      </c>
      <c r="BR14" s="15">
        <v>33.176706119393295</v>
      </c>
      <c r="BS14" s="15">
        <v>31.142114699103892</v>
      </c>
      <c r="BT14" s="15">
        <v>29.835882799905455</v>
      </c>
      <c r="BU14" s="15">
        <v>28.586886641799094</v>
      </c>
    </row>
    <row r="15" spans="1:95" ht="15" customHeight="1">
      <c r="A15" s="3">
        <v>1</v>
      </c>
      <c r="B15" s="7" t="s">
        <v>1048</v>
      </c>
      <c r="C15" s="8" t="s">
        <v>973</v>
      </c>
      <c r="D15" s="146" t="s">
        <v>1051</v>
      </c>
      <c r="E15" s="9" t="s">
        <v>967</v>
      </c>
      <c r="F15" s="10" t="s">
        <v>983</v>
      </c>
      <c r="G15" s="11">
        <v>6000</v>
      </c>
      <c r="H15" s="12">
        <v>5360</v>
      </c>
      <c r="I15" s="12">
        <v>4940</v>
      </c>
      <c r="J15" s="12">
        <v>4610</v>
      </c>
      <c r="K15" s="12">
        <v>4470</v>
      </c>
      <c r="L15" s="12">
        <v>4380</v>
      </c>
      <c r="M15" s="12">
        <v>4320</v>
      </c>
      <c r="N15" s="13">
        <v>4270</v>
      </c>
      <c r="P15" s="146" t="s">
        <v>1051</v>
      </c>
      <c r="Q15" s="9" t="s">
        <v>967</v>
      </c>
      <c r="R15" s="10" t="s">
        <v>983</v>
      </c>
      <c r="S15" s="11">
        <v>102.00000000000001</v>
      </c>
      <c r="T15" s="12">
        <v>91.190254933925644</v>
      </c>
      <c r="U15" s="12">
        <v>83.983133540378958</v>
      </c>
      <c r="V15" s="12">
        <v>78.412613847177823</v>
      </c>
      <c r="W15" s="12">
        <v>75.927758980345075</v>
      </c>
      <c r="X15" s="12">
        <v>74.413992545620701</v>
      </c>
      <c r="Y15" s="12">
        <v>73.364892322546211</v>
      </c>
      <c r="Z15" s="13">
        <v>72.582285438776793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6000</v>
      </c>
      <c r="H16" s="19">
        <v>5800</v>
      </c>
      <c r="I16" s="19">
        <v>5630</v>
      </c>
      <c r="J16" s="19">
        <v>5470</v>
      </c>
      <c r="K16" s="19">
        <v>5290</v>
      </c>
      <c r="L16" s="19">
        <v>5120</v>
      </c>
      <c r="M16" s="19">
        <v>5010</v>
      </c>
      <c r="N16" s="20">
        <v>4910</v>
      </c>
      <c r="P16" s="146"/>
      <c r="Q16" s="9" t="s">
        <v>968</v>
      </c>
      <c r="R16" s="10" t="s">
        <v>983</v>
      </c>
      <c r="S16" s="18">
        <v>102.00000000000001</v>
      </c>
      <c r="T16" s="19">
        <v>98.62372119846826</v>
      </c>
      <c r="U16" s="19">
        <v>95.652620014185388</v>
      </c>
      <c r="V16" s="19">
        <v>93.039729375665033</v>
      </c>
      <c r="W16" s="19">
        <v>89.974318558108138</v>
      </c>
      <c r="X16" s="19">
        <v>87.105388936524278</v>
      </c>
      <c r="Y16" s="19">
        <v>85.212495425627267</v>
      </c>
      <c r="Z16" s="20">
        <v>83.406922147894178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6000</v>
      </c>
      <c r="H17" s="24">
        <v>5190</v>
      </c>
      <c r="I17" s="24">
        <v>5020</v>
      </c>
      <c r="J17" s="24">
        <v>4800</v>
      </c>
      <c r="K17" s="24">
        <v>4630</v>
      </c>
      <c r="L17" s="24">
        <v>4520</v>
      </c>
      <c r="M17" s="24">
        <v>4450</v>
      </c>
      <c r="N17" s="25">
        <v>4370</v>
      </c>
      <c r="P17" s="147"/>
      <c r="Q17" s="21" t="s">
        <v>969</v>
      </c>
      <c r="R17" s="22" t="s">
        <v>983</v>
      </c>
      <c r="S17" s="23">
        <v>102.00000000000001</v>
      </c>
      <c r="T17" s="24">
        <v>88.147420347565316</v>
      </c>
      <c r="U17" s="24">
        <v>85.352280470454971</v>
      </c>
      <c r="V17" s="24">
        <v>81.65987348700439</v>
      </c>
      <c r="W17" s="24">
        <v>78.790210215969879</v>
      </c>
      <c r="X17" s="24">
        <v>76.881724336253669</v>
      </c>
      <c r="Y17" s="24">
        <v>75.615872353243319</v>
      </c>
      <c r="Z17" s="25">
        <v>74.373329060308905</v>
      </c>
      <c r="AA17" s="39"/>
      <c r="AB17" s="8">
        <v>6</v>
      </c>
      <c r="AC17" t="s">
        <v>1051</v>
      </c>
      <c r="AD17" t="s">
        <v>968</v>
      </c>
      <c r="AE17" t="s">
        <v>979</v>
      </c>
      <c r="AF17">
        <v>6000</v>
      </c>
      <c r="AG17">
        <v>3600</v>
      </c>
      <c r="AH17">
        <v>3410</v>
      </c>
      <c r="AI17">
        <v>3250</v>
      </c>
      <c r="AJ17">
        <v>3060</v>
      </c>
      <c r="AK17">
        <v>2890</v>
      </c>
      <c r="AL17">
        <v>2780</v>
      </c>
      <c r="AM17">
        <v>2670</v>
      </c>
      <c r="AO17" t="s">
        <v>1051</v>
      </c>
      <c r="AP17" t="s">
        <v>968</v>
      </c>
      <c r="AQ17" t="s">
        <v>979</v>
      </c>
      <c r="AR17" s="15">
        <v>102.00000000000001</v>
      </c>
      <c r="AS17" s="15">
        <v>61.2</v>
      </c>
      <c r="AT17" s="15">
        <v>57.960893789453934</v>
      </c>
      <c r="AU17" s="15">
        <v>55.176189998874449</v>
      </c>
      <c r="AV17" s="15">
        <v>51.985938600206204</v>
      </c>
      <c r="AW17" s="15">
        <v>49.075740358926026</v>
      </c>
      <c r="AX17" s="15">
        <v>47.195889200697806</v>
      </c>
      <c r="AY17" s="15">
        <v>45.432760328222244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1052</v>
      </c>
      <c r="AD18" t="s">
        <v>968</v>
      </c>
      <c r="AE18" t="s">
        <v>979</v>
      </c>
      <c r="AF18">
        <v>5280</v>
      </c>
      <c r="AG18">
        <v>3170</v>
      </c>
      <c r="AH18">
        <v>3000</v>
      </c>
      <c r="AI18">
        <v>2860</v>
      </c>
      <c r="AJ18">
        <v>2690</v>
      </c>
      <c r="AK18">
        <v>2540</v>
      </c>
      <c r="AL18">
        <v>2440</v>
      </c>
      <c r="AM18">
        <v>2350</v>
      </c>
      <c r="AO18" t="s">
        <v>1052</v>
      </c>
      <c r="AP18" t="s">
        <v>968</v>
      </c>
      <c r="AQ18" t="s">
        <v>979</v>
      </c>
      <c r="AR18" s="15">
        <v>89.76</v>
      </c>
      <c r="AS18" s="15">
        <v>53.856000000000002</v>
      </c>
      <c r="AT18" s="15">
        <v>51.005586534719463</v>
      </c>
      <c r="AU18" s="15">
        <v>48.555047199009515</v>
      </c>
      <c r="AV18" s="15">
        <v>45.747625968181467</v>
      </c>
      <c r="AW18" s="15">
        <v>43.186651515854905</v>
      </c>
      <c r="AX18" s="15">
        <v>41.532382496614069</v>
      </c>
      <c r="AY18" s="15">
        <v>39.980829088835577</v>
      </c>
      <c r="BB18" s="9" t="s">
        <v>974</v>
      </c>
      <c r="BC18" s="29">
        <v>6000</v>
      </c>
      <c r="BD18" s="27">
        <v>5800</v>
      </c>
      <c r="BE18" s="27">
        <v>5630</v>
      </c>
      <c r="BF18" s="27">
        <v>5470</v>
      </c>
      <c r="BG18" s="27">
        <v>5290</v>
      </c>
      <c r="BH18" s="27">
        <v>5120</v>
      </c>
      <c r="BI18" s="27">
        <v>5010</v>
      </c>
      <c r="BJ18" s="28">
        <v>4910</v>
      </c>
      <c r="BM18" s="9" t="s">
        <v>974</v>
      </c>
      <c r="BN18" s="30">
        <v>102.00000000000001</v>
      </c>
      <c r="BO18" s="31">
        <v>98.62372119846826</v>
      </c>
      <c r="BP18" s="31">
        <v>95.652620014185388</v>
      </c>
      <c r="BQ18" s="31">
        <v>93.039729375665033</v>
      </c>
      <c r="BR18" s="31">
        <v>89.974318558108138</v>
      </c>
      <c r="BS18" s="31">
        <v>87.105388936524278</v>
      </c>
      <c r="BT18" s="31">
        <v>85.212495425627267</v>
      </c>
      <c r="BU18" s="32">
        <v>83.406922147894178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1053</v>
      </c>
      <c r="AD19" t="s">
        <v>968</v>
      </c>
      <c r="AE19" t="s">
        <v>979</v>
      </c>
      <c r="AF19">
        <v>3800</v>
      </c>
      <c r="AG19">
        <v>3580</v>
      </c>
      <c r="AH19">
        <v>3390</v>
      </c>
      <c r="AI19">
        <v>3230</v>
      </c>
      <c r="AJ19">
        <v>3040</v>
      </c>
      <c r="AK19">
        <v>2870</v>
      </c>
      <c r="AL19">
        <v>2760</v>
      </c>
      <c r="AM19">
        <v>2660</v>
      </c>
      <c r="AO19" t="s">
        <v>1053</v>
      </c>
      <c r="AP19" t="s">
        <v>968</v>
      </c>
      <c r="AQ19" t="s">
        <v>979</v>
      </c>
      <c r="AR19" s="15">
        <v>64.600000000000009</v>
      </c>
      <c r="AS19" s="15">
        <v>60.847702894410872</v>
      </c>
      <c r="AT19" s="15">
        <v>57.627242562013024</v>
      </c>
      <c r="AU19" s="15">
        <v>54.858568887207134</v>
      </c>
      <c r="AV19" s="15">
        <v>51.686682134516886</v>
      </c>
      <c r="AW19" s="15">
        <v>48.793236416391821</v>
      </c>
      <c r="AX19" s="15">
        <v>46.924206600026054</v>
      </c>
      <c r="AY19" s="15">
        <v>45.171227158899413</v>
      </c>
      <c r="BB19" s="21" t="s">
        <v>975</v>
      </c>
      <c r="BC19" s="21">
        <v>3800</v>
      </c>
      <c r="BD19" s="22">
        <v>2610</v>
      </c>
      <c r="BE19" s="22">
        <v>2300</v>
      </c>
      <c r="BF19" s="22">
        <v>1930</v>
      </c>
      <c r="BG19" s="22">
        <v>1770</v>
      </c>
      <c r="BH19" s="22">
        <v>1680</v>
      </c>
      <c r="BI19" s="22">
        <v>1620</v>
      </c>
      <c r="BJ19" s="33">
        <v>1580</v>
      </c>
      <c r="BM19" s="21" t="s">
        <v>975</v>
      </c>
      <c r="BN19" s="34">
        <v>64.600000000000009</v>
      </c>
      <c r="BO19" s="35">
        <v>44.322383230907299</v>
      </c>
      <c r="BP19" s="35">
        <v>39.118067827482101</v>
      </c>
      <c r="BQ19" s="35">
        <v>32.767892239861986</v>
      </c>
      <c r="BR19" s="35">
        <v>30.154538116710565</v>
      </c>
      <c r="BS19" s="35">
        <v>28.627244265385848</v>
      </c>
      <c r="BT19" s="35">
        <v>27.597162169337849</v>
      </c>
      <c r="BU19" s="36">
        <v>26.843748584782833</v>
      </c>
      <c r="BW19" s="2" t="s">
        <v>1051</v>
      </c>
      <c r="BY19">
        <v>6000</v>
      </c>
      <c r="BZ19">
        <v>3600</v>
      </c>
      <c r="CA19">
        <v>3410</v>
      </c>
      <c r="CB19">
        <v>3040</v>
      </c>
      <c r="CC19">
        <v>2800</v>
      </c>
      <c r="CD19">
        <v>2660</v>
      </c>
      <c r="CE19">
        <v>2560</v>
      </c>
      <c r="CF19">
        <v>2490</v>
      </c>
      <c r="CG19" s="17">
        <v>0.58499999999999996</v>
      </c>
      <c r="CI19" t="s">
        <v>1051</v>
      </c>
      <c r="CK19" s="15">
        <v>102.00000000000001</v>
      </c>
      <c r="CL19" s="15">
        <v>61.2</v>
      </c>
      <c r="CM19" s="15">
        <v>57.960893789453934</v>
      </c>
      <c r="CN19" s="15">
        <v>51.738777220834713</v>
      </c>
      <c r="CO19" s="15">
        <v>47.612428605332475</v>
      </c>
      <c r="CP19" s="15">
        <v>45.200911997977656</v>
      </c>
      <c r="CQ19" s="15">
        <v>43.574466583165027</v>
      </c>
    </row>
    <row r="20" spans="1:95" ht="15" customHeight="1">
      <c r="A20" s="3">
        <v>1</v>
      </c>
      <c r="B20" s="7" t="s">
        <v>1049</v>
      </c>
      <c r="C20" s="8" t="s">
        <v>966</v>
      </c>
      <c r="D20" s="146" t="s">
        <v>1052</v>
      </c>
      <c r="E20" s="9" t="s">
        <v>967</v>
      </c>
      <c r="F20" s="10" t="s">
        <v>979</v>
      </c>
      <c r="G20" s="11">
        <v>5280</v>
      </c>
      <c r="H20" s="12">
        <v>4330</v>
      </c>
      <c r="I20" s="12">
        <v>3740</v>
      </c>
      <c r="J20" s="12">
        <v>3310</v>
      </c>
      <c r="K20" s="12">
        <v>3120</v>
      </c>
      <c r="L20" s="12">
        <v>3010</v>
      </c>
      <c r="M20" s="12">
        <v>2940</v>
      </c>
      <c r="N20" s="13">
        <v>2880</v>
      </c>
      <c r="P20" s="146" t="s">
        <v>1052</v>
      </c>
      <c r="Q20" s="9" t="s">
        <v>967</v>
      </c>
      <c r="R20" s="10" t="s">
        <v>979</v>
      </c>
      <c r="S20" s="11">
        <v>89.76</v>
      </c>
      <c r="T20" s="12">
        <v>73.55173712380477</v>
      </c>
      <c r="U20" s="12">
        <v>63.537131885742674</v>
      </c>
      <c r="V20" s="12">
        <v>56.2393352218877</v>
      </c>
      <c r="W20" s="12">
        <v>53.11019940568864</v>
      </c>
      <c r="X20" s="12">
        <v>51.242452185964453</v>
      </c>
      <c r="Y20" s="12">
        <v>49.965221555809968</v>
      </c>
      <c r="Z20" s="13">
        <v>49.021631109651899</v>
      </c>
      <c r="AA20" s="39"/>
      <c r="AB20" s="8">
        <v>51</v>
      </c>
      <c r="AR20" s="15"/>
      <c r="AS20" s="15"/>
      <c r="AT20" s="15"/>
      <c r="AU20" s="15"/>
      <c r="AV20" s="15"/>
      <c r="AW20" s="15"/>
      <c r="AX20" s="15"/>
      <c r="AY20" s="15"/>
      <c r="BW20" s="2" t="s">
        <v>1052</v>
      </c>
      <c r="BY20">
        <v>5280</v>
      </c>
      <c r="BZ20">
        <v>3170</v>
      </c>
      <c r="CA20">
        <v>3000</v>
      </c>
      <c r="CB20">
        <v>2680</v>
      </c>
      <c r="CC20">
        <v>2460</v>
      </c>
      <c r="CD20">
        <v>2340</v>
      </c>
      <c r="CE20">
        <v>2260</v>
      </c>
      <c r="CF20">
        <v>2190</v>
      </c>
      <c r="CI20" t="s">
        <v>1052</v>
      </c>
      <c r="CK20" s="15">
        <v>89.76</v>
      </c>
      <c r="CL20" s="15">
        <v>53.856000000000002</v>
      </c>
      <c r="CM20" s="15">
        <v>51.005586534719463</v>
      </c>
      <c r="CN20" s="15">
        <v>45.530123954334549</v>
      </c>
      <c r="CO20" s="15">
        <v>41.898937172692577</v>
      </c>
      <c r="CP20" s="15">
        <v>39.776802558220332</v>
      </c>
      <c r="CQ20" s="15">
        <v>38.345530593185224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5280</v>
      </c>
      <c r="H21" s="19">
        <v>3170</v>
      </c>
      <c r="I21" s="19">
        <v>3000</v>
      </c>
      <c r="J21" s="19">
        <v>2860</v>
      </c>
      <c r="K21" s="19">
        <v>2690</v>
      </c>
      <c r="L21" s="19">
        <v>2540</v>
      </c>
      <c r="M21" s="19">
        <v>2440</v>
      </c>
      <c r="N21" s="20">
        <v>2350</v>
      </c>
      <c r="P21" s="146"/>
      <c r="Q21" s="9" t="s">
        <v>968</v>
      </c>
      <c r="R21" s="10" t="s">
        <v>979</v>
      </c>
      <c r="S21" s="18">
        <v>89.76</v>
      </c>
      <c r="T21" s="19">
        <v>53.856000000000002</v>
      </c>
      <c r="U21" s="19">
        <v>51.005586534719463</v>
      </c>
      <c r="V21" s="19">
        <v>48.555047199009515</v>
      </c>
      <c r="W21" s="19">
        <v>45.747625968181467</v>
      </c>
      <c r="X21" s="19">
        <v>43.186651515854905</v>
      </c>
      <c r="Y21" s="19">
        <v>41.532382496614069</v>
      </c>
      <c r="Z21" s="20">
        <v>39.980829088835577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1053</v>
      </c>
      <c r="BY21">
        <v>3800</v>
      </c>
      <c r="BZ21">
        <v>2610</v>
      </c>
      <c r="CA21">
        <v>2300</v>
      </c>
      <c r="CB21">
        <v>1930</v>
      </c>
      <c r="CC21">
        <v>1770</v>
      </c>
      <c r="CD21">
        <v>1680</v>
      </c>
      <c r="CE21">
        <v>1620</v>
      </c>
      <c r="CF21">
        <v>1580</v>
      </c>
      <c r="CI21" t="s">
        <v>1053</v>
      </c>
      <c r="CK21" s="15">
        <v>64.600000000000009</v>
      </c>
      <c r="CL21" s="15">
        <v>44.322383230907299</v>
      </c>
      <c r="CM21" s="15">
        <v>39.118067827482101</v>
      </c>
      <c r="CN21" s="15">
        <v>32.767892239861986</v>
      </c>
      <c r="CO21" s="15">
        <v>30.154538116710565</v>
      </c>
      <c r="CP21" s="15">
        <v>28.627244265385848</v>
      </c>
      <c r="CQ21" s="15">
        <v>27.597162169337849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5280</v>
      </c>
      <c r="H22" s="24">
        <v>4070</v>
      </c>
      <c r="I22" s="24">
        <v>3850</v>
      </c>
      <c r="J22" s="24">
        <v>3560</v>
      </c>
      <c r="K22" s="24">
        <v>3340</v>
      </c>
      <c r="L22" s="24">
        <v>3190</v>
      </c>
      <c r="M22" s="24">
        <v>3100</v>
      </c>
      <c r="N22" s="25">
        <v>3010</v>
      </c>
      <c r="P22" s="147"/>
      <c r="Q22" s="21" t="s">
        <v>969</v>
      </c>
      <c r="R22" s="22" t="s">
        <v>979</v>
      </c>
      <c r="S22" s="23">
        <v>89.76</v>
      </c>
      <c r="T22" s="24">
        <v>69.245445165689645</v>
      </c>
      <c r="U22" s="24">
        <v>65.390210734024564</v>
      </c>
      <c r="V22" s="24">
        <v>60.446171404227492</v>
      </c>
      <c r="W22" s="24">
        <v>56.721684145026906</v>
      </c>
      <c r="X22" s="24">
        <v>54.302241918760586</v>
      </c>
      <c r="Y22" s="24">
        <v>52.722989311825138</v>
      </c>
      <c r="Z22" s="25">
        <v>51.192683674959653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/>
      <c r="CK22" s="15"/>
      <c r="CL22" s="15"/>
      <c r="CM22" s="15"/>
      <c r="CN22" s="15"/>
      <c r="CO22" s="15"/>
      <c r="CP22" s="15"/>
      <c r="CQ22" s="15"/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1049</v>
      </c>
      <c r="C25" s="8" t="s">
        <v>970</v>
      </c>
      <c r="D25" s="146" t="s">
        <v>1052</v>
      </c>
      <c r="E25" s="9" t="s">
        <v>967</v>
      </c>
      <c r="F25" s="10" t="s">
        <v>982</v>
      </c>
      <c r="G25" s="11">
        <v>5280</v>
      </c>
      <c r="H25" s="12">
        <v>3950</v>
      </c>
      <c r="I25" s="12">
        <v>3200</v>
      </c>
      <c r="J25" s="12">
        <v>2680</v>
      </c>
      <c r="K25" s="12">
        <v>2460</v>
      </c>
      <c r="L25" s="12">
        <v>2340</v>
      </c>
      <c r="M25" s="12">
        <v>2260</v>
      </c>
      <c r="N25" s="13">
        <v>2190</v>
      </c>
      <c r="P25" s="146" t="s">
        <v>1052</v>
      </c>
      <c r="Q25" s="9" t="s">
        <v>967</v>
      </c>
      <c r="R25" s="10" t="s">
        <v>982</v>
      </c>
      <c r="S25" s="11">
        <v>89.76</v>
      </c>
      <c r="T25" s="12">
        <v>67.222390442631024</v>
      </c>
      <c r="U25" s="12">
        <v>54.353525823448813</v>
      </c>
      <c r="V25" s="12">
        <v>45.530123954334549</v>
      </c>
      <c r="W25" s="12">
        <v>41.898937172692577</v>
      </c>
      <c r="X25" s="12">
        <v>39.776802558220332</v>
      </c>
      <c r="Y25" s="12">
        <v>38.345530593185224</v>
      </c>
      <c r="Z25" s="13">
        <v>37.298682244119306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5280</v>
      </c>
      <c r="H26" s="19">
        <v>4840</v>
      </c>
      <c r="I26" s="19">
        <v>4470</v>
      </c>
      <c r="J26" s="19">
        <v>4160</v>
      </c>
      <c r="K26" s="19">
        <v>3820</v>
      </c>
      <c r="L26" s="19">
        <v>3510</v>
      </c>
      <c r="M26" s="19">
        <v>3320</v>
      </c>
      <c r="N26" s="20">
        <v>3140</v>
      </c>
      <c r="P26" s="146"/>
      <c r="Q26" s="9" t="s">
        <v>968</v>
      </c>
      <c r="R26" s="10" t="s">
        <v>982</v>
      </c>
      <c r="S26" s="18">
        <v>89.76</v>
      </c>
      <c r="T26" s="19">
        <v>82.290960616068233</v>
      </c>
      <c r="U26" s="19">
        <v>76.044033052839126</v>
      </c>
      <c r="V26" s="19">
        <v>70.797850069229753</v>
      </c>
      <c r="W26" s="19">
        <v>64.933262488582017</v>
      </c>
      <c r="X26" s="19">
        <v>59.723297070035159</v>
      </c>
      <c r="Y26" s="19">
        <v>56.430875573717103</v>
      </c>
      <c r="Z26" s="20">
        <v>53.396238142503186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5280</v>
      </c>
      <c r="H27" s="24">
        <v>3620</v>
      </c>
      <c r="I27" s="24">
        <v>3330</v>
      </c>
      <c r="J27" s="24">
        <v>2970</v>
      </c>
      <c r="K27" s="24">
        <v>2710</v>
      </c>
      <c r="L27" s="24">
        <v>2550</v>
      </c>
      <c r="M27" s="24">
        <v>2440</v>
      </c>
      <c r="N27" s="25">
        <v>2340</v>
      </c>
      <c r="P27" s="147"/>
      <c r="Q27" s="21" t="s">
        <v>969</v>
      </c>
      <c r="R27" s="22" t="s">
        <v>982</v>
      </c>
      <c r="S27" s="23">
        <v>89.76</v>
      </c>
      <c r="T27" s="24">
        <v>61.584785120839619</v>
      </c>
      <c r="U27" s="24">
        <v>56.670108450396043</v>
      </c>
      <c r="V27" s="24">
        <v>50.557169566798983</v>
      </c>
      <c r="W27" s="24">
        <v>46.098160081683311</v>
      </c>
      <c r="X27" s="24">
        <v>43.27114884507067</v>
      </c>
      <c r="Y27" s="24">
        <v>41.456173995658105</v>
      </c>
      <c r="Z27" s="25">
        <v>39.720726702289262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1051</v>
      </c>
      <c r="AD29" t="s">
        <v>969</v>
      </c>
      <c r="AE29" t="s">
        <v>979</v>
      </c>
      <c r="AF29">
        <v>6000</v>
      </c>
      <c r="AG29">
        <v>4630</v>
      </c>
      <c r="AH29">
        <v>4370</v>
      </c>
      <c r="AI29">
        <v>4040</v>
      </c>
      <c r="AJ29">
        <v>3790</v>
      </c>
      <c r="AK29">
        <v>3630</v>
      </c>
      <c r="AL29">
        <v>3520</v>
      </c>
      <c r="AM29">
        <v>3420</v>
      </c>
      <c r="AO29" t="s">
        <v>1051</v>
      </c>
      <c r="AP29" t="s">
        <v>969</v>
      </c>
      <c r="AQ29" t="s">
        <v>979</v>
      </c>
      <c r="AR29" s="15">
        <v>102.00000000000001</v>
      </c>
      <c r="AS29" s="15">
        <v>78.688005870101875</v>
      </c>
      <c r="AT29" s="15">
        <v>74.307057652300642</v>
      </c>
      <c r="AU29" s="15">
        <v>68.688831141167611</v>
      </c>
      <c r="AV29" s="15">
        <v>64.456459255712389</v>
      </c>
      <c r="AW29" s="15">
        <v>61.707093089500667</v>
      </c>
      <c r="AX29" s="15">
        <v>59.91248785434675</v>
      </c>
      <c r="AY29" s="15">
        <v>58.173504176090518</v>
      </c>
    </row>
    <row r="30" spans="1:95" ht="15" customHeight="1">
      <c r="A30" s="3">
        <v>1</v>
      </c>
      <c r="B30" s="7" t="s">
        <v>1049</v>
      </c>
      <c r="C30" s="8" t="s">
        <v>973</v>
      </c>
      <c r="D30" s="146" t="s">
        <v>1052</v>
      </c>
      <c r="E30" s="9" t="s">
        <v>967</v>
      </c>
      <c r="F30" s="10" t="s">
        <v>983</v>
      </c>
      <c r="G30" s="11">
        <v>5280</v>
      </c>
      <c r="H30" s="12">
        <v>4720</v>
      </c>
      <c r="I30" s="12">
        <v>4350</v>
      </c>
      <c r="J30" s="12">
        <v>4060</v>
      </c>
      <c r="K30" s="12">
        <v>3930</v>
      </c>
      <c r="L30" s="12">
        <v>3850</v>
      </c>
      <c r="M30" s="12">
        <v>3800</v>
      </c>
      <c r="N30" s="13">
        <v>3760</v>
      </c>
      <c r="P30" s="146" t="s">
        <v>1052</v>
      </c>
      <c r="Q30" s="9" t="s">
        <v>967</v>
      </c>
      <c r="R30" s="10" t="s">
        <v>983</v>
      </c>
      <c r="S30" s="11">
        <v>89.76</v>
      </c>
      <c r="T30" s="12">
        <v>80.247424341854554</v>
      </c>
      <c r="U30" s="12">
        <v>73.905157515533489</v>
      </c>
      <c r="V30" s="12">
        <v>69.003100185516473</v>
      </c>
      <c r="W30" s="12">
        <v>66.816427902703651</v>
      </c>
      <c r="X30" s="12">
        <v>65.484313440146209</v>
      </c>
      <c r="Y30" s="12">
        <v>64.561105243840657</v>
      </c>
      <c r="Z30" s="13">
        <v>63.872411186123578</v>
      </c>
      <c r="AA30" s="40"/>
      <c r="AB30" s="8">
        <v>22</v>
      </c>
      <c r="AC30" t="s">
        <v>1052</v>
      </c>
      <c r="AD30" t="s">
        <v>969</v>
      </c>
      <c r="AE30" t="s">
        <v>979</v>
      </c>
      <c r="AF30">
        <v>5280</v>
      </c>
      <c r="AG30">
        <v>4070</v>
      </c>
      <c r="AH30">
        <v>3850</v>
      </c>
      <c r="AI30">
        <v>3560</v>
      </c>
      <c r="AJ30">
        <v>3340</v>
      </c>
      <c r="AK30">
        <v>3190</v>
      </c>
      <c r="AL30">
        <v>3100</v>
      </c>
      <c r="AM30">
        <v>3010</v>
      </c>
      <c r="AO30" t="s">
        <v>1052</v>
      </c>
      <c r="AP30" t="s">
        <v>969</v>
      </c>
      <c r="AQ30" t="s">
        <v>979</v>
      </c>
      <c r="AR30" s="15">
        <v>89.76</v>
      </c>
      <c r="AS30" s="15">
        <v>69.245445165689645</v>
      </c>
      <c r="AT30" s="15">
        <v>65.390210734024564</v>
      </c>
      <c r="AU30" s="15">
        <v>60.446171404227492</v>
      </c>
      <c r="AV30" s="15">
        <v>56.721684145026906</v>
      </c>
      <c r="AW30" s="15">
        <v>54.302241918760586</v>
      </c>
      <c r="AX30" s="15">
        <v>52.722989311825138</v>
      </c>
      <c r="AY30" s="15">
        <v>51.192683674959653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5280</v>
      </c>
      <c r="H31" s="19">
        <v>5110</v>
      </c>
      <c r="I31" s="19">
        <v>4950</v>
      </c>
      <c r="J31" s="19">
        <v>4820</v>
      </c>
      <c r="K31" s="19">
        <v>4660</v>
      </c>
      <c r="L31" s="19">
        <v>4510</v>
      </c>
      <c r="M31" s="19">
        <v>4410</v>
      </c>
      <c r="N31" s="20">
        <v>4320</v>
      </c>
      <c r="P31" s="146"/>
      <c r="Q31" s="9" t="s">
        <v>968</v>
      </c>
      <c r="R31" s="10" t="s">
        <v>983</v>
      </c>
      <c r="S31" s="18">
        <v>89.76</v>
      </c>
      <c r="T31" s="19">
        <v>86.788874654652076</v>
      </c>
      <c r="U31" s="19">
        <v>84.174305612483138</v>
      </c>
      <c r="V31" s="19">
        <v>81.874961850585223</v>
      </c>
      <c r="W31" s="19">
        <v>79.177400331135146</v>
      </c>
      <c r="X31" s="19">
        <v>76.652742264141352</v>
      </c>
      <c r="Y31" s="19">
        <v>74.986995974551988</v>
      </c>
      <c r="Z31" s="20">
        <v>73.398091490146882</v>
      </c>
      <c r="AA31" s="40"/>
      <c r="AB31" s="8">
        <v>37</v>
      </c>
      <c r="AC31" t="s">
        <v>1053</v>
      </c>
      <c r="AD31" t="s">
        <v>969</v>
      </c>
      <c r="AE31" t="s">
        <v>979</v>
      </c>
      <c r="AF31">
        <v>3800</v>
      </c>
      <c r="AG31">
        <v>2930</v>
      </c>
      <c r="AH31">
        <v>2770</v>
      </c>
      <c r="AI31">
        <v>2560</v>
      </c>
      <c r="AJ31">
        <v>2400</v>
      </c>
      <c r="AK31">
        <v>2300</v>
      </c>
      <c r="AL31">
        <v>2230</v>
      </c>
      <c r="AM31">
        <v>2170</v>
      </c>
      <c r="AO31" t="s">
        <v>1053</v>
      </c>
      <c r="AP31" t="s">
        <v>969</v>
      </c>
      <c r="AQ31" t="s">
        <v>979</v>
      </c>
      <c r="AR31" s="15">
        <v>64.600000000000009</v>
      </c>
      <c r="AS31" s="15">
        <v>49.83573705106452</v>
      </c>
      <c r="AT31" s="15">
        <v>47.061136513123735</v>
      </c>
      <c r="AU31" s="15">
        <v>43.502926389406142</v>
      </c>
      <c r="AV31" s="15">
        <v>40.822424195284512</v>
      </c>
      <c r="AW31" s="15">
        <v>39.081158956683751</v>
      </c>
      <c r="AX31" s="15">
        <v>37.944575641086274</v>
      </c>
      <c r="AY31" s="15">
        <v>36.843219311523995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5280</v>
      </c>
      <c r="H32" s="24">
        <v>4560</v>
      </c>
      <c r="I32" s="24">
        <v>4420</v>
      </c>
      <c r="J32" s="24">
        <v>4230</v>
      </c>
      <c r="K32" s="24">
        <v>4080</v>
      </c>
      <c r="L32" s="24">
        <v>3980</v>
      </c>
      <c r="M32" s="24">
        <v>3910</v>
      </c>
      <c r="N32" s="25">
        <v>3850</v>
      </c>
      <c r="P32" s="147"/>
      <c r="Q32" s="21" t="s">
        <v>969</v>
      </c>
      <c r="R32" s="22" t="s">
        <v>983</v>
      </c>
      <c r="S32" s="23">
        <v>89.76</v>
      </c>
      <c r="T32" s="24">
        <v>77.569729905857486</v>
      </c>
      <c r="U32" s="24">
        <v>75.110006814000371</v>
      </c>
      <c r="V32" s="24">
        <v>71.860688668563853</v>
      </c>
      <c r="W32" s="24">
        <v>69.335384990053484</v>
      </c>
      <c r="X32" s="24">
        <v>67.655917415903232</v>
      </c>
      <c r="Y32" s="24">
        <v>66.54196767085412</v>
      </c>
      <c r="Z32" s="25">
        <v>65.448529573071838</v>
      </c>
      <c r="AA32" s="40"/>
      <c r="AB32" s="8">
        <v>52</v>
      </c>
      <c r="AR32" s="15"/>
      <c r="AS32" s="15"/>
      <c r="AT32" s="15"/>
      <c r="AU32" s="15"/>
      <c r="AV32" s="15"/>
      <c r="AW32" s="15"/>
      <c r="AX32" s="15"/>
      <c r="AY32" s="15"/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1050</v>
      </c>
      <c r="C35" s="8" t="s">
        <v>966</v>
      </c>
      <c r="D35" s="146" t="s">
        <v>1053</v>
      </c>
      <c r="E35" s="9" t="s">
        <v>967</v>
      </c>
      <c r="F35" s="10" t="s">
        <v>979</v>
      </c>
      <c r="G35" s="11">
        <v>3800</v>
      </c>
      <c r="H35" s="12">
        <v>3110</v>
      </c>
      <c r="I35" s="12">
        <v>2690</v>
      </c>
      <c r="J35" s="12">
        <v>2380</v>
      </c>
      <c r="K35" s="12">
        <v>2250</v>
      </c>
      <c r="L35" s="12">
        <v>2170</v>
      </c>
      <c r="M35" s="12">
        <v>2120</v>
      </c>
      <c r="N35" s="13">
        <v>2080</v>
      </c>
      <c r="P35" s="146" t="s">
        <v>1053</v>
      </c>
      <c r="Q35" s="9" t="s">
        <v>967</v>
      </c>
      <c r="R35" s="10" t="s">
        <v>979</v>
      </c>
      <c r="S35" s="11">
        <v>64.600000000000009</v>
      </c>
      <c r="T35" s="12">
        <v>52.934962323950401</v>
      </c>
      <c r="U35" s="12">
        <v>45.727481281405716</v>
      </c>
      <c r="V35" s="12">
        <v>40.47527913696463</v>
      </c>
      <c r="W35" s="12">
        <v>38.223249572275911</v>
      </c>
      <c r="X35" s="12">
        <v>36.879037558080476</v>
      </c>
      <c r="Y35" s="12">
        <v>35.959818543954142</v>
      </c>
      <c r="Z35" s="13">
        <v>35.280719359219162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3800</v>
      </c>
      <c r="H36" s="19">
        <v>3580</v>
      </c>
      <c r="I36" s="19">
        <v>3390</v>
      </c>
      <c r="J36" s="19">
        <v>3230</v>
      </c>
      <c r="K36" s="19">
        <v>3040</v>
      </c>
      <c r="L36" s="19">
        <v>2870</v>
      </c>
      <c r="M36" s="19">
        <v>2760</v>
      </c>
      <c r="N36" s="20">
        <v>2660</v>
      </c>
      <c r="P36" s="146"/>
      <c r="Q36" s="9" t="s">
        <v>968</v>
      </c>
      <c r="R36" s="10" t="s">
        <v>979</v>
      </c>
      <c r="S36" s="18">
        <v>64.600000000000009</v>
      </c>
      <c r="T36" s="19">
        <v>60.847702894410872</v>
      </c>
      <c r="U36" s="19">
        <v>57.627242562013024</v>
      </c>
      <c r="V36" s="19">
        <v>54.858568887207134</v>
      </c>
      <c r="W36" s="19">
        <v>51.686682134516886</v>
      </c>
      <c r="X36" s="19">
        <v>48.793236416391821</v>
      </c>
      <c r="Y36" s="19">
        <v>46.924206600026054</v>
      </c>
      <c r="Z36" s="20">
        <v>45.171227158899413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3800</v>
      </c>
      <c r="H37" s="24">
        <v>2930</v>
      </c>
      <c r="I37" s="24">
        <v>2770</v>
      </c>
      <c r="J37" s="24">
        <v>2560</v>
      </c>
      <c r="K37" s="24">
        <v>2400</v>
      </c>
      <c r="L37" s="24">
        <v>2300</v>
      </c>
      <c r="M37" s="24">
        <v>2230</v>
      </c>
      <c r="N37" s="25">
        <v>2170</v>
      </c>
      <c r="P37" s="147"/>
      <c r="Q37" s="21" t="s">
        <v>969</v>
      </c>
      <c r="R37" s="22" t="s">
        <v>979</v>
      </c>
      <c r="S37" s="23">
        <v>64.600000000000009</v>
      </c>
      <c r="T37" s="24">
        <v>49.83573705106452</v>
      </c>
      <c r="U37" s="24">
        <v>47.061136513123735</v>
      </c>
      <c r="V37" s="24">
        <v>43.502926389406142</v>
      </c>
      <c r="W37" s="24">
        <v>40.822424195284512</v>
      </c>
      <c r="X37" s="24">
        <v>39.081158956683751</v>
      </c>
      <c r="Y37" s="24">
        <v>37.944575641086274</v>
      </c>
      <c r="Z37" s="25">
        <v>36.843219311523995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1050</v>
      </c>
      <c r="C40" s="8" t="s">
        <v>970</v>
      </c>
      <c r="D40" s="146" t="s">
        <v>1053</v>
      </c>
      <c r="E40" s="9" t="s">
        <v>967</v>
      </c>
      <c r="F40" s="10" t="s">
        <v>982</v>
      </c>
      <c r="G40" s="11">
        <v>3800</v>
      </c>
      <c r="H40" s="12">
        <v>2850</v>
      </c>
      <c r="I40" s="12">
        <v>2300</v>
      </c>
      <c r="J40" s="12">
        <v>1930</v>
      </c>
      <c r="K40" s="12">
        <v>1770</v>
      </c>
      <c r="L40" s="12">
        <v>1680</v>
      </c>
      <c r="M40" s="12">
        <v>1620</v>
      </c>
      <c r="N40" s="13">
        <v>1580</v>
      </c>
      <c r="P40" s="146" t="s">
        <v>1053</v>
      </c>
      <c r="Q40" s="9" t="s">
        <v>967</v>
      </c>
      <c r="R40" s="10" t="s">
        <v>982</v>
      </c>
      <c r="S40" s="11">
        <v>64.600000000000009</v>
      </c>
      <c r="T40" s="12">
        <v>48.379750697348079</v>
      </c>
      <c r="U40" s="12">
        <v>39.118067827482101</v>
      </c>
      <c r="V40" s="12">
        <v>32.767892239861986</v>
      </c>
      <c r="W40" s="12">
        <v>30.154538116710565</v>
      </c>
      <c r="X40" s="12">
        <v>28.627244265385848</v>
      </c>
      <c r="Y40" s="12">
        <v>27.597162169337849</v>
      </c>
      <c r="Z40" s="13">
        <v>26.843748584782833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3800</v>
      </c>
      <c r="H41" s="19">
        <v>3480</v>
      </c>
      <c r="I41" s="19">
        <v>3220</v>
      </c>
      <c r="J41" s="19">
        <v>3000</v>
      </c>
      <c r="K41" s="19">
        <v>2750</v>
      </c>
      <c r="L41" s="19">
        <v>2530</v>
      </c>
      <c r="M41" s="19">
        <v>2390</v>
      </c>
      <c r="N41" s="20">
        <v>2260</v>
      </c>
      <c r="P41" s="146"/>
      <c r="Q41" s="9" t="s">
        <v>968</v>
      </c>
      <c r="R41" s="10" t="s">
        <v>982</v>
      </c>
      <c r="S41" s="18">
        <v>64.600000000000009</v>
      </c>
      <c r="T41" s="19">
        <v>59.224554988836985</v>
      </c>
      <c r="U41" s="19">
        <v>54.728660151664521</v>
      </c>
      <c r="V41" s="19">
        <v>50.952998155885034</v>
      </c>
      <c r="W41" s="19">
        <v>46.732272245570385</v>
      </c>
      <c r="X41" s="19">
        <v>42.982675921616213</v>
      </c>
      <c r="Y41" s="19">
        <v>40.613130147750944</v>
      </c>
      <c r="Z41" s="20">
        <v>38.429110784377286</v>
      </c>
      <c r="AB41" s="8">
        <v>10</v>
      </c>
      <c r="AC41" t="s">
        <v>1051</v>
      </c>
      <c r="AD41" t="s">
        <v>967</v>
      </c>
      <c r="AE41" t="s">
        <v>982</v>
      </c>
      <c r="AF41">
        <v>6000</v>
      </c>
      <c r="AG41">
        <v>4490</v>
      </c>
      <c r="AH41">
        <v>3630</v>
      </c>
      <c r="AI41">
        <v>3040</v>
      </c>
      <c r="AJ41">
        <v>2800</v>
      </c>
      <c r="AK41">
        <v>2660</v>
      </c>
      <c r="AL41">
        <v>2560</v>
      </c>
      <c r="AM41">
        <v>2490</v>
      </c>
      <c r="AO41" t="s">
        <v>1051</v>
      </c>
      <c r="AP41" t="s">
        <v>967</v>
      </c>
      <c r="AQ41" t="s">
        <v>982</v>
      </c>
      <c r="AR41" s="15">
        <v>102.00000000000001</v>
      </c>
      <c r="AS41" s="15">
        <v>76.389080048444342</v>
      </c>
      <c r="AT41" s="15">
        <v>61.765370253919102</v>
      </c>
      <c r="AU41" s="15">
        <v>51.738777220834713</v>
      </c>
      <c r="AV41" s="15">
        <v>47.612428605332475</v>
      </c>
      <c r="AW41" s="15">
        <v>45.200911997977656</v>
      </c>
      <c r="AX41" s="15">
        <v>43.574466583165027</v>
      </c>
      <c r="AY41" s="15">
        <v>42.384866186499217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3800</v>
      </c>
      <c r="H42" s="24">
        <v>2610</v>
      </c>
      <c r="I42" s="24">
        <v>2400</v>
      </c>
      <c r="J42" s="24">
        <v>2140</v>
      </c>
      <c r="K42" s="24">
        <v>1950</v>
      </c>
      <c r="L42" s="24">
        <v>1830</v>
      </c>
      <c r="M42" s="24">
        <v>1760</v>
      </c>
      <c r="N42" s="25">
        <v>1680</v>
      </c>
      <c r="P42" s="147"/>
      <c r="Q42" s="21" t="s">
        <v>969</v>
      </c>
      <c r="R42" s="22" t="s">
        <v>982</v>
      </c>
      <c r="S42" s="23">
        <v>64.600000000000009</v>
      </c>
      <c r="T42" s="24">
        <v>44.322383230907299</v>
      </c>
      <c r="U42" s="24">
        <v>40.785305324148673</v>
      </c>
      <c r="V42" s="24">
        <v>36.38584173368109</v>
      </c>
      <c r="W42" s="24">
        <v>33.176706119393295</v>
      </c>
      <c r="X42" s="24">
        <v>31.142114699103892</v>
      </c>
      <c r="Y42" s="24">
        <v>29.835882799905455</v>
      </c>
      <c r="Z42" s="25">
        <v>28.586886641799094</v>
      </c>
      <c r="AB42" s="8">
        <v>25</v>
      </c>
      <c r="AC42" t="s">
        <v>1052</v>
      </c>
      <c r="AD42" t="s">
        <v>967</v>
      </c>
      <c r="AE42" t="s">
        <v>982</v>
      </c>
      <c r="AF42">
        <v>5280</v>
      </c>
      <c r="AG42">
        <v>3950</v>
      </c>
      <c r="AH42">
        <v>3200</v>
      </c>
      <c r="AI42">
        <v>2680</v>
      </c>
      <c r="AJ42">
        <v>2460</v>
      </c>
      <c r="AK42">
        <v>2340</v>
      </c>
      <c r="AL42">
        <v>2260</v>
      </c>
      <c r="AM42">
        <v>2190</v>
      </c>
      <c r="AO42" t="s">
        <v>1052</v>
      </c>
      <c r="AP42" t="s">
        <v>967</v>
      </c>
      <c r="AQ42" t="s">
        <v>982</v>
      </c>
      <c r="AR42" s="15">
        <v>89.76</v>
      </c>
      <c r="AS42" s="15">
        <v>67.222390442631024</v>
      </c>
      <c r="AT42" s="15">
        <v>54.353525823448813</v>
      </c>
      <c r="AU42" s="15">
        <v>45.530123954334549</v>
      </c>
      <c r="AV42" s="15">
        <v>41.898937172692577</v>
      </c>
      <c r="AW42" s="15">
        <v>39.776802558220332</v>
      </c>
      <c r="AX42" s="15">
        <v>38.345530593185224</v>
      </c>
      <c r="AY42" s="15">
        <v>37.298682244119306</v>
      </c>
    </row>
    <row r="43" spans="1:51" ht="15.75" thickBot="1">
      <c r="AB43" s="8">
        <v>40</v>
      </c>
      <c r="AC43" t="s">
        <v>1053</v>
      </c>
      <c r="AD43" t="s">
        <v>967</v>
      </c>
      <c r="AE43" t="s">
        <v>982</v>
      </c>
      <c r="AF43">
        <v>3800</v>
      </c>
      <c r="AG43">
        <v>2850</v>
      </c>
      <c r="AH43">
        <v>2300</v>
      </c>
      <c r="AI43">
        <v>1930</v>
      </c>
      <c r="AJ43">
        <v>1770</v>
      </c>
      <c r="AK43">
        <v>1680</v>
      </c>
      <c r="AL43">
        <v>1620</v>
      </c>
      <c r="AM43">
        <v>1580</v>
      </c>
      <c r="AO43" t="s">
        <v>1053</v>
      </c>
      <c r="AP43" t="s">
        <v>967</v>
      </c>
      <c r="AQ43" t="s">
        <v>982</v>
      </c>
      <c r="AR43" s="15">
        <v>64.600000000000009</v>
      </c>
      <c r="AS43" s="15">
        <v>48.379750697348079</v>
      </c>
      <c r="AT43" s="15">
        <v>39.118067827482101</v>
      </c>
      <c r="AU43" s="15">
        <v>32.767892239861986</v>
      </c>
      <c r="AV43" s="15">
        <v>30.154538116710565</v>
      </c>
      <c r="AW43" s="15">
        <v>28.627244265385848</v>
      </c>
      <c r="AX43" s="15">
        <v>27.597162169337849</v>
      </c>
      <c r="AY43" s="15">
        <v>26.843748584782833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R44" s="15"/>
      <c r="AS44" s="15"/>
      <c r="AT44" s="15"/>
      <c r="AU44" s="15"/>
      <c r="AV44" s="15"/>
      <c r="AW44" s="15"/>
      <c r="AX44" s="15"/>
      <c r="AY44" s="15"/>
    </row>
    <row r="45" spans="1:51" ht="15" customHeight="1">
      <c r="A45" s="3">
        <v>1</v>
      </c>
      <c r="B45" s="7" t="s">
        <v>1050</v>
      </c>
      <c r="C45" s="8" t="s">
        <v>973</v>
      </c>
      <c r="D45" s="146" t="s">
        <v>1053</v>
      </c>
      <c r="E45" s="9" t="s">
        <v>967</v>
      </c>
      <c r="F45" s="10" t="s">
        <v>983</v>
      </c>
      <c r="G45" s="11">
        <v>3800</v>
      </c>
      <c r="H45" s="12">
        <v>3400</v>
      </c>
      <c r="I45" s="12">
        <v>3130</v>
      </c>
      <c r="J45" s="12">
        <v>2920</v>
      </c>
      <c r="K45" s="12">
        <v>2830</v>
      </c>
      <c r="L45" s="12">
        <v>2770</v>
      </c>
      <c r="M45" s="12">
        <v>2730</v>
      </c>
      <c r="N45" s="13">
        <v>2700</v>
      </c>
      <c r="P45" s="146" t="s">
        <v>1053</v>
      </c>
      <c r="Q45" s="9" t="s">
        <v>967</v>
      </c>
      <c r="R45" s="10" t="s">
        <v>983</v>
      </c>
      <c r="S45" s="11">
        <v>64.600000000000009</v>
      </c>
      <c r="T45" s="12">
        <v>57.753828124819577</v>
      </c>
      <c r="U45" s="12">
        <v>53.189317908906673</v>
      </c>
      <c r="V45" s="12">
        <v>49.661322103212619</v>
      </c>
      <c r="W45" s="12">
        <v>48.087580687551878</v>
      </c>
      <c r="X45" s="12">
        <v>47.128861945559777</v>
      </c>
      <c r="Y45" s="12">
        <v>46.464431804279258</v>
      </c>
      <c r="Z45" s="13">
        <v>45.968780777891965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3800</v>
      </c>
      <c r="H46" s="19">
        <v>3670</v>
      </c>
      <c r="I46" s="19">
        <v>3560</v>
      </c>
      <c r="J46" s="19">
        <v>3470</v>
      </c>
      <c r="K46" s="19">
        <v>3350</v>
      </c>
      <c r="L46" s="19">
        <v>3250</v>
      </c>
      <c r="M46" s="19">
        <v>3170</v>
      </c>
      <c r="N46" s="20">
        <v>3110</v>
      </c>
      <c r="P46" s="146"/>
      <c r="Q46" s="9" t="s">
        <v>968</v>
      </c>
      <c r="R46" s="10" t="s">
        <v>983</v>
      </c>
      <c r="S46" s="18">
        <v>64.600000000000009</v>
      </c>
      <c r="T46" s="19">
        <v>62.461690092363234</v>
      </c>
      <c r="U46" s="19">
        <v>60.579992675650743</v>
      </c>
      <c r="V46" s="19">
        <v>58.925161937921175</v>
      </c>
      <c r="W46" s="19">
        <v>56.983735086801808</v>
      </c>
      <c r="X46" s="19">
        <v>55.166746326465365</v>
      </c>
      <c r="Y46" s="19">
        <v>53.967913769563921</v>
      </c>
      <c r="Z46" s="20">
        <v>52.824384026999638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3800</v>
      </c>
      <c r="H47" s="24">
        <v>3280</v>
      </c>
      <c r="I47" s="24">
        <v>3180</v>
      </c>
      <c r="J47" s="24">
        <v>3040</v>
      </c>
      <c r="K47" s="24">
        <v>2940</v>
      </c>
      <c r="L47" s="24">
        <v>2860</v>
      </c>
      <c r="M47" s="24">
        <v>2820</v>
      </c>
      <c r="N47" s="25">
        <v>2770</v>
      </c>
      <c r="P47" s="147"/>
      <c r="Q47" s="21" t="s">
        <v>969</v>
      </c>
      <c r="R47" s="22" t="s">
        <v>983</v>
      </c>
      <c r="S47" s="23">
        <v>64.600000000000009</v>
      </c>
      <c r="T47" s="24">
        <v>55.826699553458035</v>
      </c>
      <c r="U47" s="24">
        <v>54.056444297954819</v>
      </c>
      <c r="V47" s="24">
        <v>51.71791987510278</v>
      </c>
      <c r="W47" s="24">
        <v>49.90046647011426</v>
      </c>
      <c r="X47" s="24">
        <v>48.691758746293999</v>
      </c>
      <c r="Y47" s="24">
        <v>47.890052490387447</v>
      </c>
      <c r="Z47" s="25">
        <v>47.103108404862311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>
      <c r="O48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5:51">
      <c r="O49"/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5:51" ht="15" customHeight="1">
      <c r="O50"/>
    </row>
    <row r="51" spans="15:51">
      <c r="O51"/>
    </row>
    <row r="52" spans="15:51">
      <c r="O52"/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5:51">
      <c r="O53"/>
      <c r="AB53" s="8">
        <v>11</v>
      </c>
      <c r="AC53" t="s">
        <v>1051</v>
      </c>
      <c r="AD53" t="s">
        <v>968</v>
      </c>
      <c r="AE53" t="s">
        <v>982</v>
      </c>
      <c r="AF53">
        <v>6000</v>
      </c>
      <c r="AG53">
        <v>5500</v>
      </c>
      <c r="AH53">
        <v>5080</v>
      </c>
      <c r="AI53">
        <v>4730</v>
      </c>
      <c r="AJ53">
        <v>4340</v>
      </c>
      <c r="AK53">
        <v>3990</v>
      </c>
      <c r="AL53">
        <v>3770</v>
      </c>
      <c r="AM53">
        <v>3570</v>
      </c>
      <c r="AO53" t="s">
        <v>1051</v>
      </c>
      <c r="AP53" t="s">
        <v>968</v>
      </c>
      <c r="AQ53" t="s">
        <v>982</v>
      </c>
      <c r="AR53" s="15">
        <v>102.00000000000001</v>
      </c>
      <c r="AS53" s="15">
        <v>93.512455245532081</v>
      </c>
      <c r="AT53" s="15">
        <v>86.413673923680818</v>
      </c>
      <c r="AU53" s="15">
        <v>80.452102351397428</v>
      </c>
      <c r="AV53" s="15">
        <v>73.787798282479557</v>
      </c>
      <c r="AW53" s="15">
        <v>67.867383034130853</v>
      </c>
      <c r="AX53" s="15">
        <v>64.125994970133064</v>
      </c>
      <c r="AY53" s="15">
        <v>60.677543343753612</v>
      </c>
    </row>
    <row r="54" spans="15:51">
      <c r="O54"/>
      <c r="AB54" s="8">
        <v>26</v>
      </c>
      <c r="AC54" t="s">
        <v>1052</v>
      </c>
      <c r="AD54" t="s">
        <v>968</v>
      </c>
      <c r="AE54" t="s">
        <v>982</v>
      </c>
      <c r="AF54">
        <v>5280</v>
      </c>
      <c r="AG54">
        <v>4840</v>
      </c>
      <c r="AH54">
        <v>4470</v>
      </c>
      <c r="AI54">
        <v>4160</v>
      </c>
      <c r="AJ54">
        <v>3820</v>
      </c>
      <c r="AK54">
        <v>3510</v>
      </c>
      <c r="AL54">
        <v>3320</v>
      </c>
      <c r="AM54">
        <v>3140</v>
      </c>
      <c r="AO54" t="s">
        <v>1052</v>
      </c>
      <c r="AP54" t="s">
        <v>968</v>
      </c>
      <c r="AQ54" t="s">
        <v>982</v>
      </c>
      <c r="AR54" s="15">
        <v>89.76</v>
      </c>
      <c r="AS54" s="15">
        <v>82.290960616068233</v>
      </c>
      <c r="AT54" s="15">
        <v>76.044033052839126</v>
      </c>
      <c r="AU54" s="15">
        <v>70.797850069229753</v>
      </c>
      <c r="AV54" s="15">
        <v>64.933262488582017</v>
      </c>
      <c r="AW54" s="15">
        <v>59.723297070035159</v>
      </c>
      <c r="AX54" s="15">
        <v>56.430875573717103</v>
      </c>
      <c r="AY54" s="15">
        <v>53.396238142503186</v>
      </c>
    </row>
    <row r="55" spans="15:51" ht="15" customHeight="1">
      <c r="O55"/>
      <c r="AB55" s="8">
        <v>41</v>
      </c>
      <c r="AC55" t="s">
        <v>1053</v>
      </c>
      <c r="AD55" t="s">
        <v>968</v>
      </c>
      <c r="AE55" t="s">
        <v>982</v>
      </c>
      <c r="AF55">
        <v>3800</v>
      </c>
      <c r="AG55">
        <v>3480</v>
      </c>
      <c r="AH55">
        <v>3220</v>
      </c>
      <c r="AI55">
        <v>3000</v>
      </c>
      <c r="AJ55">
        <v>2750</v>
      </c>
      <c r="AK55">
        <v>2530</v>
      </c>
      <c r="AL55">
        <v>2390</v>
      </c>
      <c r="AM55">
        <v>2260</v>
      </c>
      <c r="AO55" t="s">
        <v>1053</v>
      </c>
      <c r="AP55" t="s">
        <v>968</v>
      </c>
      <c r="AQ55" t="s">
        <v>982</v>
      </c>
      <c r="AR55" s="15">
        <v>64.600000000000009</v>
      </c>
      <c r="AS55" s="15">
        <v>59.224554988836985</v>
      </c>
      <c r="AT55" s="15">
        <v>54.728660151664521</v>
      </c>
      <c r="AU55" s="15">
        <v>50.952998155885034</v>
      </c>
      <c r="AV55" s="15">
        <v>46.732272245570385</v>
      </c>
      <c r="AW55" s="15">
        <v>42.982675921616213</v>
      </c>
      <c r="AX55" s="15">
        <v>40.613130147750944</v>
      </c>
      <c r="AY55" s="15">
        <v>38.429110784377286</v>
      </c>
    </row>
    <row r="56" spans="15:51">
      <c r="O56"/>
      <c r="AB56" s="8">
        <v>56</v>
      </c>
      <c r="AR56" s="15"/>
      <c r="AS56" s="15"/>
      <c r="AT56" s="15"/>
      <c r="AU56" s="15"/>
      <c r="AV56" s="15"/>
      <c r="AW56" s="15"/>
      <c r="AX56" s="15"/>
      <c r="AY56" s="15"/>
    </row>
    <row r="57" spans="15:51">
      <c r="O57"/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5:51">
      <c r="O58"/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5:51">
      <c r="O59"/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5:51" ht="15" customHeight="1">
      <c r="O60"/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5:51">
      <c r="O61"/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5:51">
      <c r="O62"/>
    </row>
    <row r="63" spans="15:51">
      <c r="O63"/>
    </row>
    <row r="64" spans="15:51">
      <c r="O64"/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5:51" ht="15" customHeight="1">
      <c r="O65"/>
      <c r="AB65" s="8">
        <v>12</v>
      </c>
      <c r="AC65" t="s">
        <v>1051</v>
      </c>
      <c r="AD65" t="s">
        <v>969</v>
      </c>
      <c r="AE65" t="s">
        <v>982</v>
      </c>
      <c r="AF65">
        <v>6000</v>
      </c>
      <c r="AG65">
        <v>4120</v>
      </c>
      <c r="AH65">
        <v>3790</v>
      </c>
      <c r="AI65">
        <v>3380</v>
      </c>
      <c r="AJ65">
        <v>3080</v>
      </c>
      <c r="AK65">
        <v>2890</v>
      </c>
      <c r="AL65">
        <v>2770</v>
      </c>
      <c r="AM65">
        <v>2660</v>
      </c>
      <c r="AO65" t="s">
        <v>1051</v>
      </c>
      <c r="AP65" t="s">
        <v>969</v>
      </c>
      <c r="AQ65" t="s">
        <v>982</v>
      </c>
      <c r="AR65" s="15">
        <v>102.00000000000001</v>
      </c>
      <c r="AS65" s="15">
        <v>69.982710364590474</v>
      </c>
      <c r="AT65" s="15">
        <v>64.397850511813687</v>
      </c>
      <c r="AU65" s="15">
        <v>57.451329053180665</v>
      </c>
      <c r="AV65" s="15">
        <v>52.384272820094672</v>
      </c>
      <c r="AW65" s="15">
        <v>49.171760051216665</v>
      </c>
      <c r="AX65" s="15">
        <v>47.109288631429663</v>
      </c>
      <c r="AY65" s="15">
        <v>45.137189434419618</v>
      </c>
    </row>
    <row r="66" spans="15:51">
      <c r="O66"/>
      <c r="AB66" s="8">
        <v>27</v>
      </c>
      <c r="AC66" t="s">
        <v>1052</v>
      </c>
      <c r="AD66" t="s">
        <v>969</v>
      </c>
      <c r="AE66" t="s">
        <v>982</v>
      </c>
      <c r="AF66">
        <v>5280</v>
      </c>
      <c r="AG66">
        <v>3620</v>
      </c>
      <c r="AH66">
        <v>3330</v>
      </c>
      <c r="AI66">
        <v>2970</v>
      </c>
      <c r="AJ66">
        <v>2710</v>
      </c>
      <c r="AK66">
        <v>2550</v>
      </c>
      <c r="AL66">
        <v>2440</v>
      </c>
      <c r="AM66">
        <v>2340</v>
      </c>
      <c r="AO66" t="s">
        <v>1052</v>
      </c>
      <c r="AP66" t="s">
        <v>969</v>
      </c>
      <c r="AQ66" t="s">
        <v>982</v>
      </c>
      <c r="AR66" s="15">
        <v>89.76</v>
      </c>
      <c r="AS66" s="15">
        <v>61.584785120839619</v>
      </c>
      <c r="AT66" s="15">
        <v>56.670108450396043</v>
      </c>
      <c r="AU66" s="15">
        <v>50.557169566798983</v>
      </c>
      <c r="AV66" s="15">
        <v>46.098160081683311</v>
      </c>
      <c r="AW66" s="15">
        <v>43.27114884507067</v>
      </c>
      <c r="AX66" s="15">
        <v>41.456173995658105</v>
      </c>
      <c r="AY66" s="15">
        <v>39.720726702289262</v>
      </c>
    </row>
    <row r="67" spans="15:51">
      <c r="O67"/>
      <c r="AB67" s="8">
        <v>42</v>
      </c>
      <c r="AC67" t="s">
        <v>1053</v>
      </c>
      <c r="AD67" t="s">
        <v>969</v>
      </c>
      <c r="AE67" t="s">
        <v>982</v>
      </c>
      <c r="AF67">
        <v>3800</v>
      </c>
      <c r="AG67">
        <v>2610</v>
      </c>
      <c r="AH67">
        <v>2400</v>
      </c>
      <c r="AI67">
        <v>2140</v>
      </c>
      <c r="AJ67">
        <v>1950</v>
      </c>
      <c r="AK67">
        <v>1830</v>
      </c>
      <c r="AL67">
        <v>1760</v>
      </c>
      <c r="AM67">
        <v>1680</v>
      </c>
      <c r="AO67" t="s">
        <v>1053</v>
      </c>
      <c r="AP67" t="s">
        <v>969</v>
      </c>
      <c r="AQ67" t="s">
        <v>982</v>
      </c>
      <c r="AR67" s="15">
        <v>64.600000000000009</v>
      </c>
      <c r="AS67" s="15">
        <v>44.322383230907299</v>
      </c>
      <c r="AT67" s="15">
        <v>40.785305324148673</v>
      </c>
      <c r="AU67" s="15">
        <v>36.38584173368109</v>
      </c>
      <c r="AV67" s="15">
        <v>33.176706119393295</v>
      </c>
      <c r="AW67" s="15">
        <v>31.142114699103892</v>
      </c>
      <c r="AX67" s="15">
        <v>29.835882799905455</v>
      </c>
      <c r="AY67" s="15">
        <v>28.586886641799094</v>
      </c>
    </row>
    <row r="68" spans="15:51">
      <c r="O68"/>
      <c r="AB68" s="8">
        <v>57</v>
      </c>
      <c r="AR68" s="15"/>
      <c r="AS68" s="15"/>
      <c r="AT68" s="15"/>
      <c r="AU68" s="15"/>
      <c r="AV68" s="15"/>
      <c r="AW68" s="15"/>
      <c r="AX68" s="15"/>
      <c r="AY68" s="15"/>
    </row>
    <row r="69" spans="15:51">
      <c r="O69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/>
    </row>
    <row r="75" spans="15:51" ht="15" customHeight="1">
      <c r="O75"/>
    </row>
    <row r="76" spans="15:51">
      <c r="O76"/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5:51">
      <c r="O77"/>
      <c r="AB77" s="8">
        <v>15</v>
      </c>
      <c r="AC77" t="s">
        <v>1051</v>
      </c>
      <c r="AD77" t="s">
        <v>967</v>
      </c>
      <c r="AE77" t="s">
        <v>983</v>
      </c>
      <c r="AF77">
        <v>6000</v>
      </c>
      <c r="AG77">
        <v>5360</v>
      </c>
      <c r="AH77">
        <v>4940</v>
      </c>
      <c r="AI77">
        <v>4610</v>
      </c>
      <c r="AJ77">
        <v>4470</v>
      </c>
      <c r="AK77">
        <v>4380</v>
      </c>
      <c r="AL77">
        <v>4320</v>
      </c>
      <c r="AM77">
        <v>4270</v>
      </c>
      <c r="AO77" t="s">
        <v>1051</v>
      </c>
      <c r="AP77" t="s">
        <v>967</v>
      </c>
      <c r="AQ77" t="s">
        <v>983</v>
      </c>
      <c r="AR77" s="15">
        <v>102.00000000000001</v>
      </c>
      <c r="AS77" s="15">
        <v>91.190254933925644</v>
      </c>
      <c r="AT77" s="15">
        <v>83.983133540378958</v>
      </c>
      <c r="AU77" s="15">
        <v>78.412613847177823</v>
      </c>
      <c r="AV77" s="15">
        <v>75.927758980345075</v>
      </c>
      <c r="AW77" s="15">
        <v>74.413992545620701</v>
      </c>
      <c r="AX77" s="15">
        <v>73.364892322546211</v>
      </c>
      <c r="AY77" s="15">
        <v>72.582285438776793</v>
      </c>
    </row>
    <row r="78" spans="15:51">
      <c r="O78"/>
      <c r="AB78" s="8">
        <v>30</v>
      </c>
      <c r="AC78" t="s">
        <v>1052</v>
      </c>
      <c r="AD78" t="s">
        <v>967</v>
      </c>
      <c r="AE78" t="s">
        <v>983</v>
      </c>
      <c r="AF78">
        <v>5280</v>
      </c>
      <c r="AG78">
        <v>4720</v>
      </c>
      <c r="AH78">
        <v>4350</v>
      </c>
      <c r="AI78">
        <v>4060</v>
      </c>
      <c r="AJ78">
        <v>3930</v>
      </c>
      <c r="AK78">
        <v>3850</v>
      </c>
      <c r="AL78">
        <v>3800</v>
      </c>
      <c r="AM78">
        <v>3760</v>
      </c>
      <c r="AO78" t="s">
        <v>1052</v>
      </c>
      <c r="AP78" t="s">
        <v>967</v>
      </c>
      <c r="AQ78" t="s">
        <v>983</v>
      </c>
      <c r="AR78" s="15">
        <v>89.76</v>
      </c>
      <c r="AS78" s="15">
        <v>80.247424341854554</v>
      </c>
      <c r="AT78" s="15">
        <v>73.905157515533489</v>
      </c>
      <c r="AU78" s="15">
        <v>69.003100185516473</v>
      </c>
      <c r="AV78" s="15">
        <v>66.816427902703651</v>
      </c>
      <c r="AW78" s="15">
        <v>65.484313440146209</v>
      </c>
      <c r="AX78" s="15">
        <v>64.561105243840657</v>
      </c>
      <c r="AY78" s="15">
        <v>63.872411186123578</v>
      </c>
    </row>
    <row r="79" spans="15:51">
      <c r="O79"/>
      <c r="AB79" s="8">
        <v>45</v>
      </c>
      <c r="AC79" t="s">
        <v>1053</v>
      </c>
      <c r="AD79" t="s">
        <v>967</v>
      </c>
      <c r="AE79" t="s">
        <v>983</v>
      </c>
      <c r="AF79">
        <v>3800</v>
      </c>
      <c r="AG79">
        <v>3400</v>
      </c>
      <c r="AH79">
        <v>3130</v>
      </c>
      <c r="AI79">
        <v>2920</v>
      </c>
      <c r="AJ79">
        <v>2830</v>
      </c>
      <c r="AK79">
        <v>2770</v>
      </c>
      <c r="AL79">
        <v>2730</v>
      </c>
      <c r="AM79">
        <v>2700</v>
      </c>
      <c r="AO79" t="s">
        <v>1053</v>
      </c>
      <c r="AP79" t="s">
        <v>967</v>
      </c>
      <c r="AQ79" t="s">
        <v>983</v>
      </c>
      <c r="AR79" s="15">
        <v>64.600000000000009</v>
      </c>
      <c r="AS79" s="15">
        <v>57.753828124819577</v>
      </c>
      <c r="AT79" s="15">
        <v>53.189317908906673</v>
      </c>
      <c r="AU79" s="15">
        <v>49.661322103212619</v>
      </c>
      <c r="AV79" s="15">
        <v>48.087580687551878</v>
      </c>
      <c r="AW79" s="15">
        <v>47.128861945559777</v>
      </c>
      <c r="AX79" s="15">
        <v>46.464431804279258</v>
      </c>
      <c r="AY79" s="15">
        <v>45.968780777891965</v>
      </c>
    </row>
    <row r="80" spans="15:51" ht="15" customHeight="1">
      <c r="O80"/>
      <c r="AB80" s="8">
        <v>60</v>
      </c>
      <c r="AR80" s="15"/>
      <c r="AS80" s="15"/>
      <c r="AT80" s="15"/>
      <c r="AU80" s="15"/>
      <c r="AV80" s="15"/>
      <c r="AW80" s="15"/>
      <c r="AX80" s="15"/>
      <c r="AY80" s="15"/>
    </row>
    <row r="81" spans="15:51">
      <c r="O81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/>
    </row>
    <row r="87" spans="15:51">
      <c r="O87"/>
    </row>
    <row r="88" spans="15:51">
      <c r="O88"/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5:51">
      <c r="O89"/>
      <c r="AB89" s="8">
        <v>16</v>
      </c>
      <c r="AC89" t="s">
        <v>1051</v>
      </c>
      <c r="AD89" t="s">
        <v>968</v>
      </c>
      <c r="AE89" t="s">
        <v>983</v>
      </c>
      <c r="AF89">
        <v>6000</v>
      </c>
      <c r="AG89">
        <v>5800</v>
      </c>
      <c r="AH89">
        <v>5630</v>
      </c>
      <c r="AI89">
        <v>5470</v>
      </c>
      <c r="AJ89">
        <v>5290</v>
      </c>
      <c r="AK89">
        <v>5120</v>
      </c>
      <c r="AL89">
        <v>5010</v>
      </c>
      <c r="AM89">
        <v>4910</v>
      </c>
      <c r="AO89" t="s">
        <v>1051</v>
      </c>
      <c r="AP89" t="s">
        <v>968</v>
      </c>
      <c r="AQ89" t="s">
        <v>983</v>
      </c>
      <c r="AR89" s="15">
        <v>102.00000000000001</v>
      </c>
      <c r="AS89" s="15">
        <v>98.62372119846826</v>
      </c>
      <c r="AT89" s="15">
        <v>95.652620014185388</v>
      </c>
      <c r="AU89" s="15">
        <v>93.039729375665033</v>
      </c>
      <c r="AV89" s="15">
        <v>89.974318558108138</v>
      </c>
      <c r="AW89" s="15">
        <v>87.105388936524278</v>
      </c>
      <c r="AX89" s="15">
        <v>85.212495425627267</v>
      </c>
      <c r="AY89" s="15">
        <v>83.406922147894178</v>
      </c>
    </row>
    <row r="90" spans="15:51" ht="15" customHeight="1">
      <c r="O90"/>
      <c r="AB90" s="8">
        <v>31</v>
      </c>
      <c r="AC90" t="s">
        <v>1052</v>
      </c>
      <c r="AD90" t="s">
        <v>968</v>
      </c>
      <c r="AE90" t="s">
        <v>983</v>
      </c>
      <c r="AF90">
        <v>5280</v>
      </c>
      <c r="AG90">
        <v>5110</v>
      </c>
      <c r="AH90">
        <v>4950</v>
      </c>
      <c r="AI90">
        <v>4820</v>
      </c>
      <c r="AJ90">
        <v>4660</v>
      </c>
      <c r="AK90">
        <v>4510</v>
      </c>
      <c r="AL90">
        <v>4410</v>
      </c>
      <c r="AM90">
        <v>4320</v>
      </c>
      <c r="AO90" t="s">
        <v>1052</v>
      </c>
      <c r="AP90" t="s">
        <v>968</v>
      </c>
      <c r="AQ90" t="s">
        <v>983</v>
      </c>
      <c r="AR90" s="15">
        <v>89.76</v>
      </c>
      <c r="AS90" s="15">
        <v>86.788874654652076</v>
      </c>
      <c r="AT90" s="15">
        <v>84.174305612483138</v>
      </c>
      <c r="AU90" s="15">
        <v>81.874961850585223</v>
      </c>
      <c r="AV90" s="15">
        <v>79.177400331135146</v>
      </c>
      <c r="AW90" s="15">
        <v>76.652742264141352</v>
      </c>
      <c r="AX90" s="15">
        <v>74.986995974551988</v>
      </c>
      <c r="AY90" s="15">
        <v>73.398091490146882</v>
      </c>
    </row>
    <row r="91" spans="15:51">
      <c r="O91"/>
      <c r="AB91" s="8">
        <v>46</v>
      </c>
      <c r="AC91" t="s">
        <v>1053</v>
      </c>
      <c r="AD91" t="s">
        <v>968</v>
      </c>
      <c r="AE91" t="s">
        <v>983</v>
      </c>
      <c r="AF91">
        <v>3800</v>
      </c>
      <c r="AG91">
        <v>3670</v>
      </c>
      <c r="AH91">
        <v>3560</v>
      </c>
      <c r="AI91">
        <v>3470</v>
      </c>
      <c r="AJ91">
        <v>3350</v>
      </c>
      <c r="AK91">
        <v>3250</v>
      </c>
      <c r="AL91">
        <v>3170</v>
      </c>
      <c r="AM91">
        <v>3110</v>
      </c>
      <c r="AO91" t="s">
        <v>1053</v>
      </c>
      <c r="AP91" t="s">
        <v>968</v>
      </c>
      <c r="AQ91" t="s">
        <v>983</v>
      </c>
      <c r="AR91" s="15">
        <v>64.600000000000009</v>
      </c>
      <c r="AS91" s="15">
        <v>62.461690092363234</v>
      </c>
      <c r="AT91" s="15">
        <v>60.579992675650743</v>
      </c>
      <c r="AU91" s="15">
        <v>58.925161937921175</v>
      </c>
      <c r="AV91" s="15">
        <v>56.983735086801808</v>
      </c>
      <c r="AW91" s="15">
        <v>55.166746326465365</v>
      </c>
      <c r="AX91" s="15">
        <v>53.967913769563921</v>
      </c>
      <c r="AY91" s="15">
        <v>52.824384026999638</v>
      </c>
    </row>
    <row r="92" spans="15:51">
      <c r="O92"/>
      <c r="AB92" s="8">
        <v>61</v>
      </c>
      <c r="AR92" s="15"/>
      <c r="AS92" s="15"/>
      <c r="AT92" s="15"/>
      <c r="AU92" s="15"/>
      <c r="AV92" s="15"/>
      <c r="AW92" s="15"/>
      <c r="AX92" s="15"/>
      <c r="AY92" s="15"/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1051</v>
      </c>
      <c r="AD101" t="s">
        <v>969</v>
      </c>
      <c r="AE101" t="s">
        <v>983</v>
      </c>
      <c r="AF101">
        <v>6000</v>
      </c>
      <c r="AG101">
        <v>5190</v>
      </c>
      <c r="AH101">
        <v>5020</v>
      </c>
      <c r="AI101">
        <v>4800</v>
      </c>
      <c r="AJ101">
        <v>4630</v>
      </c>
      <c r="AK101">
        <v>4520</v>
      </c>
      <c r="AL101">
        <v>4450</v>
      </c>
      <c r="AM101">
        <v>4370</v>
      </c>
      <c r="AO101" t="s">
        <v>1051</v>
      </c>
      <c r="AP101" t="s">
        <v>969</v>
      </c>
      <c r="AQ101" t="s">
        <v>983</v>
      </c>
      <c r="AR101" s="15">
        <v>102.00000000000001</v>
      </c>
      <c r="AS101" s="15">
        <v>88.147420347565316</v>
      </c>
      <c r="AT101" s="15">
        <v>85.352280470454971</v>
      </c>
      <c r="AU101" s="15">
        <v>81.65987348700439</v>
      </c>
      <c r="AV101" s="15">
        <v>78.790210215969879</v>
      </c>
      <c r="AW101" s="15">
        <v>76.881724336253669</v>
      </c>
      <c r="AX101" s="15">
        <v>75.615872353243319</v>
      </c>
      <c r="AY101" s="15">
        <v>74.373329060308905</v>
      </c>
    </row>
    <row r="102" spans="28:51">
      <c r="AB102" s="8">
        <v>32</v>
      </c>
      <c r="AC102" t="s">
        <v>1052</v>
      </c>
      <c r="AD102" t="s">
        <v>969</v>
      </c>
      <c r="AE102" t="s">
        <v>983</v>
      </c>
      <c r="AF102">
        <v>5280</v>
      </c>
      <c r="AG102">
        <v>4560</v>
      </c>
      <c r="AH102">
        <v>4420</v>
      </c>
      <c r="AI102">
        <v>4230</v>
      </c>
      <c r="AJ102">
        <v>4080</v>
      </c>
      <c r="AK102">
        <v>3980</v>
      </c>
      <c r="AL102">
        <v>3910</v>
      </c>
      <c r="AM102">
        <v>3850</v>
      </c>
      <c r="AO102" t="s">
        <v>1052</v>
      </c>
      <c r="AP102" t="s">
        <v>969</v>
      </c>
      <c r="AQ102" t="s">
        <v>983</v>
      </c>
      <c r="AR102" s="15">
        <v>89.76</v>
      </c>
      <c r="AS102" s="15">
        <v>77.569729905857486</v>
      </c>
      <c r="AT102" s="15">
        <v>75.110006814000371</v>
      </c>
      <c r="AU102" s="15">
        <v>71.860688668563853</v>
      </c>
      <c r="AV102" s="15">
        <v>69.335384990053484</v>
      </c>
      <c r="AW102" s="15">
        <v>67.655917415903232</v>
      </c>
      <c r="AX102" s="15">
        <v>66.54196767085412</v>
      </c>
      <c r="AY102" s="15">
        <v>65.448529573071838</v>
      </c>
    </row>
    <row r="103" spans="28:51">
      <c r="AB103" s="8">
        <v>47</v>
      </c>
      <c r="AC103" t="s">
        <v>1053</v>
      </c>
      <c r="AD103" t="s">
        <v>969</v>
      </c>
      <c r="AE103" t="s">
        <v>983</v>
      </c>
      <c r="AF103">
        <v>3800</v>
      </c>
      <c r="AG103">
        <v>3280</v>
      </c>
      <c r="AH103">
        <v>3180</v>
      </c>
      <c r="AI103">
        <v>3040</v>
      </c>
      <c r="AJ103">
        <v>2940</v>
      </c>
      <c r="AK103">
        <v>2860</v>
      </c>
      <c r="AL103">
        <v>2820</v>
      </c>
      <c r="AM103">
        <v>2770</v>
      </c>
      <c r="AO103" t="s">
        <v>1053</v>
      </c>
      <c r="AP103" t="s">
        <v>969</v>
      </c>
      <c r="AQ103" t="s">
        <v>983</v>
      </c>
      <c r="AR103" s="15">
        <v>64.600000000000009</v>
      </c>
      <c r="AS103" s="15">
        <v>55.826699553458035</v>
      </c>
      <c r="AT103" s="15">
        <v>54.056444297954819</v>
      </c>
      <c r="AU103" s="15">
        <v>51.71791987510278</v>
      </c>
      <c r="AV103" s="15">
        <v>49.90046647011426</v>
      </c>
      <c r="AW103" s="15">
        <v>48.691758746293999</v>
      </c>
      <c r="AX103" s="15">
        <v>47.890052490387447</v>
      </c>
      <c r="AY103" s="15">
        <v>47.103108404862311</v>
      </c>
    </row>
    <row r="104" spans="28:51">
      <c r="AB104" s="8">
        <v>62</v>
      </c>
      <c r="AR104" s="15"/>
      <c r="AS104" s="15"/>
      <c r="AT104" s="15"/>
      <c r="AU104" s="15"/>
      <c r="AV104" s="15"/>
      <c r="AW104" s="15"/>
      <c r="AX104" s="15"/>
      <c r="AY104" s="15"/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44">
    <mergeCell ref="D45:D47"/>
    <mergeCell ref="P45:P47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L1:X5"/>
  <sheetViews>
    <sheetView topLeftCell="G1" zoomScale="85" zoomScaleNormal="85" workbookViewId="0">
      <selection activeCell="X5" sqref="X5"/>
    </sheetView>
  </sheetViews>
  <sheetFormatPr defaultRowHeight="15"/>
  <cols>
    <col min="1" max="10" width="9.140625" style="88"/>
    <col min="11" max="11" width="9.140625" style="88" customWidth="1"/>
    <col min="12" max="12" width="9.140625" style="88"/>
    <col min="13" max="13" width="12.28515625" style="88" customWidth="1"/>
    <col min="14" max="14" width="18.42578125" style="88" customWidth="1"/>
    <col min="15" max="15" width="26.140625" style="88" bestFit="1" customWidth="1"/>
    <col min="16" max="16384" width="9.140625" style="88"/>
  </cols>
  <sheetData>
    <row r="1" spans="12:24">
      <c r="P1" s="88">
        <v>2015</v>
      </c>
      <c r="Q1" s="88">
        <v>2020</v>
      </c>
      <c r="R1" s="88">
        <v>2025</v>
      </c>
      <c r="S1" s="88">
        <v>2030</v>
      </c>
      <c r="T1" s="88">
        <v>2035</v>
      </c>
      <c r="U1" s="88">
        <v>2040</v>
      </c>
      <c r="V1" s="88">
        <v>2045</v>
      </c>
      <c r="W1" s="88">
        <v>2050</v>
      </c>
    </row>
    <row r="2" spans="12:24">
      <c r="L2" s="92">
        <v>1</v>
      </c>
      <c r="M2" s="92" t="s">
        <v>1064</v>
      </c>
      <c r="N2" s="92" t="s">
        <v>1068</v>
      </c>
      <c r="O2" s="92" t="s">
        <v>1051</v>
      </c>
      <c r="P2" s="92">
        <v>6000</v>
      </c>
      <c r="Q2" s="92">
        <v>5650</v>
      </c>
      <c r="R2" s="92">
        <v>5350</v>
      </c>
      <c r="S2" s="92">
        <v>5100</v>
      </c>
      <c r="T2" s="92">
        <v>4800</v>
      </c>
      <c r="U2" s="92">
        <v>4530</v>
      </c>
      <c r="V2" s="92">
        <v>4360</v>
      </c>
      <c r="W2" s="92">
        <v>4200</v>
      </c>
    </row>
    <row r="3" spans="12:24">
      <c r="L3" s="92"/>
      <c r="M3" s="110"/>
      <c r="N3" s="110"/>
      <c r="O3" s="110" t="s">
        <v>1052</v>
      </c>
      <c r="P3" s="110">
        <v>5280</v>
      </c>
      <c r="Q3" s="110">
        <v>4970</v>
      </c>
      <c r="R3" s="110">
        <v>4710</v>
      </c>
      <c r="S3" s="110">
        <v>4480</v>
      </c>
      <c r="T3" s="110">
        <v>4220</v>
      </c>
      <c r="U3" s="110">
        <v>3990</v>
      </c>
      <c r="V3" s="110">
        <v>3840</v>
      </c>
      <c r="W3" s="110">
        <v>3690</v>
      </c>
      <c r="X3" s="88" t="s">
        <v>1074</v>
      </c>
    </row>
    <row r="4" spans="12:24" ht="15" customHeight="1">
      <c r="L4" s="114"/>
      <c r="M4" s="114" t="s">
        <v>1066</v>
      </c>
      <c r="N4" s="148" t="s">
        <v>1073</v>
      </c>
      <c r="O4" s="45" t="s">
        <v>1051</v>
      </c>
      <c r="P4" s="45">
        <f>P2</f>
        <v>6000</v>
      </c>
      <c r="Q4" s="45">
        <v>3600</v>
      </c>
      <c r="R4" s="45">
        <v>3410</v>
      </c>
      <c r="S4" s="45">
        <v>3250</v>
      </c>
      <c r="T4" s="45">
        <v>3060</v>
      </c>
      <c r="U4" s="45">
        <v>2890</v>
      </c>
      <c r="V4" s="45">
        <v>2780</v>
      </c>
      <c r="W4" s="45">
        <v>2670</v>
      </c>
      <c r="X4" s="73">
        <f>STE_Summary!AS5/STE_Summary!AG5</f>
        <v>1.6988113711152247E-2</v>
      </c>
    </row>
    <row r="5" spans="12:24">
      <c r="L5" s="115"/>
      <c r="M5" s="115"/>
      <c r="N5" s="149"/>
      <c r="O5" s="115" t="s">
        <v>1052</v>
      </c>
      <c r="P5" s="115">
        <f>P3</f>
        <v>5280</v>
      </c>
      <c r="Q5" s="115">
        <v>3170</v>
      </c>
      <c r="R5" s="115">
        <v>3000</v>
      </c>
      <c r="S5" s="115">
        <v>2860</v>
      </c>
      <c r="T5" s="115">
        <v>2690</v>
      </c>
      <c r="U5" s="115">
        <v>2540</v>
      </c>
      <c r="V5" s="115">
        <v>2440</v>
      </c>
      <c r="W5" s="115">
        <v>2350</v>
      </c>
      <c r="X5" s="73">
        <f>STE_Summary!AS6/STE_Summary!AG6</f>
        <v>1.6986544370393711E-2</v>
      </c>
    </row>
  </sheetData>
  <mergeCells count="1">
    <mergeCell ref="N4:N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79" zoomScale="85" zoomScaleNormal="85" workbookViewId="0">
      <selection activeCell="AF17" sqref="AF17"/>
    </sheetView>
  </sheetViews>
  <sheetFormatPr defaultRowHeight="15"/>
  <cols>
    <col min="2" max="2" width="25.5703125" customWidth="1"/>
    <col min="3" max="3" width="13.5703125" customWidth="1"/>
    <col min="4" max="4" width="10.5703125" customWidth="1"/>
    <col min="5" max="5" width="19.28515625" bestFit="1" customWidth="1"/>
    <col min="15" max="15" width="9.140625" style="1"/>
    <col min="17" max="17" width="19.28515625" bestFit="1" customWidth="1"/>
    <col min="27" max="27" width="9.140625" style="1"/>
    <col min="29" max="29" width="24.7109375" bestFit="1" customWidth="1"/>
    <col min="30" max="30" width="20.140625" bestFit="1" customWidth="1"/>
    <col min="41" max="41" width="24.7109375" bestFit="1" customWidth="1"/>
    <col min="42" max="42" width="20.140625" bestFit="1" customWidth="1"/>
    <col min="52" max="52" width="9.140625" style="1"/>
    <col min="53" max="53" width="21.140625" bestFit="1" customWidth="1"/>
    <col min="74" max="74" width="9.140625" style="1"/>
    <col min="75" max="75" width="32.5703125" bestFit="1" customWidth="1"/>
    <col min="85" max="85" width="14.140625" bestFit="1" customWidth="1"/>
    <col min="95" max="95" width="6.85546875" bestFit="1" customWidth="1"/>
    <col min="96" max="96" width="9.140625" style="1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t="s">
        <v>963</v>
      </c>
      <c r="BM3" t="s">
        <v>963</v>
      </c>
      <c r="BW3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>
        <v>2015</v>
      </c>
      <c r="AG4">
        <v>2020</v>
      </c>
      <c r="AH4">
        <v>2025</v>
      </c>
      <c r="AI4">
        <v>2030</v>
      </c>
      <c r="AJ4">
        <v>2035</v>
      </c>
      <c r="AK4">
        <v>2040</v>
      </c>
      <c r="AL4">
        <v>2045</v>
      </c>
      <c r="AM4">
        <v>2050</v>
      </c>
      <c r="AR4">
        <v>2015</v>
      </c>
      <c r="AS4">
        <v>2020</v>
      </c>
      <c r="AT4">
        <v>2025</v>
      </c>
      <c r="AU4">
        <v>2030</v>
      </c>
      <c r="AV4">
        <v>2035</v>
      </c>
      <c r="AW4">
        <v>2040</v>
      </c>
      <c r="AX4">
        <v>2045</v>
      </c>
      <c r="AY4">
        <v>2050</v>
      </c>
      <c r="BC4">
        <v>2015</v>
      </c>
      <c r="BD4">
        <v>2020</v>
      </c>
      <c r="BE4">
        <v>2025</v>
      </c>
      <c r="BF4">
        <v>2030</v>
      </c>
      <c r="BG4">
        <v>2035</v>
      </c>
      <c r="BH4">
        <v>2040</v>
      </c>
      <c r="BI4">
        <v>2045</v>
      </c>
      <c r="BJ4">
        <v>2050</v>
      </c>
      <c r="BN4">
        <v>2015</v>
      </c>
      <c r="BO4">
        <v>2020</v>
      </c>
      <c r="BP4">
        <v>2025</v>
      </c>
      <c r="BQ4">
        <v>2030</v>
      </c>
      <c r="BR4">
        <v>2035</v>
      </c>
      <c r="BS4">
        <v>2040</v>
      </c>
      <c r="BT4">
        <v>2045</v>
      </c>
      <c r="BU4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>
        <v>2015</v>
      </c>
      <c r="CK4">
        <v>2020</v>
      </c>
      <c r="CL4">
        <v>2025</v>
      </c>
      <c r="CM4">
        <v>2030</v>
      </c>
      <c r="CN4">
        <v>2035</v>
      </c>
      <c r="CO4">
        <v>2040</v>
      </c>
      <c r="CP4">
        <v>2045</v>
      </c>
      <c r="CQ4">
        <v>2050</v>
      </c>
    </row>
    <row r="5" spans="1:95" ht="15" customHeight="1">
      <c r="A5" s="3">
        <v>1</v>
      </c>
      <c r="B5" s="7" t="s">
        <v>985</v>
      </c>
      <c r="C5" s="8" t="s">
        <v>966</v>
      </c>
      <c r="D5" s="146" t="s">
        <v>702</v>
      </c>
      <c r="E5" s="9" t="s">
        <v>967</v>
      </c>
      <c r="F5" s="10" t="s">
        <v>979</v>
      </c>
      <c r="G5" s="11">
        <v>1120</v>
      </c>
      <c r="H5" s="12">
        <v>760</v>
      </c>
      <c r="I5" s="12">
        <v>590</v>
      </c>
      <c r="J5" s="12">
        <v>490</v>
      </c>
      <c r="K5" s="12">
        <v>440</v>
      </c>
      <c r="L5" s="12">
        <v>400</v>
      </c>
      <c r="M5" s="12">
        <v>370</v>
      </c>
      <c r="N5" s="13">
        <v>350</v>
      </c>
      <c r="P5" s="146" t="s">
        <v>702</v>
      </c>
      <c r="Q5" s="9" t="s">
        <v>967</v>
      </c>
      <c r="R5" s="10" t="s">
        <v>979</v>
      </c>
      <c r="S5" s="11">
        <v>25.759999999999998</v>
      </c>
      <c r="T5" s="12">
        <v>17.49609750092133</v>
      </c>
      <c r="U5" s="12">
        <v>13.59106082105308</v>
      </c>
      <c r="V5" s="12">
        <v>11.304466928480348</v>
      </c>
      <c r="W5" s="12">
        <v>10.122573680801132</v>
      </c>
      <c r="X5" s="12">
        <v>9.3031666717259629</v>
      </c>
      <c r="Y5" s="12">
        <v>8.6096427135246714</v>
      </c>
      <c r="Z5" s="13">
        <v>7.9916273508383124</v>
      </c>
      <c r="AA5" s="37"/>
      <c r="AB5" s="8">
        <v>5</v>
      </c>
      <c r="AC5" t="s">
        <v>702</v>
      </c>
      <c r="AD5" t="s">
        <v>967</v>
      </c>
      <c r="AE5" t="s">
        <v>979</v>
      </c>
      <c r="AF5">
        <v>1120</v>
      </c>
      <c r="AG5">
        <v>760</v>
      </c>
      <c r="AH5">
        <v>590</v>
      </c>
      <c r="AI5">
        <v>490</v>
      </c>
      <c r="AJ5">
        <v>440</v>
      </c>
      <c r="AK5">
        <v>400</v>
      </c>
      <c r="AL5">
        <v>370</v>
      </c>
      <c r="AM5">
        <v>350</v>
      </c>
      <c r="AO5" t="s">
        <v>702</v>
      </c>
      <c r="AP5" t="s">
        <v>967</v>
      </c>
      <c r="AQ5" t="s">
        <v>979</v>
      </c>
      <c r="AR5" s="15">
        <v>25.759999999999998</v>
      </c>
      <c r="AS5" s="15">
        <v>17.49609750092133</v>
      </c>
      <c r="AT5" s="15">
        <v>13.59106082105308</v>
      </c>
      <c r="AU5" s="15">
        <v>11.304466928480348</v>
      </c>
      <c r="AV5" s="15">
        <v>10.122573680801132</v>
      </c>
      <c r="AW5" s="15">
        <v>9.3031666717259629</v>
      </c>
      <c r="AX5" s="15">
        <v>8.6096427135246714</v>
      </c>
      <c r="AY5" s="15">
        <v>7.9916273508383124</v>
      </c>
      <c r="BA5" s="8" t="s">
        <v>967</v>
      </c>
      <c r="BC5">
        <v>3290</v>
      </c>
      <c r="BD5">
        <v>2740</v>
      </c>
      <c r="BE5">
        <v>2430</v>
      </c>
      <c r="BF5">
        <v>2230</v>
      </c>
      <c r="BG5">
        <v>2120</v>
      </c>
      <c r="BH5">
        <v>2030</v>
      </c>
      <c r="BI5">
        <v>1960</v>
      </c>
      <c r="BJ5">
        <v>1890</v>
      </c>
      <c r="BM5" t="s">
        <v>967</v>
      </c>
      <c r="BN5" s="15">
        <v>49.35</v>
      </c>
      <c r="BO5" s="15">
        <v>41.111306371317674</v>
      </c>
      <c r="BP5" s="15">
        <v>36.489721624219335</v>
      </c>
      <c r="BQ5" s="15">
        <v>33.449977366706165</v>
      </c>
      <c r="BR5" s="15">
        <v>31.750547103711469</v>
      </c>
      <c r="BS5" s="15">
        <v>30.509956296915341</v>
      </c>
      <c r="BT5" s="15">
        <v>29.414081104993166</v>
      </c>
      <c r="BU5" s="15">
        <v>28.397545326259618</v>
      </c>
      <c r="BW5" s="2" t="s">
        <v>702</v>
      </c>
      <c r="BY5">
        <v>1120</v>
      </c>
      <c r="BZ5">
        <v>1010</v>
      </c>
      <c r="CA5">
        <v>980</v>
      </c>
      <c r="CB5">
        <v>950</v>
      </c>
      <c r="CC5">
        <v>920</v>
      </c>
      <c r="CD5">
        <v>860</v>
      </c>
      <c r="CE5">
        <v>820</v>
      </c>
      <c r="CF5">
        <v>800</v>
      </c>
      <c r="CG5" s="17">
        <v>0.2857142857142857</v>
      </c>
      <c r="CI5" t="s">
        <v>702</v>
      </c>
      <c r="CK5" s="15">
        <v>25.759999999999998</v>
      </c>
      <c r="CL5" s="15">
        <v>23.314768207090626</v>
      </c>
      <c r="CM5" s="15">
        <v>22.466329971522015</v>
      </c>
      <c r="CN5" s="15">
        <v>21.864073107522628</v>
      </c>
      <c r="CO5" s="15">
        <v>21.273113592374987</v>
      </c>
      <c r="CP5" s="15">
        <v>19.796255068447252</v>
      </c>
      <c r="CQ5" s="15">
        <v>18.875728317911246</v>
      </c>
    </row>
    <row r="6" spans="1:95">
      <c r="A6" s="3">
        <v>2</v>
      </c>
      <c r="C6">
        <v>-1</v>
      </c>
      <c r="D6" s="146"/>
      <c r="E6" s="9" t="s">
        <v>968</v>
      </c>
      <c r="F6" s="10" t="s">
        <v>979</v>
      </c>
      <c r="G6" s="18">
        <v>1120</v>
      </c>
      <c r="H6" s="19">
        <v>910</v>
      </c>
      <c r="I6" s="19">
        <v>840</v>
      </c>
      <c r="J6" s="19">
        <v>790</v>
      </c>
      <c r="K6" s="19">
        <v>750</v>
      </c>
      <c r="L6" s="19">
        <v>640</v>
      </c>
      <c r="M6" s="19">
        <v>580</v>
      </c>
      <c r="N6" s="20">
        <v>550</v>
      </c>
      <c r="P6" s="146"/>
      <c r="Q6" s="9" t="s">
        <v>968</v>
      </c>
      <c r="R6" s="10" t="s">
        <v>979</v>
      </c>
      <c r="S6" s="18">
        <v>25.759999999999998</v>
      </c>
      <c r="T6" s="19">
        <v>20.854958209335862</v>
      </c>
      <c r="U6" s="19">
        <v>19.280275664351812</v>
      </c>
      <c r="V6" s="19">
        <v>18.202025199867009</v>
      </c>
      <c r="W6" s="19">
        <v>17.17578591396623</v>
      </c>
      <c r="X6" s="19">
        <v>14.748107268013868</v>
      </c>
      <c r="Y6" s="19">
        <v>13.333355180683238</v>
      </c>
      <c r="Z6" s="20">
        <v>12.647987760576285</v>
      </c>
      <c r="AA6" s="37"/>
      <c r="AB6" s="8">
        <v>20</v>
      </c>
      <c r="AC6" t="s">
        <v>700</v>
      </c>
      <c r="AD6" t="s">
        <v>967</v>
      </c>
      <c r="AE6" t="s">
        <v>979</v>
      </c>
      <c r="AF6">
        <v>1020</v>
      </c>
      <c r="AG6">
        <v>690</v>
      </c>
      <c r="AH6">
        <v>540</v>
      </c>
      <c r="AI6">
        <v>450</v>
      </c>
      <c r="AJ6">
        <v>400</v>
      </c>
      <c r="AK6">
        <v>370</v>
      </c>
      <c r="AL6">
        <v>340</v>
      </c>
      <c r="AM6">
        <v>320</v>
      </c>
      <c r="AO6" t="s">
        <v>700</v>
      </c>
      <c r="AP6" t="s">
        <v>967</v>
      </c>
      <c r="AQ6" t="s">
        <v>979</v>
      </c>
      <c r="AR6" s="15">
        <v>17.34</v>
      </c>
      <c r="AS6" s="15">
        <v>11.77726438920714</v>
      </c>
      <c r="AT6" s="15">
        <v>9.148641096159178</v>
      </c>
      <c r="AU6" s="15">
        <v>7.6094509526338996</v>
      </c>
      <c r="AV6" s="15">
        <v>6.8138752960051105</v>
      </c>
      <c r="AW6" s="15">
        <v>6.262302410237897</v>
      </c>
      <c r="AX6" s="15">
        <v>5.7954660191194796</v>
      </c>
      <c r="AY6" s="15">
        <v>5.3794572307273434</v>
      </c>
      <c r="BA6" s="8" t="s">
        <v>968</v>
      </c>
      <c r="BC6">
        <v>3290</v>
      </c>
      <c r="BD6">
        <v>2980</v>
      </c>
      <c r="BE6">
        <v>2870</v>
      </c>
      <c r="BF6">
        <v>2790</v>
      </c>
      <c r="BG6">
        <v>2720</v>
      </c>
      <c r="BH6">
        <v>2530</v>
      </c>
      <c r="BI6">
        <v>2410</v>
      </c>
      <c r="BJ6">
        <v>2350</v>
      </c>
      <c r="BM6" t="s">
        <v>968</v>
      </c>
      <c r="BN6" s="15">
        <v>49.35</v>
      </c>
      <c r="BO6" s="15">
        <v>44.665520614127431</v>
      </c>
      <c r="BP6" s="15">
        <v>43.040115842182125</v>
      </c>
      <c r="BQ6" s="15">
        <v>41.88633570870504</v>
      </c>
      <c r="BR6" s="15">
        <v>40.75419859408796</v>
      </c>
      <c r="BS6" s="15">
        <v>37.924890824063361</v>
      </c>
      <c r="BT6" s="15">
        <v>36.16138169599845</v>
      </c>
      <c r="BU6" s="15">
        <v>35.271500803351181</v>
      </c>
      <c r="BW6" s="2" t="s">
        <v>700</v>
      </c>
      <c r="BY6">
        <v>1020</v>
      </c>
      <c r="BZ6">
        <v>920</v>
      </c>
      <c r="CA6">
        <v>890</v>
      </c>
      <c r="CB6">
        <v>870</v>
      </c>
      <c r="CC6">
        <v>840</v>
      </c>
      <c r="CD6">
        <v>780</v>
      </c>
      <c r="CE6">
        <v>750</v>
      </c>
      <c r="CF6">
        <v>730</v>
      </c>
      <c r="CI6" t="s">
        <v>700</v>
      </c>
      <c r="CK6" s="15">
        <v>17.34</v>
      </c>
      <c r="CL6" s="15">
        <v>15.694024872319547</v>
      </c>
      <c r="CM6" s="15">
        <v>15.122910004122353</v>
      </c>
      <c r="CN6" s="15">
        <v>14.717508838681772</v>
      </c>
      <c r="CO6" s="15">
        <v>14.319712332755525</v>
      </c>
      <c r="CP6" s="15">
        <v>13.325584739397337</v>
      </c>
      <c r="CQ6" s="15">
        <v>12.705944450022557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1120</v>
      </c>
      <c r="H7" s="24">
        <v>860</v>
      </c>
      <c r="I7" s="24">
        <v>750</v>
      </c>
      <c r="J7" s="24">
        <v>650</v>
      </c>
      <c r="K7" s="24">
        <v>570</v>
      </c>
      <c r="L7" s="24">
        <v>500</v>
      </c>
      <c r="M7" s="24">
        <v>440</v>
      </c>
      <c r="N7" s="25">
        <v>410</v>
      </c>
      <c r="P7" s="147"/>
      <c r="Q7" s="21" t="s">
        <v>969</v>
      </c>
      <c r="R7" s="22" t="s">
        <v>979</v>
      </c>
      <c r="S7" s="23">
        <v>25.759999999999998</v>
      </c>
      <c r="T7" s="24">
        <v>19.888691088958442</v>
      </c>
      <c r="U7" s="24">
        <v>17.332093835478204</v>
      </c>
      <c r="V7" s="24">
        <v>15.059268139961237</v>
      </c>
      <c r="W7" s="24">
        <v>13.073480968336275</v>
      </c>
      <c r="X7" s="24">
        <v>11.412741592296717</v>
      </c>
      <c r="Y7" s="24">
        <v>10.150266403074408</v>
      </c>
      <c r="Z7" s="25">
        <v>9.3203905350610334</v>
      </c>
      <c r="AA7" s="37"/>
      <c r="AB7" s="8">
        <v>35</v>
      </c>
      <c r="AC7" t="s">
        <v>706</v>
      </c>
      <c r="AD7" t="s">
        <v>967</v>
      </c>
      <c r="AE7" t="s">
        <v>979</v>
      </c>
      <c r="AF7">
        <v>1140</v>
      </c>
      <c r="AG7">
        <v>770</v>
      </c>
      <c r="AH7">
        <v>600</v>
      </c>
      <c r="AI7">
        <v>500</v>
      </c>
      <c r="AJ7">
        <v>450</v>
      </c>
      <c r="AK7">
        <v>410</v>
      </c>
      <c r="AL7">
        <v>380</v>
      </c>
      <c r="AM7">
        <v>350</v>
      </c>
      <c r="AO7" t="s">
        <v>706</v>
      </c>
      <c r="AP7" t="s">
        <v>967</v>
      </c>
      <c r="AQ7" t="s">
        <v>979</v>
      </c>
      <c r="AR7" s="15">
        <v>28.5</v>
      </c>
      <c r="AS7" s="15">
        <v>19.357095449388897</v>
      </c>
      <c r="AT7" s="15">
        <v>15.036693843168198</v>
      </c>
      <c r="AU7" s="15">
        <v>12.506883053637031</v>
      </c>
      <c r="AV7" s="15">
        <v>11.199276005544732</v>
      </c>
      <c r="AW7" s="15">
        <v>10.292711573920419</v>
      </c>
      <c r="AX7" s="15">
        <v>9.5254199276185219</v>
      </c>
      <c r="AY7" s="15">
        <v>8.8416684588079164</v>
      </c>
      <c r="BA7" s="8" t="s">
        <v>969</v>
      </c>
      <c r="BC7">
        <v>3290</v>
      </c>
      <c r="BD7">
        <v>2910</v>
      </c>
      <c r="BE7">
        <v>2730</v>
      </c>
      <c r="BF7">
        <v>2550</v>
      </c>
      <c r="BG7">
        <v>2390</v>
      </c>
      <c r="BH7">
        <v>2240</v>
      </c>
      <c r="BI7">
        <v>2120</v>
      </c>
      <c r="BJ7">
        <v>2040</v>
      </c>
      <c r="BM7" t="s">
        <v>969</v>
      </c>
      <c r="BN7" s="15">
        <v>49.35</v>
      </c>
      <c r="BO7" s="15">
        <v>43.676148406180488</v>
      </c>
      <c r="BP7" s="15">
        <v>40.928897730905746</v>
      </c>
      <c r="BQ7" s="15">
        <v>38.30061345494952</v>
      </c>
      <c r="BR7" s="15">
        <v>35.82686879134301</v>
      </c>
      <c r="BS7" s="15">
        <v>33.600871467755191</v>
      </c>
      <c r="BT7" s="15">
        <v>31.791530337358196</v>
      </c>
      <c r="BU7" s="15">
        <v>30.536614007355841</v>
      </c>
      <c r="BW7" s="2" t="s">
        <v>706</v>
      </c>
      <c r="BY7">
        <v>1140</v>
      </c>
      <c r="BZ7">
        <v>1030</v>
      </c>
      <c r="CA7">
        <v>990</v>
      </c>
      <c r="CB7">
        <v>970</v>
      </c>
      <c r="CC7">
        <v>940</v>
      </c>
      <c r="CD7">
        <v>880</v>
      </c>
      <c r="CE7">
        <v>840</v>
      </c>
      <c r="CF7">
        <v>810</v>
      </c>
      <c r="CI7" t="s">
        <v>706</v>
      </c>
      <c r="CK7" s="15">
        <v>28.5</v>
      </c>
      <c r="CL7" s="15">
        <v>25.794677558310674</v>
      </c>
      <c r="CM7" s="15">
        <v>24.855993951412174</v>
      </c>
      <c r="CN7" s="15">
        <v>24.189677157002912</v>
      </c>
      <c r="CO7" s="15">
        <v>23.535859370445934</v>
      </c>
      <c r="CP7" s="15">
        <v>21.901912633957561</v>
      </c>
      <c r="CQ7" s="15">
        <v>20.88347271197479</v>
      </c>
    </row>
    <row r="8" spans="1:95" ht="15.75" thickBot="1">
      <c r="AA8" s="37"/>
      <c r="AB8" s="8">
        <v>50</v>
      </c>
      <c r="AC8" t="s">
        <v>986</v>
      </c>
      <c r="AD8" t="s">
        <v>967</v>
      </c>
      <c r="AE8" t="s">
        <v>979</v>
      </c>
      <c r="AF8">
        <v>2760</v>
      </c>
      <c r="AG8">
        <v>1870</v>
      </c>
      <c r="AH8">
        <v>1460</v>
      </c>
      <c r="AI8">
        <v>1210</v>
      </c>
      <c r="AJ8">
        <v>1080</v>
      </c>
      <c r="AK8">
        <v>1000</v>
      </c>
      <c r="AL8">
        <v>920</v>
      </c>
      <c r="AM8">
        <v>860</v>
      </c>
      <c r="AO8" t="s">
        <v>986</v>
      </c>
      <c r="AP8" t="s">
        <v>967</v>
      </c>
      <c r="AQ8" t="s">
        <v>979</v>
      </c>
      <c r="AR8" s="15">
        <v>41.4</v>
      </c>
      <c r="AS8" s="15">
        <v>28.118728126480711</v>
      </c>
      <c r="AT8" s="15">
        <v>21.842776319549593</v>
      </c>
      <c r="AU8" s="15">
        <v>18.167893277914846</v>
      </c>
      <c r="AV8" s="15">
        <v>16.268421987001819</v>
      </c>
      <c r="AW8" s="15">
        <v>14.951517865273869</v>
      </c>
      <c r="AX8" s="15">
        <v>13.83692578959322</v>
      </c>
      <c r="AY8" s="15">
        <v>12.84368681384729</v>
      </c>
      <c r="BW8" s="2" t="s">
        <v>986</v>
      </c>
      <c r="BY8">
        <v>2760</v>
      </c>
      <c r="BZ8">
        <v>2500</v>
      </c>
      <c r="CA8">
        <v>2410</v>
      </c>
      <c r="CB8">
        <v>2340</v>
      </c>
      <c r="CC8">
        <v>2280</v>
      </c>
      <c r="CD8">
        <v>2120</v>
      </c>
      <c r="CE8">
        <v>2020</v>
      </c>
      <c r="CF8">
        <v>1970</v>
      </c>
      <c r="CI8" t="s">
        <v>986</v>
      </c>
      <c r="CK8" s="15">
        <v>41.4</v>
      </c>
      <c r="CL8" s="15">
        <v>37.470163189967082</v>
      </c>
      <c r="CM8" s="15">
        <v>36.1066017399461</v>
      </c>
      <c r="CN8" s="15">
        <v>35.138688922804228</v>
      </c>
      <c r="CO8" s="15">
        <v>34.188932559174091</v>
      </c>
      <c r="CP8" s="15">
        <v>31.815409931433084</v>
      </c>
      <c r="CQ8" s="15">
        <v>30.335991939500218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t="s">
        <v>704</v>
      </c>
      <c r="AD9" t="s">
        <v>967</v>
      </c>
      <c r="AE9" t="s">
        <v>979</v>
      </c>
      <c r="AF9">
        <v>1360</v>
      </c>
      <c r="AG9">
        <v>920</v>
      </c>
      <c r="AH9">
        <v>720</v>
      </c>
      <c r="AI9">
        <v>600</v>
      </c>
      <c r="AJ9">
        <v>530</v>
      </c>
      <c r="AK9">
        <v>490</v>
      </c>
      <c r="AL9">
        <v>450</v>
      </c>
      <c r="AM9">
        <v>420</v>
      </c>
      <c r="AO9" t="s">
        <v>704</v>
      </c>
      <c r="AP9" t="s">
        <v>967</v>
      </c>
      <c r="AQ9" t="s">
        <v>979</v>
      </c>
      <c r="AR9" s="15">
        <v>27.2</v>
      </c>
      <c r="AS9" s="15">
        <v>18.474140218364138</v>
      </c>
      <c r="AT9" s="15">
        <v>14.350809562602631</v>
      </c>
      <c r="AU9" s="15">
        <v>11.936393651190428</v>
      </c>
      <c r="AV9" s="15">
        <v>10.688431836870759</v>
      </c>
      <c r="AW9" s="15">
        <v>9.8232194670398361</v>
      </c>
      <c r="AX9" s="15">
        <v>9.090927088814869</v>
      </c>
      <c r="AY9" s="15">
        <v>8.4383642834938701</v>
      </c>
      <c r="BW9" s="2" t="s">
        <v>704</v>
      </c>
      <c r="BY9">
        <v>1360</v>
      </c>
      <c r="BZ9">
        <v>1230</v>
      </c>
      <c r="CA9">
        <v>1190</v>
      </c>
      <c r="CB9">
        <v>1150</v>
      </c>
      <c r="CC9">
        <v>1120</v>
      </c>
      <c r="CD9">
        <v>1050</v>
      </c>
      <c r="CE9">
        <v>1000</v>
      </c>
      <c r="CF9">
        <v>970</v>
      </c>
      <c r="CI9" t="s">
        <v>704</v>
      </c>
      <c r="CK9" s="15">
        <v>27.2</v>
      </c>
      <c r="CL9" s="15">
        <v>24.618078231089484</v>
      </c>
      <c r="CM9" s="15">
        <v>23.722211771172319</v>
      </c>
      <c r="CN9" s="15">
        <v>23.08628837440278</v>
      </c>
      <c r="CO9" s="15">
        <v>22.462293855302786</v>
      </c>
      <c r="CP9" s="15">
        <v>20.902878022584058</v>
      </c>
      <c r="CQ9" s="15">
        <v>19.930893254937345</v>
      </c>
    </row>
    <row r="10" spans="1:95" ht="15" customHeight="1">
      <c r="A10" s="3">
        <v>1</v>
      </c>
      <c r="B10" s="7" t="s">
        <v>985</v>
      </c>
      <c r="C10" s="8" t="s">
        <v>970</v>
      </c>
      <c r="D10" s="146" t="s">
        <v>702</v>
      </c>
      <c r="E10" s="9" t="s">
        <v>967</v>
      </c>
      <c r="F10" s="10" t="s">
        <v>982</v>
      </c>
      <c r="G10" s="11">
        <v>1120</v>
      </c>
      <c r="H10" s="12">
        <v>710</v>
      </c>
      <c r="I10" s="12">
        <v>530</v>
      </c>
      <c r="J10" s="12">
        <v>430</v>
      </c>
      <c r="K10" s="12">
        <v>380</v>
      </c>
      <c r="L10" s="12">
        <v>340</v>
      </c>
      <c r="M10" s="12">
        <v>310</v>
      </c>
      <c r="N10" s="13">
        <v>280</v>
      </c>
      <c r="P10" s="146" t="s">
        <v>702</v>
      </c>
      <c r="Q10" s="9" t="s">
        <v>967</v>
      </c>
      <c r="R10" s="10" t="s">
        <v>982</v>
      </c>
      <c r="S10" s="11">
        <v>25.759999999999998</v>
      </c>
      <c r="T10" s="12">
        <v>16.374364667588921</v>
      </c>
      <c r="U10" s="12">
        <v>12.181161719052133</v>
      </c>
      <c r="V10" s="12">
        <v>9.8170738013905083</v>
      </c>
      <c r="W10" s="12">
        <v>8.6259754626045897</v>
      </c>
      <c r="X10" s="12">
        <v>7.8139158358103291</v>
      </c>
      <c r="Y10" s="12">
        <v>7.1360855394385698</v>
      </c>
      <c r="Z10" s="13">
        <v>6.5398694503590766</v>
      </c>
      <c r="AA10" s="37"/>
      <c r="AB10" s="8">
        <v>80</v>
      </c>
      <c r="AC10" t="s">
        <v>987</v>
      </c>
      <c r="AD10" t="s">
        <v>967</v>
      </c>
      <c r="AE10" t="s">
        <v>979</v>
      </c>
      <c r="AF10">
        <v>3290</v>
      </c>
      <c r="AG10">
        <v>2230</v>
      </c>
      <c r="AH10">
        <v>1740</v>
      </c>
      <c r="AI10">
        <v>1440</v>
      </c>
      <c r="AJ10">
        <v>1290</v>
      </c>
      <c r="AK10">
        <v>1190</v>
      </c>
      <c r="AL10">
        <v>1100</v>
      </c>
      <c r="AM10">
        <v>1020</v>
      </c>
      <c r="AO10" t="s">
        <v>987</v>
      </c>
      <c r="AP10" t="s">
        <v>967</v>
      </c>
      <c r="AQ10" t="s">
        <v>979</v>
      </c>
      <c r="AR10" s="15">
        <v>49.35</v>
      </c>
      <c r="AS10" s="15">
        <v>33.518338962362876</v>
      </c>
      <c r="AT10" s="15">
        <v>26.037222496854405</v>
      </c>
      <c r="AU10" s="15">
        <v>21.65665539287675</v>
      </c>
      <c r="AV10" s="15">
        <v>19.392430556969561</v>
      </c>
      <c r="AW10" s="15">
        <v>17.822642672735885</v>
      </c>
      <c r="AX10" s="15">
        <v>16.494016611507863</v>
      </c>
      <c r="AY10" s="15">
        <v>15.310046962883185</v>
      </c>
      <c r="BA10" t="s">
        <v>971</v>
      </c>
      <c r="BM10" t="s">
        <v>971</v>
      </c>
      <c r="BW10" s="2" t="s">
        <v>987</v>
      </c>
      <c r="BY10">
        <v>3290</v>
      </c>
      <c r="BZ10">
        <v>2980</v>
      </c>
      <c r="CA10">
        <v>2870</v>
      </c>
      <c r="CB10">
        <v>2790</v>
      </c>
      <c r="CC10">
        <v>2720</v>
      </c>
      <c r="CD10">
        <v>2530</v>
      </c>
      <c r="CE10">
        <v>2410</v>
      </c>
      <c r="CF10">
        <v>2350</v>
      </c>
      <c r="CI10" t="s">
        <v>987</v>
      </c>
      <c r="CK10" s="15">
        <v>49.35</v>
      </c>
      <c r="CL10" s="15">
        <v>44.665520614127431</v>
      </c>
      <c r="CM10" s="15">
        <v>43.040115842182125</v>
      </c>
      <c r="CN10" s="15">
        <v>41.88633570870504</v>
      </c>
      <c r="CO10" s="15">
        <v>40.75419859408796</v>
      </c>
      <c r="CP10" s="15">
        <v>37.924890824063361</v>
      </c>
      <c r="CQ10" s="15">
        <v>36.16138169599845</v>
      </c>
    </row>
    <row r="11" spans="1:95">
      <c r="A11" s="3">
        <v>2</v>
      </c>
      <c r="C11">
        <v>-1</v>
      </c>
      <c r="D11" s="146"/>
      <c r="E11" s="9" t="s">
        <v>968</v>
      </c>
      <c r="F11" s="10" t="s">
        <v>982</v>
      </c>
      <c r="G11" s="18">
        <v>1120</v>
      </c>
      <c r="H11" s="19">
        <v>870</v>
      </c>
      <c r="I11" s="19">
        <v>800</v>
      </c>
      <c r="J11" s="19">
        <v>750</v>
      </c>
      <c r="K11" s="19">
        <v>700</v>
      </c>
      <c r="L11" s="19">
        <v>580</v>
      </c>
      <c r="M11" s="19">
        <v>520</v>
      </c>
      <c r="N11" s="20">
        <v>490</v>
      </c>
      <c r="P11" s="146"/>
      <c r="Q11" s="9" t="s">
        <v>968</v>
      </c>
      <c r="R11" s="10" t="s">
        <v>982</v>
      </c>
      <c r="S11" s="18">
        <v>25.759999999999998</v>
      </c>
      <c r="T11" s="19">
        <v>20.113896123727823</v>
      </c>
      <c r="U11" s="19">
        <v>18.346784488083628</v>
      </c>
      <c r="V11" s="19">
        <v>17.150840479635796</v>
      </c>
      <c r="W11" s="19">
        <v>16.023795541265578</v>
      </c>
      <c r="X11" s="19">
        <v>13.404460700502055</v>
      </c>
      <c r="Y11" s="19">
        <v>11.911069287026949</v>
      </c>
      <c r="Z11" s="20">
        <v>11.19714289586503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>
        <v>2015</v>
      </c>
      <c r="BD11">
        <v>2020</v>
      </c>
      <c r="BE11">
        <v>2025</v>
      </c>
      <c r="BF11">
        <v>2030</v>
      </c>
      <c r="BG11">
        <v>2035</v>
      </c>
      <c r="BH11">
        <v>2040</v>
      </c>
      <c r="BI11">
        <v>2045</v>
      </c>
      <c r="BJ11">
        <v>2050</v>
      </c>
      <c r="BN11">
        <v>2015</v>
      </c>
      <c r="BO11">
        <v>2020</v>
      </c>
      <c r="BP11">
        <v>2025</v>
      </c>
      <c r="BQ11">
        <v>2030</v>
      </c>
      <c r="BR11">
        <v>2035</v>
      </c>
      <c r="BS11">
        <v>2040</v>
      </c>
      <c r="BT11">
        <v>2045</v>
      </c>
      <c r="BU11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1120</v>
      </c>
      <c r="H12" s="24">
        <v>830</v>
      </c>
      <c r="I12" s="24">
        <v>700</v>
      </c>
      <c r="J12" s="24">
        <v>600</v>
      </c>
      <c r="K12" s="24">
        <v>510</v>
      </c>
      <c r="L12" s="24">
        <v>430</v>
      </c>
      <c r="M12" s="24">
        <v>380</v>
      </c>
      <c r="N12" s="25">
        <v>340</v>
      </c>
      <c r="P12" s="147"/>
      <c r="Q12" s="21" t="s">
        <v>969</v>
      </c>
      <c r="R12" s="22" t="s">
        <v>982</v>
      </c>
      <c r="S12" s="23">
        <v>25.759999999999998</v>
      </c>
      <c r="T12" s="24">
        <v>19.026726228835447</v>
      </c>
      <c r="U12" s="24">
        <v>16.194730136515155</v>
      </c>
      <c r="V12" s="24">
        <v>13.736309491975728</v>
      </c>
      <c r="W12" s="24">
        <v>11.639608126154549</v>
      </c>
      <c r="X12" s="24">
        <v>9.9272979296357562</v>
      </c>
      <c r="Y12" s="24">
        <v>8.6536224162290019</v>
      </c>
      <c r="Z12" s="25">
        <v>7.8308631162473699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>
        <v>1020</v>
      </c>
      <c r="BD12">
        <v>650</v>
      </c>
      <c r="BE12">
        <v>480</v>
      </c>
      <c r="BF12">
        <v>390</v>
      </c>
      <c r="BG12">
        <v>340</v>
      </c>
      <c r="BH12">
        <v>310</v>
      </c>
      <c r="BI12">
        <v>280</v>
      </c>
      <c r="BJ12">
        <v>260</v>
      </c>
      <c r="BM12" t="s">
        <v>967</v>
      </c>
      <c r="BN12" s="15">
        <v>17.34</v>
      </c>
      <c r="BO12" s="15">
        <v>11.02218491211149</v>
      </c>
      <c r="BP12" s="15">
        <v>8.1995863434923919</v>
      </c>
      <c r="BQ12" s="15">
        <v>6.6082321318366244</v>
      </c>
      <c r="BR12" s="15">
        <v>5.8064601910544882</v>
      </c>
      <c r="BS12" s="15">
        <v>5.259833097552451</v>
      </c>
      <c r="BT12" s="15">
        <v>4.8035606853208392</v>
      </c>
      <c r="BU12" s="15">
        <v>4.4022257868488515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>
        <v>1020</v>
      </c>
      <c r="BD13">
        <v>800</v>
      </c>
      <c r="BE13">
        <v>730</v>
      </c>
      <c r="BF13">
        <v>680</v>
      </c>
      <c r="BG13">
        <v>630</v>
      </c>
      <c r="BH13">
        <v>530</v>
      </c>
      <c r="BI13">
        <v>470</v>
      </c>
      <c r="BJ13">
        <v>440</v>
      </c>
      <c r="BM13" t="s">
        <v>968</v>
      </c>
      <c r="BN13" s="15">
        <v>17.34</v>
      </c>
      <c r="BO13" s="15">
        <v>13.539400573968965</v>
      </c>
      <c r="BP13" s="15">
        <v>12.349892974509711</v>
      </c>
      <c r="BQ13" s="15">
        <v>11.544859235903914</v>
      </c>
      <c r="BR13" s="15">
        <v>10.786203986240109</v>
      </c>
      <c r="BS13" s="15">
        <v>9.0230337168752222</v>
      </c>
      <c r="BT13" s="15">
        <v>8.0177772296990426</v>
      </c>
      <c r="BU13" s="15">
        <v>7.5372072132880303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>
        <v>1020</v>
      </c>
      <c r="BD14">
        <v>750</v>
      </c>
      <c r="BE14">
        <v>640</v>
      </c>
      <c r="BF14">
        <v>540</v>
      </c>
      <c r="BG14">
        <v>460</v>
      </c>
      <c r="BH14">
        <v>390</v>
      </c>
      <c r="BI14">
        <v>340</v>
      </c>
      <c r="BJ14">
        <v>310</v>
      </c>
      <c r="BM14" t="s">
        <v>969</v>
      </c>
      <c r="BN14" s="15">
        <v>17.34</v>
      </c>
      <c r="BO14" s="15">
        <v>12.807586677329452</v>
      </c>
      <c r="BP14" s="15">
        <v>10.901266326365405</v>
      </c>
      <c r="BQ14" s="15">
        <v>9.2464132993345949</v>
      </c>
      <c r="BR14" s="15">
        <v>7.8350467743602454</v>
      </c>
      <c r="BS14" s="15">
        <v>6.6824280318277962</v>
      </c>
      <c r="BT14" s="15">
        <v>5.8250703686883121</v>
      </c>
      <c r="BU14" s="15">
        <v>5.2712409330640302</v>
      </c>
    </row>
    <row r="15" spans="1:95" ht="15" customHeight="1">
      <c r="A15" s="3">
        <v>1</v>
      </c>
      <c r="B15" s="7" t="s">
        <v>985</v>
      </c>
      <c r="C15" s="8" t="s">
        <v>973</v>
      </c>
      <c r="D15" s="146" t="s">
        <v>702</v>
      </c>
      <c r="E15" s="9" t="s">
        <v>967</v>
      </c>
      <c r="F15" s="10" t="s">
        <v>983</v>
      </c>
      <c r="G15" s="11">
        <v>1120</v>
      </c>
      <c r="H15" s="12">
        <v>930</v>
      </c>
      <c r="I15" s="12">
        <v>830</v>
      </c>
      <c r="J15" s="12">
        <v>760</v>
      </c>
      <c r="K15" s="12">
        <v>720</v>
      </c>
      <c r="L15" s="12">
        <v>690</v>
      </c>
      <c r="M15" s="12">
        <v>670</v>
      </c>
      <c r="N15" s="13">
        <v>640</v>
      </c>
      <c r="P15" s="146" t="s">
        <v>702</v>
      </c>
      <c r="Q15" s="9" t="s">
        <v>967</v>
      </c>
      <c r="R15" s="10" t="s">
        <v>983</v>
      </c>
      <c r="S15" s="11">
        <v>25.759999999999998</v>
      </c>
      <c r="T15" s="12">
        <v>21.45951878673036</v>
      </c>
      <c r="U15" s="12">
        <v>19.047117103138604</v>
      </c>
      <c r="V15" s="12">
        <v>17.46041371765655</v>
      </c>
      <c r="W15" s="12">
        <v>16.573335225767121</v>
      </c>
      <c r="X15" s="12">
        <v>15.925764421652261</v>
      </c>
      <c r="Y15" s="12">
        <v>15.353733115797851</v>
      </c>
      <c r="Z15" s="13">
        <v>14.823115858246156</v>
      </c>
    </row>
    <row r="16" spans="1:95" ht="15.75" thickBot="1">
      <c r="A16" s="3">
        <v>2</v>
      </c>
      <c r="C16">
        <v>-1</v>
      </c>
      <c r="D16" s="146"/>
      <c r="E16" s="9" t="s">
        <v>968</v>
      </c>
      <c r="F16" s="10" t="s">
        <v>983</v>
      </c>
      <c r="G16" s="18">
        <v>1120</v>
      </c>
      <c r="H16" s="19">
        <v>1010</v>
      </c>
      <c r="I16" s="19">
        <v>980</v>
      </c>
      <c r="J16" s="19">
        <v>950</v>
      </c>
      <c r="K16" s="19">
        <v>920</v>
      </c>
      <c r="L16" s="19">
        <v>860</v>
      </c>
      <c r="M16" s="19">
        <v>820</v>
      </c>
      <c r="N16" s="20">
        <v>800</v>
      </c>
      <c r="P16" s="146"/>
      <c r="Q16" s="9" t="s">
        <v>968</v>
      </c>
      <c r="R16" s="10" t="s">
        <v>983</v>
      </c>
      <c r="S16" s="18">
        <v>25.759999999999998</v>
      </c>
      <c r="T16" s="19">
        <v>23.314768207090626</v>
      </c>
      <c r="U16" s="19">
        <v>22.466329971522015</v>
      </c>
      <c r="V16" s="19">
        <v>21.864073107522628</v>
      </c>
      <c r="W16" s="19">
        <v>21.273113592374987</v>
      </c>
      <c r="X16" s="19">
        <v>19.796255068447252</v>
      </c>
      <c r="Y16" s="19">
        <v>18.875728317911246</v>
      </c>
      <c r="Z16" s="20">
        <v>18.411223114373382</v>
      </c>
      <c r="AF16">
        <v>2015</v>
      </c>
      <c r="AG16">
        <v>2020</v>
      </c>
      <c r="AH16">
        <v>2025</v>
      </c>
      <c r="AI16">
        <v>2030</v>
      </c>
      <c r="AJ16">
        <v>2035</v>
      </c>
      <c r="AK16">
        <v>2040</v>
      </c>
      <c r="AL16">
        <v>2045</v>
      </c>
      <c r="AM16">
        <v>2050</v>
      </c>
      <c r="AR16">
        <v>2015</v>
      </c>
      <c r="AS16">
        <v>2020</v>
      </c>
      <c r="AT16">
        <v>2025</v>
      </c>
      <c r="AU16">
        <v>2030</v>
      </c>
      <c r="AV16">
        <v>2035</v>
      </c>
      <c r="AW16">
        <v>2040</v>
      </c>
      <c r="AX16">
        <v>2045</v>
      </c>
      <c r="AY16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1120</v>
      </c>
      <c r="H17" s="24">
        <v>990</v>
      </c>
      <c r="I17" s="24">
        <v>930</v>
      </c>
      <c r="J17" s="24">
        <v>870</v>
      </c>
      <c r="K17" s="24">
        <v>810</v>
      </c>
      <c r="L17" s="24">
        <v>760</v>
      </c>
      <c r="M17" s="24">
        <v>720</v>
      </c>
      <c r="N17" s="25">
        <v>690</v>
      </c>
      <c r="P17" s="147"/>
      <c r="Q17" s="21" t="s">
        <v>969</v>
      </c>
      <c r="R17" s="22" t="s">
        <v>983</v>
      </c>
      <c r="S17" s="23">
        <v>25.759999999999998</v>
      </c>
      <c r="T17" s="24">
        <v>22.79832994819067</v>
      </c>
      <c r="U17" s="24">
        <v>21.364304063791938</v>
      </c>
      <c r="V17" s="24">
        <v>19.992376952370815</v>
      </c>
      <c r="W17" s="24">
        <v>18.701117326545003</v>
      </c>
      <c r="X17" s="24">
        <v>17.539178298062282</v>
      </c>
      <c r="Y17" s="24">
        <v>16.594727892408248</v>
      </c>
      <c r="Z17" s="25">
        <v>15.939679368378652</v>
      </c>
      <c r="AA17" s="39"/>
      <c r="AB17" s="8">
        <v>6</v>
      </c>
      <c r="AC17" t="s">
        <v>702</v>
      </c>
      <c r="AD17" t="s">
        <v>968</v>
      </c>
      <c r="AE17" t="s">
        <v>979</v>
      </c>
      <c r="AF17">
        <v>1120</v>
      </c>
      <c r="AG17">
        <v>910</v>
      </c>
      <c r="AH17">
        <v>840</v>
      </c>
      <c r="AI17">
        <v>790</v>
      </c>
      <c r="AJ17">
        <v>750</v>
      </c>
      <c r="AK17">
        <v>640</v>
      </c>
      <c r="AL17">
        <v>580</v>
      </c>
      <c r="AM17">
        <v>550</v>
      </c>
      <c r="AO17" t="s">
        <v>702</v>
      </c>
      <c r="AP17" t="s">
        <v>968</v>
      </c>
      <c r="AQ17" t="s">
        <v>979</v>
      </c>
      <c r="AR17" s="15">
        <v>25.759999999999998</v>
      </c>
      <c r="AS17" s="15">
        <v>20.854958209335862</v>
      </c>
      <c r="AT17" s="15">
        <v>19.280275664351812</v>
      </c>
      <c r="AU17" s="15">
        <v>18.202025199867009</v>
      </c>
      <c r="AV17" s="15">
        <v>17.17578591396623</v>
      </c>
      <c r="AW17" s="15">
        <v>14.748107268013868</v>
      </c>
      <c r="AX17" s="15">
        <v>13.333355180683238</v>
      </c>
      <c r="AY17" s="15">
        <v>12.647987760576285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t="s">
        <v>971</v>
      </c>
    </row>
    <row r="18" spans="1:95" ht="15.75" thickBot="1">
      <c r="AA18" s="39"/>
      <c r="AB18" s="8">
        <v>21</v>
      </c>
      <c r="AC18" t="s">
        <v>700</v>
      </c>
      <c r="AD18" t="s">
        <v>968</v>
      </c>
      <c r="AE18" t="s">
        <v>979</v>
      </c>
      <c r="AF18">
        <v>1020</v>
      </c>
      <c r="AG18">
        <v>830</v>
      </c>
      <c r="AH18">
        <v>760</v>
      </c>
      <c r="AI18">
        <v>720</v>
      </c>
      <c r="AJ18">
        <v>680</v>
      </c>
      <c r="AK18">
        <v>580</v>
      </c>
      <c r="AL18">
        <v>530</v>
      </c>
      <c r="AM18">
        <v>500</v>
      </c>
      <c r="AO18" t="s">
        <v>700</v>
      </c>
      <c r="AP18" t="s">
        <v>968</v>
      </c>
      <c r="AQ18" t="s">
        <v>979</v>
      </c>
      <c r="AR18" s="15">
        <v>17.34</v>
      </c>
      <c r="AS18" s="15">
        <v>14.038236620725307</v>
      </c>
      <c r="AT18" s="15">
        <v>12.978260093938681</v>
      </c>
      <c r="AU18" s="15">
        <v>12.252450192767624</v>
      </c>
      <c r="AV18" s="15">
        <v>11.561650921901183</v>
      </c>
      <c r="AW18" s="15">
        <v>9.9274914606894615</v>
      </c>
      <c r="AX18" s="15">
        <v>8.9751699857549436</v>
      </c>
      <c r="AY18" s="15">
        <v>8.5138240593320198</v>
      </c>
      <c r="BB18" s="9" t="s">
        <v>974</v>
      </c>
      <c r="BC18" s="29">
        <v>3290</v>
      </c>
      <c r="BD18" s="27">
        <v>2980</v>
      </c>
      <c r="BE18" s="27">
        <v>2870</v>
      </c>
      <c r="BF18" s="27">
        <v>2790</v>
      </c>
      <c r="BG18" s="27">
        <v>2720</v>
      </c>
      <c r="BH18" s="27">
        <v>2530</v>
      </c>
      <c r="BI18" s="27">
        <v>2410</v>
      </c>
      <c r="BJ18" s="28">
        <v>2350</v>
      </c>
      <c r="BM18" s="9" t="s">
        <v>974</v>
      </c>
      <c r="BN18" s="30">
        <v>49.35</v>
      </c>
      <c r="BO18" s="31">
        <v>44.665520614127431</v>
      </c>
      <c r="BP18" s="31">
        <v>43.040115842182125</v>
      </c>
      <c r="BQ18" s="31">
        <v>41.88633570870504</v>
      </c>
      <c r="BR18" s="31">
        <v>40.75419859408796</v>
      </c>
      <c r="BS18" s="31">
        <v>37.924890824063361</v>
      </c>
      <c r="BT18" s="31">
        <v>36.16138169599845</v>
      </c>
      <c r="BU18" s="32">
        <v>35.271500803351181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>
        <v>2015</v>
      </c>
      <c r="CK18">
        <v>2020</v>
      </c>
      <c r="CL18">
        <v>2025</v>
      </c>
      <c r="CM18">
        <v>2030</v>
      </c>
      <c r="CN18">
        <v>2035</v>
      </c>
      <c r="CO18">
        <v>2040</v>
      </c>
      <c r="CP18">
        <v>2045</v>
      </c>
      <c r="CQ1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t="s">
        <v>706</v>
      </c>
      <c r="AD19" t="s">
        <v>968</v>
      </c>
      <c r="AE19" t="s">
        <v>979</v>
      </c>
      <c r="AF19">
        <v>1140</v>
      </c>
      <c r="AG19">
        <v>920</v>
      </c>
      <c r="AH19">
        <v>850</v>
      </c>
      <c r="AI19">
        <v>810</v>
      </c>
      <c r="AJ19">
        <v>760</v>
      </c>
      <c r="AK19">
        <v>650</v>
      </c>
      <c r="AL19">
        <v>590</v>
      </c>
      <c r="AM19">
        <v>560</v>
      </c>
      <c r="AO19" t="s">
        <v>706</v>
      </c>
      <c r="AP19" t="s">
        <v>968</v>
      </c>
      <c r="AQ19" t="s">
        <v>979</v>
      </c>
      <c r="AR19" s="15">
        <v>28.5</v>
      </c>
      <c r="AS19" s="15">
        <v>23.073226279738826</v>
      </c>
      <c r="AT19" s="15">
        <v>21.331050327407866</v>
      </c>
      <c r="AU19" s="15">
        <v>20.138110178424299</v>
      </c>
      <c r="AV19" s="15">
        <v>19.00271345295177</v>
      </c>
      <c r="AW19" s="15">
        <v>16.316811224316588</v>
      </c>
      <c r="AX19" s="15">
        <v>14.751576966206224</v>
      </c>
      <c r="AY19" s="15">
        <v>13.99330944007858</v>
      </c>
      <c r="BB19" s="21" t="s">
        <v>975</v>
      </c>
      <c r="BC19" s="21">
        <v>1020</v>
      </c>
      <c r="BD19" s="22">
        <v>650</v>
      </c>
      <c r="BE19" s="22">
        <v>480</v>
      </c>
      <c r="BF19" s="22">
        <v>390</v>
      </c>
      <c r="BG19" s="22">
        <v>340</v>
      </c>
      <c r="BH19" s="22">
        <v>310</v>
      </c>
      <c r="BI19" s="22">
        <v>280</v>
      </c>
      <c r="BJ19" s="33">
        <v>260</v>
      </c>
      <c r="BM19" s="21" t="s">
        <v>975</v>
      </c>
      <c r="BN19" s="34">
        <v>17.34</v>
      </c>
      <c r="BO19" s="35">
        <v>11.02218491211149</v>
      </c>
      <c r="BP19" s="35">
        <v>8.1995863434923919</v>
      </c>
      <c r="BQ19" s="35">
        <v>6.6082321318366244</v>
      </c>
      <c r="BR19" s="35">
        <v>5.8064601910544882</v>
      </c>
      <c r="BS19" s="35">
        <v>5.259833097552451</v>
      </c>
      <c r="BT19" s="35">
        <v>4.8035606853208392</v>
      </c>
      <c r="BU19" s="36">
        <v>4.4022257868488515</v>
      </c>
      <c r="BW19" s="2" t="s">
        <v>702</v>
      </c>
      <c r="BY19">
        <v>1120</v>
      </c>
      <c r="BZ19">
        <v>710</v>
      </c>
      <c r="CA19">
        <v>530</v>
      </c>
      <c r="CB19">
        <v>430</v>
      </c>
      <c r="CC19">
        <v>380</v>
      </c>
      <c r="CD19">
        <v>340</v>
      </c>
      <c r="CE19">
        <v>310</v>
      </c>
      <c r="CF19">
        <v>280</v>
      </c>
      <c r="CG19" s="17">
        <v>0.75</v>
      </c>
      <c r="CI19" t="s">
        <v>702</v>
      </c>
      <c r="CK19" s="15">
        <v>25.759999999999998</v>
      </c>
      <c r="CL19" s="15">
        <v>16.374364667588921</v>
      </c>
      <c r="CM19" s="15">
        <v>12.181161719052133</v>
      </c>
      <c r="CN19" s="15">
        <v>9.8170738013905083</v>
      </c>
      <c r="CO19" s="15">
        <v>8.6259754626045897</v>
      </c>
      <c r="CP19" s="15">
        <v>7.8139158358103291</v>
      </c>
      <c r="CQ19" s="15">
        <v>7.1360855394385698</v>
      </c>
    </row>
    <row r="20" spans="1:95" ht="15" customHeight="1">
      <c r="A20" s="3">
        <v>1</v>
      </c>
      <c r="B20" s="7" t="s">
        <v>988</v>
      </c>
      <c r="C20" s="8" t="s">
        <v>966</v>
      </c>
      <c r="D20" s="146" t="s">
        <v>700</v>
      </c>
      <c r="E20" s="9" t="s">
        <v>967</v>
      </c>
      <c r="F20" s="10" t="s">
        <v>979</v>
      </c>
      <c r="G20" s="11">
        <v>1020</v>
      </c>
      <c r="H20" s="12">
        <v>690</v>
      </c>
      <c r="I20" s="12">
        <v>540</v>
      </c>
      <c r="J20" s="12">
        <v>450</v>
      </c>
      <c r="K20" s="12">
        <v>400</v>
      </c>
      <c r="L20" s="12">
        <v>370</v>
      </c>
      <c r="M20" s="12">
        <v>340</v>
      </c>
      <c r="N20" s="13">
        <v>320</v>
      </c>
      <c r="P20" s="146" t="s">
        <v>700</v>
      </c>
      <c r="Q20" s="9" t="s">
        <v>967</v>
      </c>
      <c r="R20" s="10" t="s">
        <v>979</v>
      </c>
      <c r="S20" s="11">
        <v>17.34</v>
      </c>
      <c r="T20" s="12">
        <v>11.77726438920714</v>
      </c>
      <c r="U20" s="12">
        <v>9.148641096159178</v>
      </c>
      <c r="V20" s="12">
        <v>7.6094509526338996</v>
      </c>
      <c r="W20" s="12">
        <v>6.8138752960051105</v>
      </c>
      <c r="X20" s="12">
        <v>6.262302410237897</v>
      </c>
      <c r="Y20" s="12">
        <v>5.7954660191194796</v>
      </c>
      <c r="Z20" s="13">
        <v>5.3794572307273434</v>
      </c>
      <c r="AA20" s="39"/>
      <c r="AB20" s="8">
        <v>51</v>
      </c>
      <c r="AC20" t="s">
        <v>986</v>
      </c>
      <c r="AD20" t="s">
        <v>968</v>
      </c>
      <c r="AE20" t="s">
        <v>979</v>
      </c>
      <c r="AF20">
        <v>2760</v>
      </c>
      <c r="AG20">
        <v>2230</v>
      </c>
      <c r="AH20">
        <v>2070</v>
      </c>
      <c r="AI20">
        <v>1950</v>
      </c>
      <c r="AJ20">
        <v>1840</v>
      </c>
      <c r="AK20">
        <v>1580</v>
      </c>
      <c r="AL20">
        <v>1430</v>
      </c>
      <c r="AM20">
        <v>1360</v>
      </c>
      <c r="AO20" t="s">
        <v>986</v>
      </c>
      <c r="AP20" t="s">
        <v>968</v>
      </c>
      <c r="AQ20" t="s">
        <v>979</v>
      </c>
      <c r="AR20" s="15">
        <v>41.4</v>
      </c>
      <c r="AS20" s="15">
        <v>33.516897122146922</v>
      </c>
      <c r="AT20" s="15">
        <v>30.986157317708265</v>
      </c>
      <c r="AU20" s="15">
        <v>29.253254785500552</v>
      </c>
      <c r="AV20" s="15">
        <v>27.603941647445726</v>
      </c>
      <c r="AW20" s="15">
        <v>23.702315252165146</v>
      </c>
      <c r="AX20" s="15">
        <v>21.428606540383775</v>
      </c>
      <c r="AY20" s="15">
        <v>20.327123186640463</v>
      </c>
      <c r="BW20" s="2" t="s">
        <v>700</v>
      </c>
      <c r="BY20">
        <v>1020</v>
      </c>
      <c r="BZ20">
        <v>650</v>
      </c>
      <c r="CA20">
        <v>480</v>
      </c>
      <c r="CB20">
        <v>390</v>
      </c>
      <c r="CC20">
        <v>340</v>
      </c>
      <c r="CD20">
        <v>310</v>
      </c>
      <c r="CE20">
        <v>280</v>
      </c>
      <c r="CF20">
        <v>260</v>
      </c>
      <c r="CI20" t="s">
        <v>700</v>
      </c>
      <c r="CK20" s="15">
        <v>17.34</v>
      </c>
      <c r="CL20" s="15">
        <v>11.02218491211149</v>
      </c>
      <c r="CM20" s="15">
        <v>8.1995863434923919</v>
      </c>
      <c r="CN20" s="15">
        <v>6.6082321318366244</v>
      </c>
      <c r="CO20" s="15">
        <v>5.8064601910544882</v>
      </c>
      <c r="CP20" s="15">
        <v>5.259833097552451</v>
      </c>
      <c r="CQ20" s="15">
        <v>4.8035606853208392</v>
      </c>
    </row>
    <row r="21" spans="1:95">
      <c r="A21" s="3">
        <v>2</v>
      </c>
      <c r="C21">
        <v>-1</v>
      </c>
      <c r="D21" s="146"/>
      <c r="E21" s="9" t="s">
        <v>968</v>
      </c>
      <c r="F21" s="10" t="s">
        <v>979</v>
      </c>
      <c r="G21" s="18">
        <v>1020</v>
      </c>
      <c r="H21" s="19">
        <v>830</v>
      </c>
      <c r="I21" s="19">
        <v>760</v>
      </c>
      <c r="J21" s="19">
        <v>720</v>
      </c>
      <c r="K21" s="19">
        <v>680</v>
      </c>
      <c r="L21" s="19">
        <v>580</v>
      </c>
      <c r="M21" s="19">
        <v>530</v>
      </c>
      <c r="N21" s="20">
        <v>500</v>
      </c>
      <c r="P21" s="146"/>
      <c r="Q21" s="9" t="s">
        <v>968</v>
      </c>
      <c r="R21" s="10" t="s">
        <v>979</v>
      </c>
      <c r="S21" s="18">
        <v>17.34</v>
      </c>
      <c r="T21" s="19">
        <v>14.038236620725307</v>
      </c>
      <c r="U21" s="19">
        <v>12.978260093938681</v>
      </c>
      <c r="V21" s="19">
        <v>12.252450192767624</v>
      </c>
      <c r="W21" s="19">
        <v>11.561650921901183</v>
      </c>
      <c r="X21" s="19">
        <v>9.9274914606894615</v>
      </c>
      <c r="Y21" s="19">
        <v>8.9751699857549436</v>
      </c>
      <c r="Z21" s="20">
        <v>8.5138240593320198</v>
      </c>
      <c r="AA21" s="39"/>
      <c r="AB21" s="8">
        <v>66</v>
      </c>
      <c r="AC21" t="s">
        <v>704</v>
      </c>
      <c r="AD21" t="s">
        <v>968</v>
      </c>
      <c r="AE21" t="s">
        <v>979</v>
      </c>
      <c r="AF21">
        <v>1360</v>
      </c>
      <c r="AG21">
        <v>1100</v>
      </c>
      <c r="AH21">
        <v>1020</v>
      </c>
      <c r="AI21">
        <v>960</v>
      </c>
      <c r="AJ21">
        <v>910</v>
      </c>
      <c r="AK21">
        <v>780</v>
      </c>
      <c r="AL21">
        <v>700</v>
      </c>
      <c r="AM21">
        <v>670</v>
      </c>
      <c r="AO21" t="s">
        <v>704</v>
      </c>
      <c r="AP21" t="s">
        <v>968</v>
      </c>
      <c r="AQ21" t="s">
        <v>979</v>
      </c>
      <c r="AR21" s="15">
        <v>27.2</v>
      </c>
      <c r="AS21" s="15">
        <v>22.020763326627929</v>
      </c>
      <c r="AT21" s="15">
        <v>20.358055049315578</v>
      </c>
      <c r="AU21" s="15">
        <v>19.219529714145292</v>
      </c>
      <c r="AV21" s="15">
        <v>18.13592301474695</v>
      </c>
      <c r="AW21" s="15">
        <v>15.572535624610916</v>
      </c>
      <c r="AX21" s="15">
        <v>14.078698016870499</v>
      </c>
      <c r="AY21" s="15">
        <v>13.355018132285519</v>
      </c>
      <c r="BW21" s="2" t="s">
        <v>706</v>
      </c>
      <c r="BY21">
        <v>1140</v>
      </c>
      <c r="BZ21">
        <v>720</v>
      </c>
      <c r="CA21">
        <v>540</v>
      </c>
      <c r="CB21">
        <v>430</v>
      </c>
      <c r="CC21">
        <v>380</v>
      </c>
      <c r="CD21">
        <v>350</v>
      </c>
      <c r="CE21">
        <v>320</v>
      </c>
      <c r="CF21">
        <v>290</v>
      </c>
      <c r="CI21" t="s">
        <v>706</v>
      </c>
      <c r="CK21" s="15">
        <v>28.5</v>
      </c>
      <c r="CL21" s="15">
        <v>18.116047865927186</v>
      </c>
      <c r="CM21" s="15">
        <v>13.476828765255661</v>
      </c>
      <c r="CN21" s="15">
        <v>10.861281185544625</v>
      </c>
      <c r="CO21" s="15">
        <v>9.5434899333940546</v>
      </c>
      <c r="CP21" s="15">
        <v>8.6450543990913982</v>
      </c>
      <c r="CQ21" s="15">
        <v>7.8951256938664303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1020</v>
      </c>
      <c r="H22" s="24">
        <v>790</v>
      </c>
      <c r="I22" s="24">
        <v>690</v>
      </c>
      <c r="J22" s="24">
        <v>600</v>
      </c>
      <c r="K22" s="24">
        <v>520</v>
      </c>
      <c r="L22" s="24">
        <v>450</v>
      </c>
      <c r="M22" s="24">
        <v>400</v>
      </c>
      <c r="N22" s="25">
        <v>370</v>
      </c>
      <c r="P22" s="147"/>
      <c r="Q22" s="21" t="s">
        <v>969</v>
      </c>
      <c r="R22" s="22" t="s">
        <v>979</v>
      </c>
      <c r="S22" s="23">
        <v>17.34</v>
      </c>
      <c r="T22" s="24">
        <v>13.38780681221038</v>
      </c>
      <c r="U22" s="24">
        <v>11.666867511925158</v>
      </c>
      <c r="V22" s="24">
        <v>10.136945246386952</v>
      </c>
      <c r="W22" s="24">
        <v>8.8002391300835026</v>
      </c>
      <c r="X22" s="24">
        <v>7.6823345966779941</v>
      </c>
      <c r="Y22" s="24">
        <v>6.8325162821937218</v>
      </c>
      <c r="Z22" s="25">
        <v>6.2738964238337864</v>
      </c>
      <c r="AA22" s="39"/>
      <c r="AB22" s="8">
        <v>81</v>
      </c>
      <c r="AC22" t="s">
        <v>987</v>
      </c>
      <c r="AD22" t="s">
        <v>968</v>
      </c>
      <c r="AE22" t="s">
        <v>979</v>
      </c>
      <c r="AF22">
        <v>3290</v>
      </c>
      <c r="AG22">
        <v>2660</v>
      </c>
      <c r="AH22">
        <v>2460</v>
      </c>
      <c r="AI22">
        <v>2320</v>
      </c>
      <c r="AJ22">
        <v>2190</v>
      </c>
      <c r="AK22">
        <v>1880</v>
      </c>
      <c r="AL22">
        <v>1700</v>
      </c>
      <c r="AM22">
        <v>1620</v>
      </c>
      <c r="AO22" t="s">
        <v>987</v>
      </c>
      <c r="AP22" t="s">
        <v>968</v>
      </c>
      <c r="AQ22" t="s">
        <v>979</v>
      </c>
      <c r="AR22" s="15">
        <v>49.35</v>
      </c>
      <c r="AS22" s="15">
        <v>39.953112873863546</v>
      </c>
      <c r="AT22" s="15">
        <v>36.936397672195731</v>
      </c>
      <c r="AU22" s="15">
        <v>34.870727624745228</v>
      </c>
      <c r="AV22" s="15">
        <v>32.904698558005961</v>
      </c>
      <c r="AW22" s="15">
        <v>28.253846804211356</v>
      </c>
      <c r="AX22" s="15">
        <v>25.54352011516762</v>
      </c>
      <c r="AY22" s="15">
        <v>24.230520030451856</v>
      </c>
      <c r="BW22" s="2" t="s">
        <v>986</v>
      </c>
      <c r="BY22">
        <v>2760</v>
      </c>
      <c r="BZ22">
        <v>1750</v>
      </c>
      <c r="CA22">
        <v>1310</v>
      </c>
      <c r="CB22">
        <v>1050</v>
      </c>
      <c r="CC22">
        <v>920</v>
      </c>
      <c r="CD22">
        <v>840</v>
      </c>
      <c r="CE22">
        <v>760</v>
      </c>
      <c r="CF22">
        <v>700</v>
      </c>
      <c r="CI22" t="s">
        <v>986</v>
      </c>
      <c r="CK22" s="15">
        <v>41.4</v>
      </c>
      <c r="CL22" s="15">
        <v>26.315943215767909</v>
      </c>
      <c r="CM22" s="15">
        <v>19.576867048476643</v>
      </c>
      <c r="CN22" s="15">
        <v>15.777440037949033</v>
      </c>
      <c r="CO22" s="15">
        <v>13.86317485061452</v>
      </c>
      <c r="CP22" s="15">
        <v>12.558079021838029</v>
      </c>
      <c r="CQ22" s="15">
        <v>11.46870890266913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 t="s">
        <v>704</v>
      </c>
      <c r="BY23">
        <v>1360</v>
      </c>
      <c r="BZ23">
        <v>860</v>
      </c>
      <c r="CA23">
        <v>640</v>
      </c>
      <c r="CB23">
        <v>520</v>
      </c>
      <c r="CC23">
        <v>460</v>
      </c>
      <c r="CD23">
        <v>410</v>
      </c>
      <c r="CE23">
        <v>380</v>
      </c>
      <c r="CF23">
        <v>350</v>
      </c>
      <c r="CI23" t="s">
        <v>704</v>
      </c>
      <c r="CK23" s="15">
        <v>27.2</v>
      </c>
      <c r="CL23" s="15">
        <v>17.28970182291998</v>
      </c>
      <c r="CM23" s="15">
        <v>12.862096225086106</v>
      </c>
      <c r="CN23" s="15">
        <v>10.365854324449606</v>
      </c>
      <c r="CO23" s="15">
        <v>9.1081728487129219</v>
      </c>
      <c r="CP23" s="15">
        <v>8.2507185843960009</v>
      </c>
      <c r="CQ23" s="15">
        <v>7.5349971534444524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987</v>
      </c>
      <c r="BY24">
        <v>3290</v>
      </c>
      <c r="BZ24">
        <v>2090</v>
      </c>
      <c r="CA24">
        <v>1560</v>
      </c>
      <c r="CB24">
        <v>1250</v>
      </c>
      <c r="CC24">
        <v>1100</v>
      </c>
      <c r="CD24">
        <v>1000</v>
      </c>
      <c r="CE24">
        <v>910</v>
      </c>
      <c r="CF24">
        <v>840</v>
      </c>
      <c r="CI24" t="s">
        <v>987</v>
      </c>
      <c r="CK24" s="15">
        <v>49.35</v>
      </c>
      <c r="CL24" s="15">
        <v>31.369367094158129</v>
      </c>
      <c r="CM24" s="15">
        <v>23.336192967205854</v>
      </c>
      <c r="CN24" s="15">
        <v>18.807165842337799</v>
      </c>
      <c r="CO24" s="15">
        <v>16.525306253087599</v>
      </c>
      <c r="CP24" s="15">
        <v>14.96959419632142</v>
      </c>
      <c r="CQ24" s="15">
        <v>13.671033438326608</v>
      </c>
    </row>
    <row r="25" spans="1:95" ht="15" customHeight="1">
      <c r="A25" s="3">
        <v>1</v>
      </c>
      <c r="B25" s="7" t="s">
        <v>988</v>
      </c>
      <c r="C25" s="8" t="s">
        <v>970</v>
      </c>
      <c r="D25" s="146" t="s">
        <v>700</v>
      </c>
      <c r="E25" s="9" t="s">
        <v>967</v>
      </c>
      <c r="F25" s="10" t="s">
        <v>982</v>
      </c>
      <c r="G25" s="11">
        <v>1020</v>
      </c>
      <c r="H25" s="12">
        <v>650</v>
      </c>
      <c r="I25" s="12">
        <v>480</v>
      </c>
      <c r="J25" s="12">
        <v>390</v>
      </c>
      <c r="K25" s="12">
        <v>340</v>
      </c>
      <c r="L25" s="12">
        <v>310</v>
      </c>
      <c r="M25" s="12">
        <v>280</v>
      </c>
      <c r="N25" s="13">
        <v>260</v>
      </c>
      <c r="P25" s="146" t="s">
        <v>700</v>
      </c>
      <c r="Q25" s="9" t="s">
        <v>967</v>
      </c>
      <c r="R25" s="10" t="s">
        <v>982</v>
      </c>
      <c r="S25" s="11">
        <v>17.34</v>
      </c>
      <c r="T25" s="12">
        <v>11.02218491211149</v>
      </c>
      <c r="U25" s="12">
        <v>8.1995863434923919</v>
      </c>
      <c r="V25" s="12">
        <v>6.6082321318366244</v>
      </c>
      <c r="W25" s="12">
        <v>5.8064601910544882</v>
      </c>
      <c r="X25" s="12">
        <v>5.259833097552451</v>
      </c>
      <c r="Y25" s="12">
        <v>4.8035606853208392</v>
      </c>
      <c r="Z25" s="13">
        <v>4.4022257868488515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>
        <v>-1</v>
      </c>
      <c r="D26" s="146"/>
      <c r="E26" s="9" t="s">
        <v>968</v>
      </c>
      <c r="F26" s="10" t="s">
        <v>982</v>
      </c>
      <c r="G26" s="18">
        <v>1020</v>
      </c>
      <c r="H26" s="19">
        <v>800</v>
      </c>
      <c r="I26" s="19">
        <v>730</v>
      </c>
      <c r="J26" s="19">
        <v>680</v>
      </c>
      <c r="K26" s="19">
        <v>630</v>
      </c>
      <c r="L26" s="19">
        <v>530</v>
      </c>
      <c r="M26" s="19">
        <v>470</v>
      </c>
      <c r="N26" s="20">
        <v>440</v>
      </c>
      <c r="P26" s="146"/>
      <c r="Q26" s="9" t="s">
        <v>968</v>
      </c>
      <c r="R26" s="10" t="s">
        <v>982</v>
      </c>
      <c r="S26" s="18">
        <v>17.34</v>
      </c>
      <c r="T26" s="19">
        <v>13.539400573968965</v>
      </c>
      <c r="U26" s="19">
        <v>12.349892974509711</v>
      </c>
      <c r="V26" s="19">
        <v>11.544859235903914</v>
      </c>
      <c r="W26" s="19">
        <v>10.786203986240109</v>
      </c>
      <c r="X26" s="19">
        <v>9.0230337168752222</v>
      </c>
      <c r="Y26" s="19">
        <v>8.0177772296990426</v>
      </c>
      <c r="Z26" s="20">
        <v>7.5372072132880303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1020</v>
      </c>
      <c r="H27" s="24">
        <v>750</v>
      </c>
      <c r="I27" s="24">
        <v>640</v>
      </c>
      <c r="J27" s="24">
        <v>540</v>
      </c>
      <c r="K27" s="24">
        <v>460</v>
      </c>
      <c r="L27" s="24">
        <v>390</v>
      </c>
      <c r="M27" s="24">
        <v>340</v>
      </c>
      <c r="N27" s="25">
        <v>310</v>
      </c>
      <c r="P27" s="147"/>
      <c r="Q27" s="21" t="s">
        <v>969</v>
      </c>
      <c r="R27" s="22" t="s">
        <v>982</v>
      </c>
      <c r="S27" s="23">
        <v>17.34</v>
      </c>
      <c r="T27" s="24">
        <v>12.807586677329452</v>
      </c>
      <c r="U27" s="24">
        <v>10.901266326365405</v>
      </c>
      <c r="V27" s="24">
        <v>9.2464132993345949</v>
      </c>
      <c r="W27" s="24">
        <v>7.8350467743602454</v>
      </c>
      <c r="X27" s="24">
        <v>6.6824280318277962</v>
      </c>
      <c r="Y27" s="24">
        <v>5.8250703686883121</v>
      </c>
      <c r="Z27" s="25">
        <v>5.2712409330640302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>
        <v>2015</v>
      </c>
      <c r="AG28">
        <v>2020</v>
      </c>
      <c r="AH28">
        <v>2025</v>
      </c>
      <c r="AI28">
        <v>2030</v>
      </c>
      <c r="AJ28">
        <v>2035</v>
      </c>
      <c r="AK28">
        <v>2040</v>
      </c>
      <c r="AL28">
        <v>2045</v>
      </c>
      <c r="AM28">
        <v>2050</v>
      </c>
      <c r="AR28">
        <v>2015</v>
      </c>
      <c r="AS28">
        <v>2020</v>
      </c>
      <c r="AT28">
        <v>2025</v>
      </c>
      <c r="AU28">
        <v>2030</v>
      </c>
      <c r="AV28">
        <v>2035</v>
      </c>
      <c r="AW28">
        <v>2040</v>
      </c>
      <c r="AX28">
        <v>2045</v>
      </c>
      <c r="AY2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t="s">
        <v>702</v>
      </c>
      <c r="AD29" t="s">
        <v>969</v>
      </c>
      <c r="AE29" t="s">
        <v>979</v>
      </c>
      <c r="AF29">
        <v>1120</v>
      </c>
      <c r="AG29">
        <v>860</v>
      </c>
      <c r="AH29">
        <v>750</v>
      </c>
      <c r="AI29">
        <v>650</v>
      </c>
      <c r="AJ29">
        <v>570</v>
      </c>
      <c r="AK29">
        <v>500</v>
      </c>
      <c r="AL29">
        <v>440</v>
      </c>
      <c r="AM29">
        <v>410</v>
      </c>
      <c r="AO29" t="s">
        <v>702</v>
      </c>
      <c r="AP29" t="s">
        <v>969</v>
      </c>
      <c r="AQ29" t="s">
        <v>979</v>
      </c>
      <c r="AR29" s="15">
        <v>25.759999999999998</v>
      </c>
      <c r="AS29" s="15">
        <v>19.888691088958442</v>
      </c>
      <c r="AT29" s="15">
        <v>17.332093835478204</v>
      </c>
      <c r="AU29" s="15">
        <v>15.059268139961237</v>
      </c>
      <c r="AV29" s="15">
        <v>13.073480968336275</v>
      </c>
      <c r="AW29" s="15">
        <v>11.412741592296717</v>
      </c>
      <c r="AX29" s="15">
        <v>10.150266403074408</v>
      </c>
      <c r="AY29" s="15">
        <v>9.3203905350610334</v>
      </c>
    </row>
    <row r="30" spans="1:95" ht="15" customHeight="1">
      <c r="A30" s="3">
        <v>1</v>
      </c>
      <c r="B30" s="7" t="s">
        <v>988</v>
      </c>
      <c r="C30" s="8" t="s">
        <v>973</v>
      </c>
      <c r="D30" s="146" t="s">
        <v>700</v>
      </c>
      <c r="E30" s="9" t="s">
        <v>967</v>
      </c>
      <c r="F30" s="10" t="s">
        <v>983</v>
      </c>
      <c r="G30" s="11">
        <v>1020</v>
      </c>
      <c r="H30" s="12">
        <v>850</v>
      </c>
      <c r="I30" s="12">
        <v>750</v>
      </c>
      <c r="J30" s="12">
        <v>690</v>
      </c>
      <c r="K30" s="12">
        <v>660</v>
      </c>
      <c r="L30" s="12">
        <v>630</v>
      </c>
      <c r="M30" s="12">
        <v>610</v>
      </c>
      <c r="N30" s="13">
        <v>590</v>
      </c>
      <c r="P30" s="146" t="s">
        <v>700</v>
      </c>
      <c r="Q30" s="9" t="s">
        <v>967</v>
      </c>
      <c r="R30" s="10" t="s">
        <v>983</v>
      </c>
      <c r="S30" s="11">
        <v>17.34</v>
      </c>
      <c r="T30" s="12">
        <v>14.445188500073932</v>
      </c>
      <c r="U30" s="12">
        <v>12.821312522066126</v>
      </c>
      <c r="V30" s="12">
        <v>11.753244327025024</v>
      </c>
      <c r="W30" s="12">
        <v>11.156119286288893</v>
      </c>
      <c r="X30" s="12">
        <v>10.720215647183627</v>
      </c>
      <c r="Y30" s="12">
        <v>10.335160412575105</v>
      </c>
      <c r="Z30" s="13">
        <v>9.9779824915368138</v>
      </c>
      <c r="AA30" s="40"/>
      <c r="AB30" s="8">
        <v>22</v>
      </c>
      <c r="AC30" t="s">
        <v>700</v>
      </c>
      <c r="AD30" t="s">
        <v>969</v>
      </c>
      <c r="AE30" t="s">
        <v>979</v>
      </c>
      <c r="AF30">
        <v>1020</v>
      </c>
      <c r="AG30">
        <v>790</v>
      </c>
      <c r="AH30">
        <v>690</v>
      </c>
      <c r="AI30">
        <v>600</v>
      </c>
      <c r="AJ30">
        <v>520</v>
      </c>
      <c r="AK30">
        <v>450</v>
      </c>
      <c r="AL30">
        <v>400</v>
      </c>
      <c r="AM30">
        <v>370</v>
      </c>
      <c r="AO30" t="s">
        <v>700</v>
      </c>
      <c r="AP30" t="s">
        <v>969</v>
      </c>
      <c r="AQ30" t="s">
        <v>979</v>
      </c>
      <c r="AR30" s="15">
        <v>17.34</v>
      </c>
      <c r="AS30" s="15">
        <v>13.38780681221038</v>
      </c>
      <c r="AT30" s="15">
        <v>11.666867511925158</v>
      </c>
      <c r="AU30" s="15">
        <v>10.136945246386952</v>
      </c>
      <c r="AV30" s="15">
        <v>8.8002391300835026</v>
      </c>
      <c r="AW30" s="15">
        <v>7.6823345966779941</v>
      </c>
      <c r="AX30" s="15">
        <v>6.8325162821937218</v>
      </c>
      <c r="AY30" s="15">
        <v>6.2738964238337864</v>
      </c>
    </row>
    <row r="31" spans="1:95">
      <c r="A31" s="3">
        <v>2</v>
      </c>
      <c r="C31">
        <v>-1</v>
      </c>
      <c r="D31" s="146"/>
      <c r="E31" s="9" t="s">
        <v>968</v>
      </c>
      <c r="F31" s="10" t="s">
        <v>983</v>
      </c>
      <c r="G31" s="18">
        <v>1020</v>
      </c>
      <c r="H31" s="19">
        <v>920</v>
      </c>
      <c r="I31" s="19">
        <v>890</v>
      </c>
      <c r="J31" s="19">
        <v>870</v>
      </c>
      <c r="K31" s="19">
        <v>840</v>
      </c>
      <c r="L31" s="19">
        <v>780</v>
      </c>
      <c r="M31" s="19">
        <v>750</v>
      </c>
      <c r="N31" s="20">
        <v>730</v>
      </c>
      <c r="P31" s="146"/>
      <c r="Q31" s="9" t="s">
        <v>968</v>
      </c>
      <c r="R31" s="10" t="s">
        <v>983</v>
      </c>
      <c r="S31" s="18">
        <v>17.34</v>
      </c>
      <c r="T31" s="19">
        <v>15.694024872319547</v>
      </c>
      <c r="U31" s="19">
        <v>15.122910004122353</v>
      </c>
      <c r="V31" s="19">
        <v>14.717508838681772</v>
      </c>
      <c r="W31" s="19">
        <v>14.319712332755525</v>
      </c>
      <c r="X31" s="19">
        <v>13.325584739397337</v>
      </c>
      <c r="Y31" s="19">
        <v>12.705944450022557</v>
      </c>
      <c r="Z31" s="20">
        <v>12.39326897528084</v>
      </c>
      <c r="AA31" s="40"/>
      <c r="AB31" s="8">
        <v>37</v>
      </c>
      <c r="AC31" t="s">
        <v>706</v>
      </c>
      <c r="AD31" t="s">
        <v>969</v>
      </c>
      <c r="AE31" t="s">
        <v>979</v>
      </c>
      <c r="AF31">
        <v>1140</v>
      </c>
      <c r="AG31">
        <v>880</v>
      </c>
      <c r="AH31">
        <v>770</v>
      </c>
      <c r="AI31">
        <v>670</v>
      </c>
      <c r="AJ31">
        <v>580</v>
      </c>
      <c r="AK31">
        <v>510</v>
      </c>
      <c r="AL31">
        <v>450</v>
      </c>
      <c r="AM31">
        <v>410</v>
      </c>
      <c r="AO31" t="s">
        <v>706</v>
      </c>
      <c r="AP31" t="s">
        <v>969</v>
      </c>
      <c r="AQ31" t="s">
        <v>979</v>
      </c>
      <c r="AR31" s="15">
        <v>28.5</v>
      </c>
      <c r="AS31" s="15">
        <v>22.004180746712564</v>
      </c>
      <c r="AT31" s="15">
        <v>19.175647294686677</v>
      </c>
      <c r="AU31" s="15">
        <v>16.661069176587546</v>
      </c>
      <c r="AV31" s="15">
        <v>14.464060853943472</v>
      </c>
      <c r="AW31" s="15">
        <v>12.626674510110888</v>
      </c>
      <c r="AX31" s="15">
        <v>11.229914304643659</v>
      </c>
      <c r="AY31" s="15">
        <v>10.311767478619544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1020</v>
      </c>
      <c r="H32" s="24">
        <v>900</v>
      </c>
      <c r="I32" s="24">
        <v>850</v>
      </c>
      <c r="J32" s="24">
        <v>790</v>
      </c>
      <c r="K32" s="24">
        <v>740</v>
      </c>
      <c r="L32" s="24">
        <v>690</v>
      </c>
      <c r="M32" s="24">
        <v>660</v>
      </c>
      <c r="N32" s="25">
        <v>630</v>
      </c>
      <c r="P32" s="147"/>
      <c r="Q32" s="21" t="s">
        <v>969</v>
      </c>
      <c r="R32" s="22" t="s">
        <v>983</v>
      </c>
      <c r="S32" s="23">
        <v>17.34</v>
      </c>
      <c r="T32" s="24">
        <v>15.346391354876793</v>
      </c>
      <c r="U32" s="24">
        <v>14.381095980828892</v>
      </c>
      <c r="V32" s="24">
        <v>13.457601566541536</v>
      </c>
      <c r="W32" s="24">
        <v>12.588407392946054</v>
      </c>
      <c r="X32" s="24">
        <v>11.8062636525</v>
      </c>
      <c r="Y32" s="24">
        <v>11.170519474159899</v>
      </c>
      <c r="Z32" s="25">
        <v>10.729582307751777</v>
      </c>
      <c r="AA32" s="40"/>
      <c r="AB32" s="8">
        <v>52</v>
      </c>
      <c r="AC32" t="s">
        <v>986</v>
      </c>
      <c r="AD32" t="s">
        <v>969</v>
      </c>
      <c r="AE32" t="s">
        <v>979</v>
      </c>
      <c r="AF32">
        <v>2760</v>
      </c>
      <c r="AG32">
        <v>2130</v>
      </c>
      <c r="AH32">
        <v>1860</v>
      </c>
      <c r="AI32">
        <v>1610</v>
      </c>
      <c r="AJ32">
        <v>1400</v>
      </c>
      <c r="AK32">
        <v>1220</v>
      </c>
      <c r="AL32">
        <v>1090</v>
      </c>
      <c r="AM32">
        <v>1000</v>
      </c>
      <c r="AO32" t="s">
        <v>986</v>
      </c>
      <c r="AP32" t="s">
        <v>969</v>
      </c>
      <c r="AQ32" t="s">
        <v>979</v>
      </c>
      <c r="AR32" s="15">
        <v>41.4</v>
      </c>
      <c r="AS32" s="15">
        <v>31.963967821540351</v>
      </c>
      <c r="AT32" s="15">
        <v>27.855150807018543</v>
      </c>
      <c r="AU32" s="15">
        <v>24.2023952249377</v>
      </c>
      <c r="AV32" s="15">
        <v>21.010951556254728</v>
      </c>
      <c r="AW32" s="15">
        <v>18.341906130476872</v>
      </c>
      <c r="AX32" s="15">
        <v>16.312928147798161</v>
      </c>
      <c r="AY32" s="15">
        <v>14.979199074205235</v>
      </c>
    </row>
    <row r="33" spans="1:51" ht="15.75" thickBot="1">
      <c r="AA33" s="40"/>
      <c r="AB33" s="8">
        <v>67</v>
      </c>
      <c r="AC33" t="s">
        <v>704</v>
      </c>
      <c r="AD33" t="s">
        <v>969</v>
      </c>
      <c r="AE33" t="s">
        <v>979</v>
      </c>
      <c r="AF33">
        <v>1360</v>
      </c>
      <c r="AG33">
        <v>1050</v>
      </c>
      <c r="AH33">
        <v>920</v>
      </c>
      <c r="AI33">
        <v>800</v>
      </c>
      <c r="AJ33">
        <v>690</v>
      </c>
      <c r="AK33">
        <v>600</v>
      </c>
      <c r="AL33">
        <v>540</v>
      </c>
      <c r="AM33">
        <v>490</v>
      </c>
      <c r="AO33" t="s">
        <v>704</v>
      </c>
      <c r="AP33" t="s">
        <v>969</v>
      </c>
      <c r="AQ33" t="s">
        <v>979</v>
      </c>
      <c r="AR33" s="15">
        <v>27.2</v>
      </c>
      <c r="AS33" s="15">
        <v>21.000481274055495</v>
      </c>
      <c r="AT33" s="15">
        <v>18.300968646157109</v>
      </c>
      <c r="AU33" s="15">
        <v>15.901090582567763</v>
      </c>
      <c r="AV33" s="15">
        <v>13.804296674640787</v>
      </c>
      <c r="AW33" s="15">
        <v>12.050720935965478</v>
      </c>
      <c r="AX33" s="15">
        <v>10.717672599519563</v>
      </c>
      <c r="AY33" s="15">
        <v>9.8414061550333898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t="s">
        <v>987</v>
      </c>
      <c r="AD34" t="s">
        <v>969</v>
      </c>
      <c r="AE34" t="s">
        <v>979</v>
      </c>
      <c r="AF34">
        <v>3290</v>
      </c>
      <c r="AG34">
        <v>2540</v>
      </c>
      <c r="AH34">
        <v>2210</v>
      </c>
      <c r="AI34">
        <v>1920</v>
      </c>
      <c r="AJ34">
        <v>1670</v>
      </c>
      <c r="AK34">
        <v>1460</v>
      </c>
      <c r="AL34">
        <v>1300</v>
      </c>
      <c r="AM34">
        <v>1190</v>
      </c>
      <c r="AO34" t="s">
        <v>987</v>
      </c>
      <c r="AP34" t="s">
        <v>969</v>
      </c>
      <c r="AQ34" t="s">
        <v>979</v>
      </c>
      <c r="AR34" s="15">
        <v>49.35</v>
      </c>
      <c r="AS34" s="15">
        <v>38.101976135097011</v>
      </c>
      <c r="AT34" s="15">
        <v>33.204147157641664</v>
      </c>
      <c r="AU34" s="15">
        <v>28.849956626827911</v>
      </c>
      <c r="AV34" s="15">
        <v>25.045663268144221</v>
      </c>
      <c r="AW34" s="15">
        <v>21.864083756981486</v>
      </c>
      <c r="AX34" s="15">
        <v>19.445483190672441</v>
      </c>
      <c r="AY34" s="15">
        <v>17.855639476135948</v>
      </c>
    </row>
    <row r="35" spans="1:51" ht="15" customHeight="1">
      <c r="A35" s="3">
        <v>1</v>
      </c>
      <c r="B35" s="7" t="s">
        <v>989</v>
      </c>
      <c r="C35" s="8" t="s">
        <v>966</v>
      </c>
      <c r="D35" s="146" t="s">
        <v>706</v>
      </c>
      <c r="E35" s="9" t="s">
        <v>967</v>
      </c>
      <c r="F35" s="10" t="s">
        <v>979</v>
      </c>
      <c r="G35" s="11">
        <v>1140</v>
      </c>
      <c r="H35" s="12">
        <v>770</v>
      </c>
      <c r="I35" s="12">
        <v>600</v>
      </c>
      <c r="J35" s="12">
        <v>500</v>
      </c>
      <c r="K35" s="12">
        <v>450</v>
      </c>
      <c r="L35" s="12">
        <v>410</v>
      </c>
      <c r="M35" s="12">
        <v>380</v>
      </c>
      <c r="N35" s="13">
        <v>350</v>
      </c>
      <c r="P35" s="146" t="s">
        <v>706</v>
      </c>
      <c r="Q35" s="9" t="s">
        <v>967</v>
      </c>
      <c r="R35" s="10" t="s">
        <v>979</v>
      </c>
      <c r="S35" s="11">
        <v>28.5</v>
      </c>
      <c r="T35" s="12">
        <v>19.357095449388897</v>
      </c>
      <c r="U35" s="12">
        <v>15.036693843168198</v>
      </c>
      <c r="V35" s="12">
        <v>12.506883053637031</v>
      </c>
      <c r="W35" s="12">
        <v>11.199276005544732</v>
      </c>
      <c r="X35" s="12">
        <v>10.292711573920419</v>
      </c>
      <c r="Y35" s="12">
        <v>9.5254199276185219</v>
      </c>
      <c r="Z35" s="13">
        <v>8.8416684588079164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>
        <v>-1</v>
      </c>
      <c r="D36" s="146"/>
      <c r="E36" s="9" t="s">
        <v>968</v>
      </c>
      <c r="F36" s="10" t="s">
        <v>979</v>
      </c>
      <c r="G36" s="18">
        <v>1140</v>
      </c>
      <c r="H36" s="19">
        <v>920</v>
      </c>
      <c r="I36" s="19">
        <v>850</v>
      </c>
      <c r="J36" s="19">
        <v>810</v>
      </c>
      <c r="K36" s="19">
        <v>760</v>
      </c>
      <c r="L36" s="19">
        <v>650</v>
      </c>
      <c r="M36" s="19">
        <v>590</v>
      </c>
      <c r="N36" s="20">
        <v>560</v>
      </c>
      <c r="P36" s="146"/>
      <c r="Q36" s="9" t="s">
        <v>968</v>
      </c>
      <c r="R36" s="10" t="s">
        <v>979</v>
      </c>
      <c r="S36" s="18">
        <v>28.5</v>
      </c>
      <c r="T36" s="19">
        <v>23.073226279738826</v>
      </c>
      <c r="U36" s="19">
        <v>21.331050327407866</v>
      </c>
      <c r="V36" s="19">
        <v>20.138110178424299</v>
      </c>
      <c r="W36" s="19">
        <v>19.00271345295177</v>
      </c>
      <c r="X36" s="19">
        <v>16.316811224316588</v>
      </c>
      <c r="Y36" s="19">
        <v>14.751576966206224</v>
      </c>
      <c r="Z36" s="20">
        <v>13.99330944007858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1140</v>
      </c>
      <c r="H37" s="24">
        <v>880</v>
      </c>
      <c r="I37" s="24">
        <v>770</v>
      </c>
      <c r="J37" s="24">
        <v>670</v>
      </c>
      <c r="K37" s="24">
        <v>580</v>
      </c>
      <c r="L37" s="24">
        <v>510</v>
      </c>
      <c r="M37" s="24">
        <v>450</v>
      </c>
      <c r="N37" s="25">
        <v>410</v>
      </c>
      <c r="P37" s="147"/>
      <c r="Q37" s="21" t="s">
        <v>969</v>
      </c>
      <c r="R37" s="22" t="s">
        <v>979</v>
      </c>
      <c r="S37" s="23">
        <v>28.5</v>
      </c>
      <c r="T37" s="24">
        <v>22.004180746712564</v>
      </c>
      <c r="U37" s="24">
        <v>19.175647294686677</v>
      </c>
      <c r="V37" s="24">
        <v>16.661069176587546</v>
      </c>
      <c r="W37" s="24">
        <v>14.464060853943472</v>
      </c>
      <c r="X37" s="24">
        <v>12.626674510110888</v>
      </c>
      <c r="Y37" s="24">
        <v>11.229914304643659</v>
      </c>
      <c r="Z37" s="25">
        <v>10.311767478619544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989</v>
      </c>
      <c r="C40" s="8" t="s">
        <v>970</v>
      </c>
      <c r="D40" s="146" t="s">
        <v>706</v>
      </c>
      <c r="E40" s="9" t="s">
        <v>967</v>
      </c>
      <c r="F40" s="10" t="s">
        <v>982</v>
      </c>
      <c r="G40" s="11">
        <v>1140</v>
      </c>
      <c r="H40" s="12">
        <v>720</v>
      </c>
      <c r="I40" s="12">
        <v>540</v>
      </c>
      <c r="J40" s="12">
        <v>430</v>
      </c>
      <c r="K40" s="12">
        <v>380</v>
      </c>
      <c r="L40" s="12">
        <v>350</v>
      </c>
      <c r="M40" s="12">
        <v>320</v>
      </c>
      <c r="N40" s="13">
        <v>290</v>
      </c>
      <c r="P40" s="146" t="s">
        <v>706</v>
      </c>
      <c r="Q40" s="9" t="s">
        <v>967</v>
      </c>
      <c r="R40" s="10" t="s">
        <v>982</v>
      </c>
      <c r="S40" s="11">
        <v>28.5</v>
      </c>
      <c r="T40" s="12">
        <v>18.116047865927186</v>
      </c>
      <c r="U40" s="12">
        <v>13.476828765255661</v>
      </c>
      <c r="V40" s="12">
        <v>10.861281185544625</v>
      </c>
      <c r="W40" s="12">
        <v>9.5434899333940546</v>
      </c>
      <c r="X40" s="12">
        <v>8.6450543990913982</v>
      </c>
      <c r="Y40" s="12">
        <v>7.8951256938664303</v>
      </c>
      <c r="Z40" s="13">
        <v>7.2354922102187009</v>
      </c>
      <c r="AF40">
        <v>2015</v>
      </c>
      <c r="AG40">
        <v>2020</v>
      </c>
      <c r="AH40">
        <v>2025</v>
      </c>
      <c r="AI40">
        <v>2030</v>
      </c>
      <c r="AJ40">
        <v>2035</v>
      </c>
      <c r="AK40">
        <v>2040</v>
      </c>
      <c r="AL40">
        <v>2045</v>
      </c>
      <c r="AM40">
        <v>2050</v>
      </c>
      <c r="AR40">
        <v>2015</v>
      </c>
      <c r="AS40">
        <v>2020</v>
      </c>
      <c r="AT40">
        <v>2025</v>
      </c>
      <c r="AU40">
        <v>2030</v>
      </c>
      <c r="AV40">
        <v>2035</v>
      </c>
      <c r="AW40">
        <v>2040</v>
      </c>
      <c r="AX40">
        <v>2045</v>
      </c>
      <c r="AY40">
        <v>2050</v>
      </c>
    </row>
    <row r="41" spans="1:51">
      <c r="A41" s="3">
        <v>2</v>
      </c>
      <c r="C41">
        <v>-1</v>
      </c>
      <c r="D41" s="146"/>
      <c r="E41" s="9" t="s">
        <v>968</v>
      </c>
      <c r="F41" s="10" t="s">
        <v>982</v>
      </c>
      <c r="G41" s="18">
        <v>1140</v>
      </c>
      <c r="H41" s="19">
        <v>890</v>
      </c>
      <c r="I41" s="19">
        <v>810</v>
      </c>
      <c r="J41" s="19">
        <v>760</v>
      </c>
      <c r="K41" s="19">
        <v>710</v>
      </c>
      <c r="L41" s="19">
        <v>590</v>
      </c>
      <c r="M41" s="19">
        <v>530</v>
      </c>
      <c r="N41" s="20">
        <v>500</v>
      </c>
      <c r="P41" s="146"/>
      <c r="Q41" s="9" t="s">
        <v>968</v>
      </c>
      <c r="R41" s="10" t="s">
        <v>982</v>
      </c>
      <c r="S41" s="18">
        <v>28.5</v>
      </c>
      <c r="T41" s="19">
        <v>22.253340043720616</v>
      </c>
      <c r="U41" s="19">
        <v>20.298266999626687</v>
      </c>
      <c r="V41" s="19">
        <v>18.975114661087744</v>
      </c>
      <c r="W41" s="19">
        <v>17.728189942782183</v>
      </c>
      <c r="X41" s="19">
        <v>14.830245728428132</v>
      </c>
      <c r="Y41" s="19">
        <v>13.178007557463824</v>
      </c>
      <c r="Z41" s="20">
        <v>12.388143343639495</v>
      </c>
      <c r="AB41" s="8">
        <v>10</v>
      </c>
      <c r="AC41" t="s">
        <v>702</v>
      </c>
      <c r="AD41" t="s">
        <v>967</v>
      </c>
      <c r="AE41" t="s">
        <v>982</v>
      </c>
      <c r="AF41">
        <v>1120</v>
      </c>
      <c r="AG41">
        <v>710</v>
      </c>
      <c r="AH41">
        <v>530</v>
      </c>
      <c r="AI41">
        <v>430</v>
      </c>
      <c r="AJ41">
        <v>380</v>
      </c>
      <c r="AK41">
        <v>340</v>
      </c>
      <c r="AL41">
        <v>310</v>
      </c>
      <c r="AM41">
        <v>280</v>
      </c>
      <c r="AO41" t="s">
        <v>702</v>
      </c>
      <c r="AP41" t="s">
        <v>967</v>
      </c>
      <c r="AQ41" t="s">
        <v>982</v>
      </c>
      <c r="AR41" s="15">
        <v>25.759999999999998</v>
      </c>
      <c r="AS41" s="15">
        <v>16.374364667588921</v>
      </c>
      <c r="AT41" s="15">
        <v>12.181161719052133</v>
      </c>
      <c r="AU41" s="15">
        <v>9.8170738013905083</v>
      </c>
      <c r="AV41" s="15">
        <v>8.6259754626045897</v>
      </c>
      <c r="AW41" s="15">
        <v>7.8139158358103291</v>
      </c>
      <c r="AX41" s="15">
        <v>7.1360855394385698</v>
      </c>
      <c r="AY41" s="15">
        <v>6.5398694503590766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1140</v>
      </c>
      <c r="H42" s="24">
        <v>840</v>
      </c>
      <c r="I42" s="24">
        <v>720</v>
      </c>
      <c r="J42" s="24">
        <v>610</v>
      </c>
      <c r="K42" s="24">
        <v>520</v>
      </c>
      <c r="L42" s="24">
        <v>440</v>
      </c>
      <c r="M42" s="24">
        <v>380</v>
      </c>
      <c r="N42" s="25">
        <v>350</v>
      </c>
      <c r="P42" s="147"/>
      <c r="Q42" s="21" t="s">
        <v>969</v>
      </c>
      <c r="R42" s="22" t="s">
        <v>982</v>
      </c>
      <c r="S42" s="23">
        <v>28.5</v>
      </c>
      <c r="T42" s="24">
        <v>21.05053173609512</v>
      </c>
      <c r="U42" s="24">
        <v>17.917306245756286</v>
      </c>
      <c r="V42" s="24">
        <v>15.197392100982464</v>
      </c>
      <c r="W42" s="24">
        <v>12.877672033983101</v>
      </c>
      <c r="X42" s="24">
        <v>10.983229464076828</v>
      </c>
      <c r="Y42" s="24">
        <v>9.5740775955949768</v>
      </c>
      <c r="Z42" s="25">
        <v>8.6638043017488382</v>
      </c>
      <c r="AB42" s="8">
        <v>25</v>
      </c>
      <c r="AC42" t="s">
        <v>700</v>
      </c>
      <c r="AD42" t="s">
        <v>967</v>
      </c>
      <c r="AE42" t="s">
        <v>982</v>
      </c>
      <c r="AF42">
        <v>1020</v>
      </c>
      <c r="AG42">
        <v>650</v>
      </c>
      <c r="AH42">
        <v>480</v>
      </c>
      <c r="AI42">
        <v>390</v>
      </c>
      <c r="AJ42">
        <v>340</v>
      </c>
      <c r="AK42">
        <v>310</v>
      </c>
      <c r="AL42">
        <v>280</v>
      </c>
      <c r="AM42">
        <v>260</v>
      </c>
      <c r="AO42" t="s">
        <v>700</v>
      </c>
      <c r="AP42" t="s">
        <v>967</v>
      </c>
      <c r="AQ42" t="s">
        <v>982</v>
      </c>
      <c r="AR42" s="15">
        <v>17.34</v>
      </c>
      <c r="AS42" s="15">
        <v>11.02218491211149</v>
      </c>
      <c r="AT42" s="15">
        <v>8.1995863434923919</v>
      </c>
      <c r="AU42" s="15">
        <v>6.6082321318366244</v>
      </c>
      <c r="AV42" s="15">
        <v>5.8064601910544882</v>
      </c>
      <c r="AW42" s="15">
        <v>5.259833097552451</v>
      </c>
      <c r="AX42" s="15">
        <v>4.8035606853208392</v>
      </c>
      <c r="AY42" s="15">
        <v>4.4022257868488515</v>
      </c>
    </row>
    <row r="43" spans="1:51" ht="15.75" thickBot="1">
      <c r="AB43" s="8">
        <v>40</v>
      </c>
      <c r="AC43" t="s">
        <v>706</v>
      </c>
      <c r="AD43" t="s">
        <v>967</v>
      </c>
      <c r="AE43" t="s">
        <v>982</v>
      </c>
      <c r="AF43">
        <v>1140</v>
      </c>
      <c r="AG43">
        <v>720</v>
      </c>
      <c r="AH43">
        <v>540</v>
      </c>
      <c r="AI43">
        <v>430</v>
      </c>
      <c r="AJ43">
        <v>380</v>
      </c>
      <c r="AK43">
        <v>350</v>
      </c>
      <c r="AL43">
        <v>320</v>
      </c>
      <c r="AM43">
        <v>290</v>
      </c>
      <c r="AO43" t="s">
        <v>706</v>
      </c>
      <c r="AP43" t="s">
        <v>967</v>
      </c>
      <c r="AQ43" t="s">
        <v>982</v>
      </c>
      <c r="AR43" s="15">
        <v>28.5</v>
      </c>
      <c r="AS43" s="15">
        <v>18.116047865927186</v>
      </c>
      <c r="AT43" s="15">
        <v>13.476828765255661</v>
      </c>
      <c r="AU43" s="15">
        <v>10.861281185544625</v>
      </c>
      <c r="AV43" s="15">
        <v>9.5434899333940546</v>
      </c>
      <c r="AW43" s="15">
        <v>8.6450543990913982</v>
      </c>
      <c r="AX43" s="15">
        <v>7.8951256938664303</v>
      </c>
      <c r="AY43" s="15">
        <v>7.2354922102187009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t="s">
        <v>986</v>
      </c>
      <c r="AD44" t="s">
        <v>967</v>
      </c>
      <c r="AE44" t="s">
        <v>982</v>
      </c>
      <c r="AF44">
        <v>2760</v>
      </c>
      <c r="AG44">
        <v>1750</v>
      </c>
      <c r="AH44">
        <v>1310</v>
      </c>
      <c r="AI44">
        <v>1050</v>
      </c>
      <c r="AJ44">
        <v>920</v>
      </c>
      <c r="AK44">
        <v>840</v>
      </c>
      <c r="AL44">
        <v>760</v>
      </c>
      <c r="AM44">
        <v>700</v>
      </c>
      <c r="AO44" t="s">
        <v>986</v>
      </c>
      <c r="AP44" t="s">
        <v>967</v>
      </c>
      <c r="AQ44" t="s">
        <v>982</v>
      </c>
      <c r="AR44" s="15">
        <v>41.4</v>
      </c>
      <c r="AS44" s="15">
        <v>26.315943215767909</v>
      </c>
      <c r="AT44" s="15">
        <v>19.576867048476643</v>
      </c>
      <c r="AU44" s="15">
        <v>15.777440037949033</v>
      </c>
      <c r="AV44" s="15">
        <v>13.86317485061452</v>
      </c>
      <c r="AW44" s="15">
        <v>12.558079021838029</v>
      </c>
      <c r="AX44" s="15">
        <v>11.46870890266913</v>
      </c>
      <c r="AY44" s="15">
        <v>10.510504473791375</v>
      </c>
    </row>
    <row r="45" spans="1:51" ht="15" customHeight="1">
      <c r="A45" s="3">
        <v>1</v>
      </c>
      <c r="B45" s="7" t="s">
        <v>989</v>
      </c>
      <c r="C45" s="8" t="s">
        <v>973</v>
      </c>
      <c r="D45" s="146" t="s">
        <v>706</v>
      </c>
      <c r="E45" s="9" t="s">
        <v>967</v>
      </c>
      <c r="F45" s="10" t="s">
        <v>983</v>
      </c>
      <c r="G45" s="11">
        <v>1140</v>
      </c>
      <c r="H45" s="12">
        <v>950</v>
      </c>
      <c r="I45" s="12">
        <v>840</v>
      </c>
      <c r="J45" s="12">
        <v>770</v>
      </c>
      <c r="K45" s="12">
        <v>730</v>
      </c>
      <c r="L45" s="12">
        <v>700</v>
      </c>
      <c r="M45" s="12">
        <v>680</v>
      </c>
      <c r="N45" s="13">
        <v>660</v>
      </c>
      <c r="P45" s="146" t="s">
        <v>706</v>
      </c>
      <c r="Q45" s="9" t="s">
        <v>967</v>
      </c>
      <c r="R45" s="10" t="s">
        <v>983</v>
      </c>
      <c r="S45" s="11">
        <v>28.5</v>
      </c>
      <c r="T45" s="12">
        <v>23.742091825381031</v>
      </c>
      <c r="U45" s="12">
        <v>21.073091515506611</v>
      </c>
      <c r="V45" s="12">
        <v>19.317616108432134</v>
      </c>
      <c r="W45" s="12">
        <v>18.336182217948874</v>
      </c>
      <c r="X45" s="12">
        <v>17.619731600042297</v>
      </c>
      <c r="Y45" s="12">
        <v>16.986855349388151</v>
      </c>
      <c r="Z45" s="13">
        <v>16.399798212733518</v>
      </c>
      <c r="AB45" s="8">
        <v>70</v>
      </c>
      <c r="AC45" t="s">
        <v>704</v>
      </c>
      <c r="AD45" t="s">
        <v>967</v>
      </c>
      <c r="AE45" t="s">
        <v>982</v>
      </c>
      <c r="AF45">
        <v>1360</v>
      </c>
      <c r="AG45">
        <v>860</v>
      </c>
      <c r="AH45">
        <v>640</v>
      </c>
      <c r="AI45">
        <v>520</v>
      </c>
      <c r="AJ45">
        <v>460</v>
      </c>
      <c r="AK45">
        <v>410</v>
      </c>
      <c r="AL45">
        <v>380</v>
      </c>
      <c r="AM45">
        <v>350</v>
      </c>
      <c r="AO45" t="s">
        <v>704</v>
      </c>
      <c r="AP45" t="s">
        <v>967</v>
      </c>
      <c r="AQ45" t="s">
        <v>982</v>
      </c>
      <c r="AR45" s="15">
        <v>27.2</v>
      </c>
      <c r="AS45" s="15">
        <v>17.28970182291998</v>
      </c>
      <c r="AT45" s="15">
        <v>12.862096225086106</v>
      </c>
      <c r="AU45" s="15">
        <v>10.365854324449606</v>
      </c>
      <c r="AV45" s="15">
        <v>9.1081728487129219</v>
      </c>
      <c r="AW45" s="15">
        <v>8.2507185843960009</v>
      </c>
      <c r="AX45" s="15">
        <v>7.5349971534444524</v>
      </c>
      <c r="AY45" s="15">
        <v>6.905452214664864</v>
      </c>
    </row>
    <row r="46" spans="1:51">
      <c r="A46" s="3">
        <v>2</v>
      </c>
      <c r="C46">
        <v>-1</v>
      </c>
      <c r="D46" s="146"/>
      <c r="E46" s="9" t="s">
        <v>968</v>
      </c>
      <c r="F46" s="10" t="s">
        <v>983</v>
      </c>
      <c r="G46" s="18">
        <v>1140</v>
      </c>
      <c r="H46" s="19">
        <v>1030</v>
      </c>
      <c r="I46" s="19">
        <v>990</v>
      </c>
      <c r="J46" s="19">
        <v>970</v>
      </c>
      <c r="K46" s="19">
        <v>940</v>
      </c>
      <c r="L46" s="19">
        <v>880</v>
      </c>
      <c r="M46" s="19">
        <v>840</v>
      </c>
      <c r="N46" s="20">
        <v>810</v>
      </c>
      <c r="P46" s="146"/>
      <c r="Q46" s="9" t="s">
        <v>968</v>
      </c>
      <c r="R46" s="10" t="s">
        <v>983</v>
      </c>
      <c r="S46" s="18">
        <v>28.5</v>
      </c>
      <c r="T46" s="19">
        <v>25.794677558310674</v>
      </c>
      <c r="U46" s="19">
        <v>24.855993951412174</v>
      </c>
      <c r="V46" s="19">
        <v>24.189677157002912</v>
      </c>
      <c r="W46" s="19">
        <v>23.535859370445934</v>
      </c>
      <c r="X46" s="19">
        <v>21.901912633957561</v>
      </c>
      <c r="Y46" s="19">
        <v>20.88347271197479</v>
      </c>
      <c r="Z46" s="20">
        <v>20.369559734458125</v>
      </c>
      <c r="AB46" s="8">
        <v>85</v>
      </c>
      <c r="AC46" t="s">
        <v>987</v>
      </c>
      <c r="AD46" t="s">
        <v>967</v>
      </c>
      <c r="AE46" t="s">
        <v>982</v>
      </c>
      <c r="AF46">
        <v>3290</v>
      </c>
      <c r="AG46">
        <v>2090</v>
      </c>
      <c r="AH46">
        <v>1560</v>
      </c>
      <c r="AI46">
        <v>1250</v>
      </c>
      <c r="AJ46">
        <v>1100</v>
      </c>
      <c r="AK46">
        <v>1000</v>
      </c>
      <c r="AL46">
        <v>910</v>
      </c>
      <c r="AM46">
        <v>840</v>
      </c>
      <c r="AO46" t="s">
        <v>987</v>
      </c>
      <c r="AP46" t="s">
        <v>967</v>
      </c>
      <c r="AQ46" t="s">
        <v>982</v>
      </c>
      <c r="AR46" s="15">
        <v>49.35</v>
      </c>
      <c r="AS46" s="15">
        <v>31.369367094158129</v>
      </c>
      <c r="AT46" s="15">
        <v>23.336192967205854</v>
      </c>
      <c r="AU46" s="15">
        <v>18.807165842337799</v>
      </c>
      <c r="AV46" s="15">
        <v>16.525306253087599</v>
      </c>
      <c r="AW46" s="15">
        <v>14.96959419632142</v>
      </c>
      <c r="AX46" s="15">
        <v>13.671033438326608</v>
      </c>
      <c r="AY46" s="15">
        <v>12.528825985062907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1140</v>
      </c>
      <c r="H47" s="24">
        <v>1010</v>
      </c>
      <c r="I47" s="24">
        <v>950</v>
      </c>
      <c r="J47" s="24">
        <v>880</v>
      </c>
      <c r="K47" s="24">
        <v>830</v>
      </c>
      <c r="L47" s="24">
        <v>780</v>
      </c>
      <c r="M47" s="24">
        <v>730</v>
      </c>
      <c r="N47" s="25">
        <v>710</v>
      </c>
      <c r="P47" s="147"/>
      <c r="Q47" s="21" t="s">
        <v>969</v>
      </c>
      <c r="R47" s="22" t="s">
        <v>983</v>
      </c>
      <c r="S47" s="23">
        <v>28.5</v>
      </c>
      <c r="T47" s="24">
        <v>25.223307590195422</v>
      </c>
      <c r="U47" s="24">
        <v>23.636749449459248</v>
      </c>
      <c r="V47" s="24">
        <v>22.118895308329513</v>
      </c>
      <c r="W47" s="24">
        <v>20.690288967644896</v>
      </c>
      <c r="X47" s="24">
        <v>19.404758598399653</v>
      </c>
      <c r="Y47" s="24">
        <v>18.359850346802602</v>
      </c>
      <c r="Z47" s="25">
        <v>17.63512663038787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990</v>
      </c>
      <c r="C50" s="8" t="s">
        <v>966</v>
      </c>
      <c r="D50" s="146" t="s">
        <v>986</v>
      </c>
      <c r="E50" s="9" t="s">
        <v>967</v>
      </c>
      <c r="F50" s="10" t="s">
        <v>979</v>
      </c>
      <c r="G50" s="11">
        <v>2760</v>
      </c>
      <c r="H50" s="12">
        <v>1870</v>
      </c>
      <c r="I50" s="12">
        <v>1460</v>
      </c>
      <c r="J50" s="12">
        <v>1210</v>
      </c>
      <c r="K50" s="12">
        <v>1080</v>
      </c>
      <c r="L50" s="12">
        <v>1000</v>
      </c>
      <c r="M50" s="12">
        <v>920</v>
      </c>
      <c r="N50" s="13">
        <v>860</v>
      </c>
      <c r="P50" s="146" t="s">
        <v>986</v>
      </c>
      <c r="Q50" s="9" t="s">
        <v>967</v>
      </c>
      <c r="R50" s="10" t="s">
        <v>979</v>
      </c>
      <c r="S50" s="11">
        <v>41.4</v>
      </c>
      <c r="T50" s="12">
        <v>28.118728126480711</v>
      </c>
      <c r="U50" s="12">
        <v>21.842776319549593</v>
      </c>
      <c r="V50" s="12">
        <v>18.167893277914846</v>
      </c>
      <c r="W50" s="12">
        <v>16.268421987001819</v>
      </c>
      <c r="X50" s="12">
        <v>14.951517865273869</v>
      </c>
      <c r="Y50" s="12">
        <v>13.83692578959322</v>
      </c>
      <c r="Z50" s="13">
        <v>12.84368681384729</v>
      </c>
    </row>
    <row r="51" spans="1:51">
      <c r="A51" s="3">
        <v>2</v>
      </c>
      <c r="C51">
        <v>-1</v>
      </c>
      <c r="D51" s="146"/>
      <c r="E51" s="9" t="s">
        <v>968</v>
      </c>
      <c r="F51" s="10" t="s">
        <v>979</v>
      </c>
      <c r="G51" s="18">
        <v>2760</v>
      </c>
      <c r="H51" s="19">
        <v>2230</v>
      </c>
      <c r="I51" s="19">
        <v>2070</v>
      </c>
      <c r="J51" s="19">
        <v>1950</v>
      </c>
      <c r="K51" s="19">
        <v>1840</v>
      </c>
      <c r="L51" s="19">
        <v>1580</v>
      </c>
      <c r="M51" s="19">
        <v>1430</v>
      </c>
      <c r="N51" s="20">
        <v>1360</v>
      </c>
      <c r="P51" s="146"/>
      <c r="Q51" s="9" t="s">
        <v>968</v>
      </c>
      <c r="R51" s="10" t="s">
        <v>979</v>
      </c>
      <c r="S51" s="18">
        <v>41.4</v>
      </c>
      <c r="T51" s="19">
        <v>33.516897122146922</v>
      </c>
      <c r="U51" s="19">
        <v>30.986157317708265</v>
      </c>
      <c r="V51" s="19">
        <v>29.253254785500552</v>
      </c>
      <c r="W51" s="19">
        <v>27.603941647445726</v>
      </c>
      <c r="X51" s="19">
        <v>23.702315252165146</v>
      </c>
      <c r="Y51" s="19">
        <v>21.428606540383775</v>
      </c>
      <c r="Z51" s="20">
        <v>20.327123186640463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2760</v>
      </c>
      <c r="H52" s="24">
        <v>2130</v>
      </c>
      <c r="I52" s="24">
        <v>1860</v>
      </c>
      <c r="J52" s="24">
        <v>1610</v>
      </c>
      <c r="K52" s="24">
        <v>1400</v>
      </c>
      <c r="L52" s="24">
        <v>1220</v>
      </c>
      <c r="M52" s="24">
        <v>1090</v>
      </c>
      <c r="N52" s="25">
        <v>1000</v>
      </c>
      <c r="P52" s="147"/>
      <c r="Q52" s="21" t="s">
        <v>969</v>
      </c>
      <c r="R52" s="22" t="s">
        <v>979</v>
      </c>
      <c r="S52" s="23">
        <v>41.4</v>
      </c>
      <c r="T52" s="24">
        <v>31.963967821540351</v>
      </c>
      <c r="U52" s="24">
        <v>27.855150807018543</v>
      </c>
      <c r="V52" s="24">
        <v>24.2023952249377</v>
      </c>
      <c r="W52" s="24">
        <v>21.010951556254728</v>
      </c>
      <c r="X52" s="24">
        <v>18.341906130476872</v>
      </c>
      <c r="Y52" s="24">
        <v>16.312928147798161</v>
      </c>
      <c r="Z52" s="25">
        <v>14.979199074205235</v>
      </c>
      <c r="AF52">
        <v>2015</v>
      </c>
      <c r="AG52">
        <v>2020</v>
      </c>
      <c r="AH52">
        <v>2025</v>
      </c>
      <c r="AI52">
        <v>2030</v>
      </c>
      <c r="AJ52">
        <v>2035</v>
      </c>
      <c r="AK52">
        <v>2040</v>
      </c>
      <c r="AL52">
        <v>2045</v>
      </c>
      <c r="AM52">
        <v>2050</v>
      </c>
      <c r="AR52">
        <v>2015</v>
      </c>
      <c r="AS52">
        <v>2020</v>
      </c>
      <c r="AT52">
        <v>2025</v>
      </c>
      <c r="AU52">
        <v>2030</v>
      </c>
      <c r="AV52">
        <v>2035</v>
      </c>
      <c r="AW52">
        <v>2040</v>
      </c>
      <c r="AX52">
        <v>2045</v>
      </c>
      <c r="AY52">
        <v>2050</v>
      </c>
    </row>
    <row r="53" spans="1:51" ht="15.75" thickBot="1">
      <c r="AB53" s="8">
        <v>11</v>
      </c>
      <c r="AC53" t="s">
        <v>702</v>
      </c>
      <c r="AD53" t="s">
        <v>968</v>
      </c>
      <c r="AE53" t="s">
        <v>982</v>
      </c>
      <c r="AF53">
        <v>1120</v>
      </c>
      <c r="AG53">
        <v>870</v>
      </c>
      <c r="AH53">
        <v>800</v>
      </c>
      <c r="AI53">
        <v>750</v>
      </c>
      <c r="AJ53">
        <v>700</v>
      </c>
      <c r="AK53">
        <v>580</v>
      </c>
      <c r="AL53">
        <v>520</v>
      </c>
      <c r="AM53">
        <v>490</v>
      </c>
      <c r="AO53" t="s">
        <v>702</v>
      </c>
      <c r="AP53" t="s">
        <v>968</v>
      </c>
      <c r="AQ53" t="s">
        <v>982</v>
      </c>
      <c r="AR53" s="15">
        <v>25.759999999999998</v>
      </c>
      <c r="AS53" s="15">
        <v>20.113896123727823</v>
      </c>
      <c r="AT53" s="15">
        <v>18.346784488083628</v>
      </c>
      <c r="AU53" s="15">
        <v>17.150840479635796</v>
      </c>
      <c r="AV53" s="15">
        <v>16.023795541265578</v>
      </c>
      <c r="AW53" s="15">
        <v>13.404460700502055</v>
      </c>
      <c r="AX53" s="15">
        <v>11.911069287026949</v>
      </c>
      <c r="AY53" s="15">
        <v>11.19714289586503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t="s">
        <v>700</v>
      </c>
      <c r="AD54" t="s">
        <v>968</v>
      </c>
      <c r="AE54" t="s">
        <v>982</v>
      </c>
      <c r="AF54">
        <v>1020</v>
      </c>
      <c r="AG54">
        <v>800</v>
      </c>
      <c r="AH54">
        <v>730</v>
      </c>
      <c r="AI54">
        <v>680</v>
      </c>
      <c r="AJ54">
        <v>630</v>
      </c>
      <c r="AK54">
        <v>530</v>
      </c>
      <c r="AL54">
        <v>470</v>
      </c>
      <c r="AM54">
        <v>440</v>
      </c>
      <c r="AO54" t="s">
        <v>700</v>
      </c>
      <c r="AP54" t="s">
        <v>968</v>
      </c>
      <c r="AQ54" t="s">
        <v>982</v>
      </c>
      <c r="AR54" s="15">
        <v>17.34</v>
      </c>
      <c r="AS54" s="15">
        <v>13.539400573968965</v>
      </c>
      <c r="AT54" s="15">
        <v>12.349892974509711</v>
      </c>
      <c r="AU54" s="15">
        <v>11.544859235903914</v>
      </c>
      <c r="AV54" s="15">
        <v>10.786203986240109</v>
      </c>
      <c r="AW54" s="15">
        <v>9.0230337168752222</v>
      </c>
      <c r="AX54" s="15">
        <v>8.0177772296990426</v>
      </c>
      <c r="AY54" s="15">
        <v>7.5372072132880303</v>
      </c>
    </row>
    <row r="55" spans="1:51" ht="15" customHeight="1">
      <c r="A55" s="3">
        <v>1</v>
      </c>
      <c r="B55" s="7" t="s">
        <v>990</v>
      </c>
      <c r="C55" s="8" t="s">
        <v>970</v>
      </c>
      <c r="D55" s="146" t="s">
        <v>986</v>
      </c>
      <c r="E55" s="9" t="s">
        <v>967</v>
      </c>
      <c r="F55" s="10" t="s">
        <v>982</v>
      </c>
      <c r="G55" s="11">
        <v>2760</v>
      </c>
      <c r="H55" s="12">
        <v>1750</v>
      </c>
      <c r="I55" s="12">
        <v>1310</v>
      </c>
      <c r="J55" s="12">
        <v>1050</v>
      </c>
      <c r="K55" s="12">
        <v>920</v>
      </c>
      <c r="L55" s="12">
        <v>840</v>
      </c>
      <c r="M55" s="12">
        <v>760</v>
      </c>
      <c r="N55" s="13">
        <v>700</v>
      </c>
      <c r="P55" s="146" t="s">
        <v>986</v>
      </c>
      <c r="Q55" s="9" t="s">
        <v>967</v>
      </c>
      <c r="R55" s="10" t="s">
        <v>982</v>
      </c>
      <c r="S55" s="11">
        <v>41.4</v>
      </c>
      <c r="T55" s="12">
        <v>26.315943215767909</v>
      </c>
      <c r="U55" s="12">
        <v>19.576867048476643</v>
      </c>
      <c r="V55" s="12">
        <v>15.777440037949033</v>
      </c>
      <c r="W55" s="12">
        <v>13.86317485061452</v>
      </c>
      <c r="X55" s="12">
        <v>12.558079021838029</v>
      </c>
      <c r="Y55" s="12">
        <v>11.46870890266913</v>
      </c>
      <c r="Z55" s="13">
        <v>10.510504473791375</v>
      </c>
      <c r="AB55" s="8">
        <v>41</v>
      </c>
      <c r="AC55" t="s">
        <v>706</v>
      </c>
      <c r="AD55" t="s">
        <v>968</v>
      </c>
      <c r="AE55" t="s">
        <v>982</v>
      </c>
      <c r="AF55">
        <v>1140</v>
      </c>
      <c r="AG55">
        <v>890</v>
      </c>
      <c r="AH55">
        <v>810</v>
      </c>
      <c r="AI55">
        <v>760</v>
      </c>
      <c r="AJ55">
        <v>710</v>
      </c>
      <c r="AK55">
        <v>590</v>
      </c>
      <c r="AL55">
        <v>530</v>
      </c>
      <c r="AM55">
        <v>500</v>
      </c>
      <c r="AO55" t="s">
        <v>706</v>
      </c>
      <c r="AP55" t="s">
        <v>968</v>
      </c>
      <c r="AQ55" t="s">
        <v>982</v>
      </c>
      <c r="AR55" s="15">
        <v>28.5</v>
      </c>
      <c r="AS55" s="15">
        <v>22.253340043720616</v>
      </c>
      <c r="AT55" s="15">
        <v>20.298266999626687</v>
      </c>
      <c r="AU55" s="15">
        <v>18.975114661087744</v>
      </c>
      <c r="AV55" s="15">
        <v>17.728189942782183</v>
      </c>
      <c r="AW55" s="15">
        <v>14.830245728428132</v>
      </c>
      <c r="AX55" s="15">
        <v>13.178007557463824</v>
      </c>
      <c r="AY55" s="15">
        <v>12.388143343639495</v>
      </c>
    </row>
    <row r="56" spans="1:51">
      <c r="A56" s="3">
        <v>2</v>
      </c>
      <c r="C56">
        <v>-1</v>
      </c>
      <c r="D56" s="146"/>
      <c r="E56" s="9" t="s">
        <v>968</v>
      </c>
      <c r="F56" s="10" t="s">
        <v>982</v>
      </c>
      <c r="G56" s="18">
        <v>2760</v>
      </c>
      <c r="H56" s="19">
        <v>2160</v>
      </c>
      <c r="I56" s="19">
        <v>1970</v>
      </c>
      <c r="J56" s="19">
        <v>1840</v>
      </c>
      <c r="K56" s="19">
        <v>1720</v>
      </c>
      <c r="L56" s="19">
        <v>1440</v>
      </c>
      <c r="M56" s="19">
        <v>1280</v>
      </c>
      <c r="N56" s="20">
        <v>1200</v>
      </c>
      <c r="P56" s="146"/>
      <c r="Q56" s="9" t="s">
        <v>968</v>
      </c>
      <c r="R56" s="10" t="s">
        <v>982</v>
      </c>
      <c r="S56" s="18">
        <v>41.4</v>
      </c>
      <c r="T56" s="19">
        <v>32.325904484562578</v>
      </c>
      <c r="U56" s="19">
        <v>29.485903641562974</v>
      </c>
      <c r="V56" s="19">
        <v>27.563850770843249</v>
      </c>
      <c r="W56" s="19">
        <v>25.752528548462539</v>
      </c>
      <c r="X56" s="19">
        <v>21.542883268664024</v>
      </c>
      <c r="Y56" s="19">
        <v>19.142789925579027</v>
      </c>
      <c r="Z56" s="20">
        <v>17.995408225497371</v>
      </c>
      <c r="AB56" s="8">
        <v>56</v>
      </c>
      <c r="AC56" t="s">
        <v>986</v>
      </c>
      <c r="AD56" t="s">
        <v>968</v>
      </c>
      <c r="AE56" t="s">
        <v>982</v>
      </c>
      <c r="AF56">
        <v>2760</v>
      </c>
      <c r="AG56">
        <v>2160</v>
      </c>
      <c r="AH56">
        <v>1970</v>
      </c>
      <c r="AI56">
        <v>1840</v>
      </c>
      <c r="AJ56">
        <v>1720</v>
      </c>
      <c r="AK56">
        <v>1440</v>
      </c>
      <c r="AL56">
        <v>1280</v>
      </c>
      <c r="AM56">
        <v>1200</v>
      </c>
      <c r="AO56" t="s">
        <v>986</v>
      </c>
      <c r="AP56" t="s">
        <v>968</v>
      </c>
      <c r="AQ56" t="s">
        <v>982</v>
      </c>
      <c r="AR56" s="15">
        <v>41.4</v>
      </c>
      <c r="AS56" s="15">
        <v>32.325904484562578</v>
      </c>
      <c r="AT56" s="15">
        <v>29.485903641562974</v>
      </c>
      <c r="AU56" s="15">
        <v>27.563850770843249</v>
      </c>
      <c r="AV56" s="15">
        <v>25.752528548462539</v>
      </c>
      <c r="AW56" s="15">
        <v>21.542883268664024</v>
      </c>
      <c r="AX56" s="15">
        <v>19.142789925579027</v>
      </c>
      <c r="AY56" s="15">
        <v>17.995408225497371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2760</v>
      </c>
      <c r="H57" s="24">
        <v>2040</v>
      </c>
      <c r="I57" s="24">
        <v>1740</v>
      </c>
      <c r="J57" s="24">
        <v>1470</v>
      </c>
      <c r="K57" s="24">
        <v>1250</v>
      </c>
      <c r="L57" s="24">
        <v>1060</v>
      </c>
      <c r="M57" s="24">
        <v>930</v>
      </c>
      <c r="N57" s="25">
        <v>840</v>
      </c>
      <c r="P57" s="147"/>
      <c r="Q57" s="21" t="s">
        <v>969</v>
      </c>
      <c r="R57" s="22" t="s">
        <v>982</v>
      </c>
      <c r="S57" s="23">
        <v>41.4</v>
      </c>
      <c r="T57" s="24">
        <v>30.57866715348554</v>
      </c>
      <c r="U57" s="24">
        <v>26.027244862256499</v>
      </c>
      <c r="V57" s="24">
        <v>22.076211683532421</v>
      </c>
      <c r="W57" s="24">
        <v>18.706513059891243</v>
      </c>
      <c r="X57" s="24">
        <v>15.954585958343181</v>
      </c>
      <c r="Y57" s="24">
        <v>13.907607454653755</v>
      </c>
      <c r="Z57" s="25">
        <v>12.585315722540418</v>
      </c>
      <c r="AB57" s="8">
        <v>71</v>
      </c>
      <c r="AC57" t="s">
        <v>704</v>
      </c>
      <c r="AD57" t="s">
        <v>968</v>
      </c>
      <c r="AE57" t="s">
        <v>982</v>
      </c>
      <c r="AF57">
        <v>1360</v>
      </c>
      <c r="AG57">
        <v>1060</v>
      </c>
      <c r="AH57">
        <v>970</v>
      </c>
      <c r="AI57">
        <v>910</v>
      </c>
      <c r="AJ57">
        <v>850</v>
      </c>
      <c r="AK57">
        <v>710</v>
      </c>
      <c r="AL57">
        <v>630</v>
      </c>
      <c r="AM57">
        <v>590</v>
      </c>
      <c r="AO57" t="s">
        <v>704</v>
      </c>
      <c r="AP57" t="s">
        <v>968</v>
      </c>
      <c r="AQ57" t="s">
        <v>982</v>
      </c>
      <c r="AR57" s="15">
        <v>27.2</v>
      </c>
      <c r="AS57" s="15">
        <v>21.238275410147395</v>
      </c>
      <c r="AT57" s="15">
        <v>19.372381136485821</v>
      </c>
      <c r="AU57" s="15">
        <v>18.109583115143391</v>
      </c>
      <c r="AV57" s="15">
        <v>16.919535664690365</v>
      </c>
      <c r="AW57" s="15">
        <v>14.153778379412111</v>
      </c>
      <c r="AX57" s="15">
        <v>12.576905458351439</v>
      </c>
      <c r="AY57" s="15">
        <v>11.823070138491026</v>
      </c>
    </row>
    <row r="58" spans="1:51" ht="15.75" thickBot="1">
      <c r="AB58" s="8">
        <v>86</v>
      </c>
      <c r="AC58" t="s">
        <v>987</v>
      </c>
      <c r="AD58" t="s">
        <v>968</v>
      </c>
      <c r="AE58" t="s">
        <v>982</v>
      </c>
      <c r="AF58">
        <v>3290</v>
      </c>
      <c r="AG58">
        <v>2570</v>
      </c>
      <c r="AH58">
        <v>2340</v>
      </c>
      <c r="AI58">
        <v>2190</v>
      </c>
      <c r="AJ58">
        <v>2050</v>
      </c>
      <c r="AK58">
        <v>1710</v>
      </c>
      <c r="AL58">
        <v>1520</v>
      </c>
      <c r="AM58">
        <v>1430</v>
      </c>
      <c r="AO58" t="s">
        <v>987</v>
      </c>
      <c r="AP58" t="s">
        <v>968</v>
      </c>
      <c r="AQ58" t="s">
        <v>982</v>
      </c>
      <c r="AR58" s="15">
        <v>49.35</v>
      </c>
      <c r="AS58" s="15">
        <v>38.533415128337275</v>
      </c>
      <c r="AT58" s="15">
        <v>35.148051804616735</v>
      </c>
      <c r="AU58" s="15">
        <v>32.856909071041407</v>
      </c>
      <c r="AV58" s="15">
        <v>30.697760479870198</v>
      </c>
      <c r="AW58" s="15">
        <v>25.6797412876466</v>
      </c>
      <c r="AX58" s="15">
        <v>22.818760454766299</v>
      </c>
      <c r="AY58" s="15">
        <v>21.451048210828382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990</v>
      </c>
      <c r="C60" s="8" t="s">
        <v>973</v>
      </c>
      <c r="D60" s="146" t="s">
        <v>986</v>
      </c>
      <c r="E60" s="9" t="s">
        <v>967</v>
      </c>
      <c r="F60" s="10" t="s">
        <v>983</v>
      </c>
      <c r="G60" s="11">
        <v>2760</v>
      </c>
      <c r="H60" s="12">
        <v>2300</v>
      </c>
      <c r="I60" s="12">
        <v>2040</v>
      </c>
      <c r="J60" s="12">
        <v>1870</v>
      </c>
      <c r="K60" s="12">
        <v>1780</v>
      </c>
      <c r="L60" s="12">
        <v>1710</v>
      </c>
      <c r="M60" s="12">
        <v>1650</v>
      </c>
      <c r="N60" s="13">
        <v>1590</v>
      </c>
      <c r="P60" s="146" t="s">
        <v>986</v>
      </c>
      <c r="Q60" s="9" t="s">
        <v>967</v>
      </c>
      <c r="R60" s="10" t="s">
        <v>983</v>
      </c>
      <c r="S60" s="11">
        <v>41.4</v>
      </c>
      <c r="T60" s="12">
        <v>34.488512335816651</v>
      </c>
      <c r="U60" s="12">
        <v>30.611438201472758</v>
      </c>
      <c r="V60" s="12">
        <v>28.061379189090886</v>
      </c>
      <c r="W60" s="12">
        <v>26.635717327125729</v>
      </c>
      <c r="X60" s="12">
        <v>25.594978534798276</v>
      </c>
      <c r="Y60" s="12">
        <v>24.675642507532256</v>
      </c>
      <c r="Z60" s="13">
        <v>23.822864772181319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>
        <v>-1</v>
      </c>
      <c r="D61" s="146"/>
      <c r="E61" s="9" t="s">
        <v>968</v>
      </c>
      <c r="F61" s="10" t="s">
        <v>983</v>
      </c>
      <c r="G61" s="18">
        <v>2760</v>
      </c>
      <c r="H61" s="19">
        <v>2500</v>
      </c>
      <c r="I61" s="19">
        <v>2410</v>
      </c>
      <c r="J61" s="19">
        <v>2340</v>
      </c>
      <c r="K61" s="19">
        <v>2280</v>
      </c>
      <c r="L61" s="19">
        <v>2120</v>
      </c>
      <c r="M61" s="19">
        <v>2020</v>
      </c>
      <c r="N61" s="20">
        <v>1970</v>
      </c>
      <c r="P61" s="146"/>
      <c r="Q61" s="9" t="s">
        <v>968</v>
      </c>
      <c r="R61" s="10" t="s">
        <v>983</v>
      </c>
      <c r="S61" s="18">
        <v>41.4</v>
      </c>
      <c r="T61" s="19">
        <v>37.470163189967082</v>
      </c>
      <c r="U61" s="19">
        <v>36.1066017399461</v>
      </c>
      <c r="V61" s="19">
        <v>35.138688922804228</v>
      </c>
      <c r="W61" s="19">
        <v>34.188932559174091</v>
      </c>
      <c r="X61" s="19">
        <v>31.815409931433084</v>
      </c>
      <c r="Y61" s="19">
        <v>30.335991939500218</v>
      </c>
      <c r="Z61" s="20">
        <v>29.589465719528647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2760</v>
      </c>
      <c r="H62" s="24">
        <v>2440</v>
      </c>
      <c r="I62" s="24">
        <v>2290</v>
      </c>
      <c r="J62" s="24">
        <v>2140</v>
      </c>
      <c r="K62" s="24">
        <v>2000</v>
      </c>
      <c r="L62" s="24">
        <v>1880</v>
      </c>
      <c r="M62" s="24">
        <v>1780</v>
      </c>
      <c r="N62" s="25">
        <v>1710</v>
      </c>
      <c r="P62" s="147"/>
      <c r="Q62" s="21" t="s">
        <v>969</v>
      </c>
      <c r="R62" s="22" t="s">
        <v>983</v>
      </c>
      <c r="S62" s="23">
        <v>41.4</v>
      </c>
      <c r="T62" s="24">
        <v>36.640173131020717</v>
      </c>
      <c r="U62" s="24">
        <v>34.335488673951332</v>
      </c>
      <c r="V62" s="24">
        <v>32.130605816310243</v>
      </c>
      <c r="W62" s="24">
        <v>30.055367131947328</v>
      </c>
      <c r="X62" s="24">
        <v>28.187965121885814</v>
      </c>
      <c r="Y62" s="24">
        <v>26.670098398513257</v>
      </c>
      <c r="Z62" s="25">
        <v>25.617341842037117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>
        <v>2015</v>
      </c>
      <c r="AG64">
        <v>2020</v>
      </c>
      <c r="AH64">
        <v>2025</v>
      </c>
      <c r="AI64">
        <v>2030</v>
      </c>
      <c r="AJ64">
        <v>2035</v>
      </c>
      <c r="AK64">
        <v>2040</v>
      </c>
      <c r="AL64">
        <v>2045</v>
      </c>
      <c r="AM64">
        <v>2050</v>
      </c>
      <c r="AR64">
        <v>2015</v>
      </c>
      <c r="AS64">
        <v>2020</v>
      </c>
      <c r="AT64">
        <v>2025</v>
      </c>
      <c r="AU64">
        <v>2030</v>
      </c>
      <c r="AV64">
        <v>2035</v>
      </c>
      <c r="AW64">
        <v>2040</v>
      </c>
      <c r="AX64">
        <v>2045</v>
      </c>
      <c r="AY64">
        <v>2050</v>
      </c>
    </row>
    <row r="65" spans="1:51" ht="15" customHeight="1">
      <c r="A65" s="3">
        <v>1</v>
      </c>
      <c r="B65" s="7" t="s">
        <v>991</v>
      </c>
      <c r="C65" s="8" t="s">
        <v>966</v>
      </c>
      <c r="D65" s="146" t="s">
        <v>704</v>
      </c>
      <c r="E65" s="9" t="s">
        <v>967</v>
      </c>
      <c r="F65" s="10" t="s">
        <v>979</v>
      </c>
      <c r="G65" s="11">
        <v>1360</v>
      </c>
      <c r="H65" s="12">
        <v>920</v>
      </c>
      <c r="I65" s="12">
        <v>720</v>
      </c>
      <c r="J65" s="12">
        <v>600</v>
      </c>
      <c r="K65" s="12">
        <v>530</v>
      </c>
      <c r="L65" s="12">
        <v>490</v>
      </c>
      <c r="M65" s="12">
        <v>450</v>
      </c>
      <c r="N65" s="13">
        <v>420</v>
      </c>
      <c r="P65" s="146" t="s">
        <v>704</v>
      </c>
      <c r="Q65" s="9" t="s">
        <v>967</v>
      </c>
      <c r="R65" s="10" t="s">
        <v>979</v>
      </c>
      <c r="S65" s="11">
        <v>27.2</v>
      </c>
      <c r="T65" s="12">
        <v>18.474140218364138</v>
      </c>
      <c r="U65" s="12">
        <v>14.350809562602631</v>
      </c>
      <c r="V65" s="12">
        <v>11.936393651190428</v>
      </c>
      <c r="W65" s="12">
        <v>10.688431836870759</v>
      </c>
      <c r="X65" s="12">
        <v>9.8232194670398361</v>
      </c>
      <c r="Y65" s="12">
        <v>9.090927088814869</v>
      </c>
      <c r="Z65" s="13">
        <v>8.4383642834938701</v>
      </c>
      <c r="AB65" s="8">
        <v>12</v>
      </c>
      <c r="AC65" t="s">
        <v>702</v>
      </c>
      <c r="AD65" t="s">
        <v>969</v>
      </c>
      <c r="AE65" t="s">
        <v>982</v>
      </c>
      <c r="AF65">
        <v>1120</v>
      </c>
      <c r="AG65">
        <v>830</v>
      </c>
      <c r="AH65">
        <v>700</v>
      </c>
      <c r="AI65">
        <v>600</v>
      </c>
      <c r="AJ65">
        <v>510</v>
      </c>
      <c r="AK65">
        <v>430</v>
      </c>
      <c r="AL65">
        <v>380</v>
      </c>
      <c r="AM65">
        <v>340</v>
      </c>
      <c r="AO65" t="s">
        <v>702</v>
      </c>
      <c r="AP65" t="s">
        <v>969</v>
      </c>
      <c r="AQ65" t="s">
        <v>982</v>
      </c>
      <c r="AR65" s="15">
        <v>25.759999999999998</v>
      </c>
      <c r="AS65" s="15">
        <v>19.026726228835447</v>
      </c>
      <c r="AT65" s="15">
        <v>16.194730136515155</v>
      </c>
      <c r="AU65" s="15">
        <v>13.736309491975728</v>
      </c>
      <c r="AV65" s="15">
        <v>11.639608126154549</v>
      </c>
      <c r="AW65" s="15">
        <v>9.9272979296357562</v>
      </c>
      <c r="AX65" s="15">
        <v>8.6536224162290019</v>
      </c>
      <c r="AY65" s="15">
        <v>7.8308631162473699</v>
      </c>
    </row>
    <row r="66" spans="1:51">
      <c r="A66" s="3">
        <v>2</v>
      </c>
      <c r="C66">
        <v>-1</v>
      </c>
      <c r="D66" s="146"/>
      <c r="E66" s="9" t="s">
        <v>968</v>
      </c>
      <c r="F66" s="10" t="s">
        <v>979</v>
      </c>
      <c r="G66" s="18">
        <v>1360</v>
      </c>
      <c r="H66" s="19">
        <v>1100</v>
      </c>
      <c r="I66" s="19">
        <v>1020</v>
      </c>
      <c r="J66" s="19">
        <v>960</v>
      </c>
      <c r="K66" s="19">
        <v>910</v>
      </c>
      <c r="L66" s="19">
        <v>780</v>
      </c>
      <c r="M66" s="19">
        <v>700</v>
      </c>
      <c r="N66" s="20">
        <v>670</v>
      </c>
      <c r="P66" s="146"/>
      <c r="Q66" s="9" t="s">
        <v>968</v>
      </c>
      <c r="R66" s="10" t="s">
        <v>979</v>
      </c>
      <c r="S66" s="18">
        <v>27.2</v>
      </c>
      <c r="T66" s="19">
        <v>22.020763326627929</v>
      </c>
      <c r="U66" s="19">
        <v>20.358055049315578</v>
      </c>
      <c r="V66" s="19">
        <v>19.219529714145292</v>
      </c>
      <c r="W66" s="19">
        <v>18.13592301474695</v>
      </c>
      <c r="X66" s="19">
        <v>15.572535624610916</v>
      </c>
      <c r="Y66" s="19">
        <v>14.078698016870499</v>
      </c>
      <c r="Z66" s="20">
        <v>13.355018132285519</v>
      </c>
      <c r="AB66" s="8">
        <v>27</v>
      </c>
      <c r="AC66" t="s">
        <v>700</v>
      </c>
      <c r="AD66" t="s">
        <v>969</v>
      </c>
      <c r="AE66" t="s">
        <v>982</v>
      </c>
      <c r="AF66">
        <v>1020</v>
      </c>
      <c r="AG66">
        <v>750</v>
      </c>
      <c r="AH66">
        <v>640</v>
      </c>
      <c r="AI66">
        <v>540</v>
      </c>
      <c r="AJ66">
        <v>460</v>
      </c>
      <c r="AK66">
        <v>390</v>
      </c>
      <c r="AL66">
        <v>340</v>
      </c>
      <c r="AM66">
        <v>310</v>
      </c>
      <c r="AO66" t="s">
        <v>700</v>
      </c>
      <c r="AP66" t="s">
        <v>969</v>
      </c>
      <c r="AQ66" t="s">
        <v>982</v>
      </c>
      <c r="AR66" s="15">
        <v>17.34</v>
      </c>
      <c r="AS66" s="15">
        <v>12.807586677329452</v>
      </c>
      <c r="AT66" s="15">
        <v>10.901266326365405</v>
      </c>
      <c r="AU66" s="15">
        <v>9.2464132993345949</v>
      </c>
      <c r="AV66" s="15">
        <v>7.8350467743602454</v>
      </c>
      <c r="AW66" s="15">
        <v>6.6824280318277962</v>
      </c>
      <c r="AX66" s="15">
        <v>5.8250703686883121</v>
      </c>
      <c r="AY66" s="15">
        <v>5.2712409330640302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1360</v>
      </c>
      <c r="H67" s="24">
        <v>1050</v>
      </c>
      <c r="I67" s="24">
        <v>920</v>
      </c>
      <c r="J67" s="24">
        <v>800</v>
      </c>
      <c r="K67" s="24">
        <v>690</v>
      </c>
      <c r="L67" s="24">
        <v>600</v>
      </c>
      <c r="M67" s="24">
        <v>540</v>
      </c>
      <c r="N67" s="25">
        <v>490</v>
      </c>
      <c r="P67" s="147"/>
      <c r="Q67" s="21" t="s">
        <v>969</v>
      </c>
      <c r="R67" s="22" t="s">
        <v>979</v>
      </c>
      <c r="S67" s="23">
        <v>27.2</v>
      </c>
      <c r="T67" s="24">
        <v>21.000481274055495</v>
      </c>
      <c r="U67" s="24">
        <v>18.300968646157109</v>
      </c>
      <c r="V67" s="24">
        <v>15.901090582567763</v>
      </c>
      <c r="W67" s="24">
        <v>13.804296674640787</v>
      </c>
      <c r="X67" s="24">
        <v>12.050720935965478</v>
      </c>
      <c r="Y67" s="24">
        <v>10.717672599519563</v>
      </c>
      <c r="Z67" s="25">
        <v>9.8414061550333898</v>
      </c>
      <c r="AB67" s="8">
        <v>42</v>
      </c>
      <c r="AC67" t="s">
        <v>706</v>
      </c>
      <c r="AD67" t="s">
        <v>969</v>
      </c>
      <c r="AE67" t="s">
        <v>982</v>
      </c>
      <c r="AF67">
        <v>1140</v>
      </c>
      <c r="AG67">
        <v>840</v>
      </c>
      <c r="AH67">
        <v>720</v>
      </c>
      <c r="AI67">
        <v>610</v>
      </c>
      <c r="AJ67">
        <v>520</v>
      </c>
      <c r="AK67">
        <v>440</v>
      </c>
      <c r="AL67">
        <v>380</v>
      </c>
      <c r="AM67">
        <v>350</v>
      </c>
      <c r="AO67" t="s">
        <v>706</v>
      </c>
      <c r="AP67" t="s">
        <v>969</v>
      </c>
      <c r="AQ67" t="s">
        <v>982</v>
      </c>
      <c r="AR67" s="15">
        <v>28.5</v>
      </c>
      <c r="AS67" s="15">
        <v>21.05053173609512</v>
      </c>
      <c r="AT67" s="15">
        <v>17.917306245756286</v>
      </c>
      <c r="AU67" s="15">
        <v>15.197392100982464</v>
      </c>
      <c r="AV67" s="15">
        <v>12.877672033983101</v>
      </c>
      <c r="AW67" s="15">
        <v>10.983229464076828</v>
      </c>
      <c r="AX67" s="15">
        <v>9.5740775955949768</v>
      </c>
      <c r="AY67" s="15">
        <v>8.6638043017488382</v>
      </c>
    </row>
    <row r="68" spans="1:51" ht="15.75" thickBot="1">
      <c r="AB68" s="8">
        <v>57</v>
      </c>
      <c r="AC68" t="s">
        <v>986</v>
      </c>
      <c r="AD68" t="s">
        <v>969</v>
      </c>
      <c r="AE68" t="s">
        <v>982</v>
      </c>
      <c r="AF68">
        <v>2760</v>
      </c>
      <c r="AG68">
        <v>2040</v>
      </c>
      <c r="AH68">
        <v>1740</v>
      </c>
      <c r="AI68">
        <v>1470</v>
      </c>
      <c r="AJ68">
        <v>1250</v>
      </c>
      <c r="AK68">
        <v>1060</v>
      </c>
      <c r="AL68">
        <v>930</v>
      </c>
      <c r="AM68">
        <v>840</v>
      </c>
      <c r="AO68" t="s">
        <v>986</v>
      </c>
      <c r="AP68" t="s">
        <v>969</v>
      </c>
      <c r="AQ68" t="s">
        <v>982</v>
      </c>
      <c r="AR68" s="15">
        <v>41.4</v>
      </c>
      <c r="AS68" s="15">
        <v>30.57866715348554</v>
      </c>
      <c r="AT68" s="15">
        <v>26.027244862256499</v>
      </c>
      <c r="AU68" s="15">
        <v>22.076211683532421</v>
      </c>
      <c r="AV68" s="15">
        <v>18.706513059891243</v>
      </c>
      <c r="AW68" s="15">
        <v>15.954585958343181</v>
      </c>
      <c r="AX68" s="15">
        <v>13.907607454653755</v>
      </c>
      <c r="AY68" s="15">
        <v>12.585315722540418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t="s">
        <v>704</v>
      </c>
      <c r="AD69" t="s">
        <v>969</v>
      </c>
      <c r="AE69" t="s">
        <v>982</v>
      </c>
      <c r="AF69">
        <v>1360</v>
      </c>
      <c r="AG69">
        <v>1000</v>
      </c>
      <c r="AH69">
        <v>860</v>
      </c>
      <c r="AI69">
        <v>730</v>
      </c>
      <c r="AJ69">
        <v>610</v>
      </c>
      <c r="AK69">
        <v>520</v>
      </c>
      <c r="AL69">
        <v>460</v>
      </c>
      <c r="AM69">
        <v>410</v>
      </c>
      <c r="AO69" t="s">
        <v>704</v>
      </c>
      <c r="AP69" t="s">
        <v>969</v>
      </c>
      <c r="AQ69" t="s">
        <v>982</v>
      </c>
      <c r="AR69" s="15">
        <v>27.2</v>
      </c>
      <c r="AS69" s="15">
        <v>20.090332042869729</v>
      </c>
      <c r="AT69" s="15">
        <v>17.100025609984947</v>
      </c>
      <c r="AU69" s="15">
        <v>14.504177724446425</v>
      </c>
      <c r="AV69" s="15">
        <v>12.290269449976856</v>
      </c>
      <c r="AW69" s="15">
        <v>10.482240049925956</v>
      </c>
      <c r="AX69" s="15">
        <v>9.1373652842169619</v>
      </c>
      <c r="AY69" s="15">
        <v>8.2686132283357345</v>
      </c>
    </row>
    <row r="70" spans="1:51" ht="15" customHeight="1">
      <c r="A70" s="3">
        <v>1</v>
      </c>
      <c r="B70" s="7" t="s">
        <v>991</v>
      </c>
      <c r="C70" s="8" t="s">
        <v>970</v>
      </c>
      <c r="D70" s="146" t="s">
        <v>704</v>
      </c>
      <c r="E70" s="9" t="s">
        <v>967</v>
      </c>
      <c r="F70" s="10" t="s">
        <v>982</v>
      </c>
      <c r="G70" s="11">
        <v>1360</v>
      </c>
      <c r="H70" s="12">
        <v>860</v>
      </c>
      <c r="I70" s="12">
        <v>640</v>
      </c>
      <c r="J70" s="12">
        <v>520</v>
      </c>
      <c r="K70" s="12">
        <v>460</v>
      </c>
      <c r="L70" s="12">
        <v>410</v>
      </c>
      <c r="M70" s="12">
        <v>380</v>
      </c>
      <c r="N70" s="13">
        <v>350</v>
      </c>
      <c r="P70" s="146" t="s">
        <v>704</v>
      </c>
      <c r="Q70" s="9" t="s">
        <v>967</v>
      </c>
      <c r="R70" s="10" t="s">
        <v>982</v>
      </c>
      <c r="S70" s="11">
        <v>27.2</v>
      </c>
      <c r="T70" s="12">
        <v>17.28970182291998</v>
      </c>
      <c r="U70" s="12">
        <v>12.862096225086106</v>
      </c>
      <c r="V70" s="12">
        <v>10.365854324449606</v>
      </c>
      <c r="W70" s="12">
        <v>9.1081728487129219</v>
      </c>
      <c r="X70" s="12">
        <v>8.2507185843960009</v>
      </c>
      <c r="Y70" s="12">
        <v>7.5349971534444524</v>
      </c>
      <c r="Z70" s="13">
        <v>6.905452214664864</v>
      </c>
      <c r="AB70" s="8">
        <v>87</v>
      </c>
      <c r="AC70" t="s">
        <v>987</v>
      </c>
      <c r="AD70" t="s">
        <v>969</v>
      </c>
      <c r="AE70" t="s">
        <v>982</v>
      </c>
      <c r="AF70">
        <v>3290</v>
      </c>
      <c r="AG70">
        <v>2430</v>
      </c>
      <c r="AH70">
        <v>2070</v>
      </c>
      <c r="AI70">
        <v>1750</v>
      </c>
      <c r="AJ70">
        <v>1490</v>
      </c>
      <c r="AK70">
        <v>1270</v>
      </c>
      <c r="AL70">
        <v>1110</v>
      </c>
      <c r="AM70">
        <v>1000</v>
      </c>
      <c r="AO70" t="s">
        <v>987</v>
      </c>
      <c r="AP70" t="s">
        <v>969</v>
      </c>
      <c r="AQ70" t="s">
        <v>982</v>
      </c>
      <c r="AR70" s="15">
        <v>49.35</v>
      </c>
      <c r="AS70" s="15">
        <v>36.450657585133122</v>
      </c>
      <c r="AT70" s="15">
        <v>31.0252302887043</v>
      </c>
      <c r="AU70" s="15">
        <v>26.315484216964368</v>
      </c>
      <c r="AV70" s="15">
        <v>22.298705785160205</v>
      </c>
      <c r="AW70" s="15">
        <v>19.018328914111976</v>
      </c>
      <c r="AX70" s="15">
        <v>16.578271205003929</v>
      </c>
      <c r="AY70" s="15">
        <v>15.002061133028247</v>
      </c>
    </row>
    <row r="71" spans="1:51">
      <c r="A71" s="3">
        <v>2</v>
      </c>
      <c r="C71">
        <v>-1</v>
      </c>
      <c r="D71" s="146"/>
      <c r="E71" s="9" t="s">
        <v>968</v>
      </c>
      <c r="F71" s="10" t="s">
        <v>982</v>
      </c>
      <c r="G71" s="18">
        <v>1360</v>
      </c>
      <c r="H71" s="19">
        <v>1060</v>
      </c>
      <c r="I71" s="19">
        <v>970</v>
      </c>
      <c r="J71" s="19">
        <v>910</v>
      </c>
      <c r="K71" s="19">
        <v>850</v>
      </c>
      <c r="L71" s="19">
        <v>710</v>
      </c>
      <c r="M71" s="19">
        <v>630</v>
      </c>
      <c r="N71" s="20">
        <v>590</v>
      </c>
      <c r="P71" s="146"/>
      <c r="Q71" s="9" t="s">
        <v>968</v>
      </c>
      <c r="R71" s="10" t="s">
        <v>982</v>
      </c>
      <c r="S71" s="18">
        <v>27.2</v>
      </c>
      <c r="T71" s="19">
        <v>21.238275410147395</v>
      </c>
      <c r="U71" s="19">
        <v>19.372381136485821</v>
      </c>
      <c r="V71" s="19">
        <v>18.109583115143391</v>
      </c>
      <c r="W71" s="19">
        <v>16.919535664690365</v>
      </c>
      <c r="X71" s="19">
        <v>14.153778379412111</v>
      </c>
      <c r="Y71" s="19">
        <v>12.576905458351439</v>
      </c>
      <c r="Z71" s="20">
        <v>11.823070138491026</v>
      </c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1360</v>
      </c>
      <c r="H72" s="24">
        <v>1000</v>
      </c>
      <c r="I72" s="24">
        <v>860</v>
      </c>
      <c r="J72" s="24">
        <v>730</v>
      </c>
      <c r="K72" s="24">
        <v>610</v>
      </c>
      <c r="L72" s="24">
        <v>520</v>
      </c>
      <c r="M72" s="24">
        <v>460</v>
      </c>
      <c r="N72" s="25">
        <v>410</v>
      </c>
      <c r="P72" s="147"/>
      <c r="Q72" s="21" t="s">
        <v>969</v>
      </c>
      <c r="R72" s="22" t="s">
        <v>982</v>
      </c>
      <c r="S72" s="23">
        <v>27.2</v>
      </c>
      <c r="T72" s="24">
        <v>20.090332042869729</v>
      </c>
      <c r="U72" s="24">
        <v>17.100025609984947</v>
      </c>
      <c r="V72" s="24">
        <v>14.504177724446425</v>
      </c>
      <c r="W72" s="24">
        <v>12.290269449976856</v>
      </c>
      <c r="X72" s="24">
        <v>10.482240049925956</v>
      </c>
      <c r="Y72" s="24">
        <v>9.1373652842169619</v>
      </c>
      <c r="Z72" s="25">
        <v>8.2686132283357345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991</v>
      </c>
      <c r="C75" s="8" t="s">
        <v>973</v>
      </c>
      <c r="D75" s="146" t="s">
        <v>704</v>
      </c>
      <c r="E75" s="9" t="s">
        <v>967</v>
      </c>
      <c r="F75" s="10" t="s">
        <v>983</v>
      </c>
      <c r="G75" s="11">
        <v>1360</v>
      </c>
      <c r="H75" s="12">
        <v>1130</v>
      </c>
      <c r="I75" s="12">
        <v>1010</v>
      </c>
      <c r="J75" s="12">
        <v>920</v>
      </c>
      <c r="K75" s="12">
        <v>870</v>
      </c>
      <c r="L75" s="12">
        <v>840</v>
      </c>
      <c r="M75" s="12">
        <v>810</v>
      </c>
      <c r="N75" s="13">
        <v>780</v>
      </c>
      <c r="P75" s="146" t="s">
        <v>704</v>
      </c>
      <c r="Q75" s="9" t="s">
        <v>967</v>
      </c>
      <c r="R75" s="10" t="s">
        <v>983</v>
      </c>
      <c r="S75" s="11">
        <v>27.2</v>
      </c>
      <c r="T75" s="12">
        <v>22.659119215802249</v>
      </c>
      <c r="U75" s="12">
        <v>20.111862779711572</v>
      </c>
      <c r="V75" s="12">
        <v>18.436461689451022</v>
      </c>
      <c r="W75" s="12">
        <v>17.499794958884539</v>
      </c>
      <c r="X75" s="12">
        <v>16.81602454460177</v>
      </c>
      <c r="Y75" s="12">
        <v>16.21201633345115</v>
      </c>
      <c r="Z75" s="13">
        <v>15.651737241626376</v>
      </c>
    </row>
    <row r="76" spans="1:51">
      <c r="A76" s="3">
        <v>2</v>
      </c>
      <c r="C76">
        <v>-1</v>
      </c>
      <c r="D76" s="146"/>
      <c r="E76" s="9" t="s">
        <v>968</v>
      </c>
      <c r="F76" s="10" t="s">
        <v>983</v>
      </c>
      <c r="G76" s="18">
        <v>1360</v>
      </c>
      <c r="H76" s="19">
        <v>1230</v>
      </c>
      <c r="I76" s="19">
        <v>1190</v>
      </c>
      <c r="J76" s="19">
        <v>1150</v>
      </c>
      <c r="K76" s="19">
        <v>1120</v>
      </c>
      <c r="L76" s="19">
        <v>1050</v>
      </c>
      <c r="M76" s="19">
        <v>1000</v>
      </c>
      <c r="N76" s="20">
        <v>970</v>
      </c>
      <c r="P76" s="146"/>
      <c r="Q76" s="9" t="s">
        <v>968</v>
      </c>
      <c r="R76" s="10" t="s">
        <v>983</v>
      </c>
      <c r="S76" s="18">
        <v>27.2</v>
      </c>
      <c r="T76" s="19">
        <v>24.618078231089484</v>
      </c>
      <c r="U76" s="19">
        <v>23.722211771172319</v>
      </c>
      <c r="V76" s="19">
        <v>23.08628837440278</v>
      </c>
      <c r="W76" s="19">
        <v>22.462293855302786</v>
      </c>
      <c r="X76" s="19">
        <v>20.902878022584058</v>
      </c>
      <c r="Y76" s="19">
        <v>19.930893254937345</v>
      </c>
      <c r="Z76" s="20">
        <v>19.440421922009161</v>
      </c>
      <c r="AF76">
        <v>2015</v>
      </c>
      <c r="AG76">
        <v>2020</v>
      </c>
      <c r="AH76">
        <v>2025</v>
      </c>
      <c r="AI76">
        <v>2030</v>
      </c>
      <c r="AJ76">
        <v>2035</v>
      </c>
      <c r="AK76">
        <v>2040</v>
      </c>
      <c r="AL76">
        <v>2045</v>
      </c>
      <c r="AM76">
        <v>2050</v>
      </c>
      <c r="AR76">
        <v>2015</v>
      </c>
      <c r="AS76">
        <v>2020</v>
      </c>
      <c r="AT76">
        <v>2025</v>
      </c>
      <c r="AU76">
        <v>2030</v>
      </c>
      <c r="AV76">
        <v>2035</v>
      </c>
      <c r="AW76">
        <v>2040</v>
      </c>
      <c r="AX76">
        <v>2045</v>
      </c>
      <c r="AY76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1360</v>
      </c>
      <c r="H77" s="24">
        <v>1200</v>
      </c>
      <c r="I77" s="24">
        <v>1130</v>
      </c>
      <c r="J77" s="24">
        <v>1060</v>
      </c>
      <c r="K77" s="24">
        <v>990</v>
      </c>
      <c r="L77" s="24">
        <v>930</v>
      </c>
      <c r="M77" s="24">
        <v>880</v>
      </c>
      <c r="N77" s="25">
        <v>840</v>
      </c>
      <c r="P77" s="147"/>
      <c r="Q77" s="21" t="s">
        <v>969</v>
      </c>
      <c r="R77" s="22" t="s">
        <v>983</v>
      </c>
      <c r="S77" s="23">
        <v>27.2</v>
      </c>
      <c r="T77" s="24">
        <v>24.07277075274791</v>
      </c>
      <c r="U77" s="24">
        <v>22.558581930711984</v>
      </c>
      <c r="V77" s="24">
        <v>21.109963241633782</v>
      </c>
      <c r="W77" s="24">
        <v>19.746521400699695</v>
      </c>
      <c r="X77" s="24">
        <v>18.519629258823532</v>
      </c>
      <c r="Y77" s="24">
        <v>17.52238348887828</v>
      </c>
      <c r="Z77" s="25">
        <v>16.830717345492989</v>
      </c>
      <c r="AB77" s="8">
        <v>15</v>
      </c>
      <c r="AC77" t="s">
        <v>702</v>
      </c>
      <c r="AD77" t="s">
        <v>967</v>
      </c>
      <c r="AE77" t="s">
        <v>983</v>
      </c>
      <c r="AF77">
        <v>1120</v>
      </c>
      <c r="AG77">
        <v>930</v>
      </c>
      <c r="AH77">
        <v>830</v>
      </c>
      <c r="AI77">
        <v>760</v>
      </c>
      <c r="AJ77">
        <v>720</v>
      </c>
      <c r="AK77">
        <v>690</v>
      </c>
      <c r="AL77">
        <v>670</v>
      </c>
      <c r="AM77">
        <v>640</v>
      </c>
      <c r="AO77" t="s">
        <v>702</v>
      </c>
      <c r="AP77" t="s">
        <v>967</v>
      </c>
      <c r="AQ77" t="s">
        <v>983</v>
      </c>
      <c r="AR77" s="15">
        <v>25.759999999999998</v>
      </c>
      <c r="AS77" s="15">
        <v>21.45951878673036</v>
      </c>
      <c r="AT77" s="15">
        <v>19.047117103138604</v>
      </c>
      <c r="AU77" s="15">
        <v>17.46041371765655</v>
      </c>
      <c r="AV77" s="15">
        <v>16.573335225767121</v>
      </c>
      <c r="AW77" s="15">
        <v>15.925764421652261</v>
      </c>
      <c r="AX77" s="15">
        <v>15.353733115797851</v>
      </c>
      <c r="AY77" s="15">
        <v>14.823115858246156</v>
      </c>
    </row>
    <row r="78" spans="1:51" ht="15.75" thickBot="1">
      <c r="AB78" s="8">
        <v>30</v>
      </c>
      <c r="AC78" t="s">
        <v>700</v>
      </c>
      <c r="AD78" t="s">
        <v>967</v>
      </c>
      <c r="AE78" t="s">
        <v>983</v>
      </c>
      <c r="AF78">
        <v>1020</v>
      </c>
      <c r="AG78">
        <v>850</v>
      </c>
      <c r="AH78">
        <v>750</v>
      </c>
      <c r="AI78">
        <v>690</v>
      </c>
      <c r="AJ78">
        <v>660</v>
      </c>
      <c r="AK78">
        <v>630</v>
      </c>
      <c r="AL78">
        <v>610</v>
      </c>
      <c r="AM78">
        <v>590</v>
      </c>
      <c r="AO78" t="s">
        <v>700</v>
      </c>
      <c r="AP78" t="s">
        <v>967</v>
      </c>
      <c r="AQ78" t="s">
        <v>983</v>
      </c>
      <c r="AR78" s="15">
        <v>17.34</v>
      </c>
      <c r="AS78" s="15">
        <v>14.445188500073932</v>
      </c>
      <c r="AT78" s="15">
        <v>12.821312522066126</v>
      </c>
      <c r="AU78" s="15">
        <v>11.753244327025024</v>
      </c>
      <c r="AV78" s="15">
        <v>11.156119286288893</v>
      </c>
      <c r="AW78" s="15">
        <v>10.720215647183627</v>
      </c>
      <c r="AX78" s="15">
        <v>10.335160412575105</v>
      </c>
      <c r="AY78" s="15">
        <v>9.9779824915368138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t="s">
        <v>706</v>
      </c>
      <c r="AD79" t="s">
        <v>967</v>
      </c>
      <c r="AE79" t="s">
        <v>983</v>
      </c>
      <c r="AF79">
        <v>1140</v>
      </c>
      <c r="AG79">
        <v>950</v>
      </c>
      <c r="AH79">
        <v>840</v>
      </c>
      <c r="AI79">
        <v>770</v>
      </c>
      <c r="AJ79">
        <v>730</v>
      </c>
      <c r="AK79">
        <v>700</v>
      </c>
      <c r="AL79">
        <v>680</v>
      </c>
      <c r="AM79">
        <v>660</v>
      </c>
      <c r="AO79" t="s">
        <v>706</v>
      </c>
      <c r="AP79" t="s">
        <v>967</v>
      </c>
      <c r="AQ79" t="s">
        <v>983</v>
      </c>
      <c r="AR79" s="15">
        <v>28.5</v>
      </c>
      <c r="AS79" s="15">
        <v>23.742091825381031</v>
      </c>
      <c r="AT79" s="15">
        <v>21.073091515506611</v>
      </c>
      <c r="AU79" s="15">
        <v>19.317616108432134</v>
      </c>
      <c r="AV79" s="15">
        <v>18.336182217948874</v>
      </c>
      <c r="AW79" s="15">
        <v>17.619731600042297</v>
      </c>
      <c r="AX79" s="15">
        <v>16.986855349388151</v>
      </c>
      <c r="AY79" s="15">
        <v>16.399798212733518</v>
      </c>
    </row>
    <row r="80" spans="1:51" ht="15" customHeight="1">
      <c r="A80" s="3">
        <v>1</v>
      </c>
      <c r="B80" s="7" t="s">
        <v>992</v>
      </c>
      <c r="C80" s="8" t="s">
        <v>966</v>
      </c>
      <c r="D80" s="146" t="s">
        <v>987</v>
      </c>
      <c r="E80" s="9" t="s">
        <v>967</v>
      </c>
      <c r="F80" s="10" t="s">
        <v>979</v>
      </c>
      <c r="G80" s="11">
        <v>3290</v>
      </c>
      <c r="H80" s="12">
        <v>2230</v>
      </c>
      <c r="I80" s="12">
        <v>1740</v>
      </c>
      <c r="J80" s="12">
        <v>1440</v>
      </c>
      <c r="K80" s="12">
        <v>1290</v>
      </c>
      <c r="L80" s="12">
        <v>1190</v>
      </c>
      <c r="M80" s="12">
        <v>1100</v>
      </c>
      <c r="N80" s="13">
        <v>1020</v>
      </c>
      <c r="P80" s="146" t="s">
        <v>987</v>
      </c>
      <c r="Q80" s="9" t="s">
        <v>967</v>
      </c>
      <c r="R80" s="10" t="s">
        <v>979</v>
      </c>
      <c r="S80" s="11">
        <v>49.35</v>
      </c>
      <c r="T80" s="12">
        <v>33.518338962362876</v>
      </c>
      <c r="U80" s="12">
        <v>26.037222496854405</v>
      </c>
      <c r="V80" s="12">
        <v>21.65665539287675</v>
      </c>
      <c r="W80" s="12">
        <v>19.392430556969561</v>
      </c>
      <c r="X80" s="12">
        <v>17.822642672735885</v>
      </c>
      <c r="Y80" s="12">
        <v>16.494016611507863</v>
      </c>
      <c r="Z80" s="13">
        <v>15.310046962883185</v>
      </c>
      <c r="AB80" s="8">
        <v>60</v>
      </c>
      <c r="AC80" t="s">
        <v>986</v>
      </c>
      <c r="AD80" t="s">
        <v>967</v>
      </c>
      <c r="AE80" t="s">
        <v>983</v>
      </c>
      <c r="AF80">
        <v>2760</v>
      </c>
      <c r="AG80">
        <v>2300</v>
      </c>
      <c r="AH80">
        <v>2040</v>
      </c>
      <c r="AI80">
        <v>1870</v>
      </c>
      <c r="AJ80">
        <v>1780</v>
      </c>
      <c r="AK80">
        <v>1710</v>
      </c>
      <c r="AL80">
        <v>1650</v>
      </c>
      <c r="AM80">
        <v>1590</v>
      </c>
      <c r="AO80" t="s">
        <v>986</v>
      </c>
      <c r="AP80" t="s">
        <v>967</v>
      </c>
      <c r="AQ80" t="s">
        <v>983</v>
      </c>
      <c r="AR80" s="15">
        <v>41.4</v>
      </c>
      <c r="AS80" s="15">
        <v>34.488512335816651</v>
      </c>
      <c r="AT80" s="15">
        <v>30.611438201472758</v>
      </c>
      <c r="AU80" s="15">
        <v>28.061379189090886</v>
      </c>
      <c r="AV80" s="15">
        <v>26.635717327125729</v>
      </c>
      <c r="AW80" s="15">
        <v>25.594978534798276</v>
      </c>
      <c r="AX80" s="15">
        <v>24.675642507532256</v>
      </c>
      <c r="AY80" s="15">
        <v>23.822864772181319</v>
      </c>
    </row>
    <row r="81" spans="1:51">
      <c r="A81" s="3">
        <v>2</v>
      </c>
      <c r="C81">
        <v>-1</v>
      </c>
      <c r="D81" s="146"/>
      <c r="E81" s="9" t="s">
        <v>968</v>
      </c>
      <c r="F81" s="10" t="s">
        <v>979</v>
      </c>
      <c r="G81" s="18">
        <v>3290</v>
      </c>
      <c r="H81" s="19">
        <v>2660</v>
      </c>
      <c r="I81" s="19">
        <v>2460</v>
      </c>
      <c r="J81" s="19">
        <v>2320</v>
      </c>
      <c r="K81" s="19">
        <v>2190</v>
      </c>
      <c r="L81" s="19">
        <v>1880</v>
      </c>
      <c r="M81" s="19">
        <v>1700</v>
      </c>
      <c r="N81" s="20">
        <v>1620</v>
      </c>
      <c r="P81" s="146"/>
      <c r="Q81" s="9" t="s">
        <v>968</v>
      </c>
      <c r="R81" s="10" t="s">
        <v>979</v>
      </c>
      <c r="S81" s="18">
        <v>49.35</v>
      </c>
      <c r="T81" s="19">
        <v>39.953112873863546</v>
      </c>
      <c r="U81" s="19">
        <v>36.936397672195731</v>
      </c>
      <c r="V81" s="19">
        <v>34.870727624745228</v>
      </c>
      <c r="W81" s="19">
        <v>32.904698558005961</v>
      </c>
      <c r="X81" s="19">
        <v>28.253846804211356</v>
      </c>
      <c r="Y81" s="19">
        <v>25.54352011516762</v>
      </c>
      <c r="Z81" s="20">
        <v>24.230520030451856</v>
      </c>
      <c r="AB81" s="8">
        <v>75</v>
      </c>
      <c r="AC81" t="s">
        <v>704</v>
      </c>
      <c r="AD81" t="s">
        <v>967</v>
      </c>
      <c r="AE81" t="s">
        <v>983</v>
      </c>
      <c r="AF81">
        <v>1360</v>
      </c>
      <c r="AG81">
        <v>1130</v>
      </c>
      <c r="AH81">
        <v>1010</v>
      </c>
      <c r="AI81">
        <v>920</v>
      </c>
      <c r="AJ81">
        <v>870</v>
      </c>
      <c r="AK81">
        <v>840</v>
      </c>
      <c r="AL81">
        <v>810</v>
      </c>
      <c r="AM81">
        <v>780</v>
      </c>
      <c r="AO81" t="s">
        <v>704</v>
      </c>
      <c r="AP81" t="s">
        <v>967</v>
      </c>
      <c r="AQ81" t="s">
        <v>983</v>
      </c>
      <c r="AR81" s="15">
        <v>27.2</v>
      </c>
      <c r="AS81" s="15">
        <v>22.659119215802249</v>
      </c>
      <c r="AT81" s="15">
        <v>20.111862779711572</v>
      </c>
      <c r="AU81" s="15">
        <v>18.436461689451022</v>
      </c>
      <c r="AV81" s="15">
        <v>17.499794958884539</v>
      </c>
      <c r="AW81" s="15">
        <v>16.81602454460177</v>
      </c>
      <c r="AX81" s="15">
        <v>16.21201633345115</v>
      </c>
      <c r="AY81" s="15">
        <v>15.651737241626376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3290</v>
      </c>
      <c r="H82" s="24">
        <v>2540</v>
      </c>
      <c r="I82" s="24">
        <v>2210</v>
      </c>
      <c r="J82" s="24">
        <v>1920</v>
      </c>
      <c r="K82" s="24">
        <v>1670</v>
      </c>
      <c r="L82" s="24">
        <v>1460</v>
      </c>
      <c r="M82" s="24">
        <v>1300</v>
      </c>
      <c r="N82" s="25">
        <v>1190</v>
      </c>
      <c r="P82" s="147"/>
      <c r="Q82" s="21" t="s">
        <v>969</v>
      </c>
      <c r="R82" s="22" t="s">
        <v>979</v>
      </c>
      <c r="S82" s="23">
        <v>49.35</v>
      </c>
      <c r="T82" s="24">
        <v>38.101976135097011</v>
      </c>
      <c r="U82" s="24">
        <v>33.204147157641664</v>
      </c>
      <c r="V82" s="24">
        <v>28.849956626827911</v>
      </c>
      <c r="W82" s="24">
        <v>25.045663268144221</v>
      </c>
      <c r="X82" s="24">
        <v>21.864083756981486</v>
      </c>
      <c r="Y82" s="24">
        <v>19.445483190672441</v>
      </c>
      <c r="Z82" s="25">
        <v>17.855639476135948</v>
      </c>
      <c r="AB82" s="8">
        <v>90</v>
      </c>
      <c r="AC82" t="s">
        <v>987</v>
      </c>
      <c r="AD82" t="s">
        <v>967</v>
      </c>
      <c r="AE82" t="s">
        <v>983</v>
      </c>
      <c r="AF82">
        <v>3290</v>
      </c>
      <c r="AG82">
        <v>2740</v>
      </c>
      <c r="AH82">
        <v>2430</v>
      </c>
      <c r="AI82">
        <v>2230</v>
      </c>
      <c r="AJ82">
        <v>2120</v>
      </c>
      <c r="AK82">
        <v>2030</v>
      </c>
      <c r="AL82">
        <v>1960</v>
      </c>
      <c r="AM82">
        <v>1890</v>
      </c>
      <c r="AO82" t="s">
        <v>987</v>
      </c>
      <c r="AP82" t="s">
        <v>967</v>
      </c>
      <c r="AQ82" t="s">
        <v>983</v>
      </c>
      <c r="AR82" s="15">
        <v>49.35</v>
      </c>
      <c r="AS82" s="15">
        <v>41.111306371317674</v>
      </c>
      <c r="AT82" s="15">
        <v>36.489721624219335</v>
      </c>
      <c r="AU82" s="15">
        <v>33.449977366706165</v>
      </c>
      <c r="AV82" s="15">
        <v>31.750547103711469</v>
      </c>
      <c r="AW82" s="15">
        <v>30.509956296915341</v>
      </c>
      <c r="AX82" s="15">
        <v>29.414081104993166</v>
      </c>
      <c r="AY82" s="15">
        <v>28.397545326259618</v>
      </c>
    </row>
    <row r="83" spans="1:51" ht="15.75" thickBot="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992</v>
      </c>
      <c r="C85" s="8" t="s">
        <v>970</v>
      </c>
      <c r="D85" s="146" t="s">
        <v>987</v>
      </c>
      <c r="E85" s="9" t="s">
        <v>967</v>
      </c>
      <c r="F85" s="10" t="s">
        <v>982</v>
      </c>
      <c r="G85" s="11">
        <v>3290</v>
      </c>
      <c r="H85" s="12">
        <v>2090</v>
      </c>
      <c r="I85" s="12">
        <v>1560</v>
      </c>
      <c r="J85" s="12">
        <v>1250</v>
      </c>
      <c r="K85" s="12">
        <v>1100</v>
      </c>
      <c r="L85" s="12">
        <v>1000</v>
      </c>
      <c r="M85" s="12">
        <v>910</v>
      </c>
      <c r="N85" s="13">
        <v>840</v>
      </c>
      <c r="P85" s="146" t="s">
        <v>987</v>
      </c>
      <c r="Q85" s="9" t="s">
        <v>967</v>
      </c>
      <c r="R85" s="10" t="s">
        <v>982</v>
      </c>
      <c r="S85" s="11">
        <v>49.35</v>
      </c>
      <c r="T85" s="12">
        <v>31.369367094158129</v>
      </c>
      <c r="U85" s="12">
        <v>23.336192967205854</v>
      </c>
      <c r="V85" s="12">
        <v>18.807165842337799</v>
      </c>
      <c r="W85" s="12">
        <v>16.525306253087599</v>
      </c>
      <c r="X85" s="12">
        <v>14.96959419632142</v>
      </c>
      <c r="Y85" s="12">
        <v>13.671033438326608</v>
      </c>
      <c r="Z85" s="13">
        <v>12.528825985062907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>
        <v>-1</v>
      </c>
      <c r="D86" s="146"/>
      <c r="E86" s="9" t="s">
        <v>968</v>
      </c>
      <c r="F86" s="10" t="s">
        <v>982</v>
      </c>
      <c r="G86" s="18">
        <v>3290</v>
      </c>
      <c r="H86" s="19">
        <v>2570</v>
      </c>
      <c r="I86" s="19">
        <v>2340</v>
      </c>
      <c r="J86" s="19">
        <v>2190</v>
      </c>
      <c r="K86" s="19">
        <v>2050</v>
      </c>
      <c r="L86" s="19">
        <v>1710</v>
      </c>
      <c r="M86" s="19">
        <v>1520</v>
      </c>
      <c r="N86" s="20">
        <v>1430</v>
      </c>
      <c r="P86" s="146"/>
      <c r="Q86" s="9" t="s">
        <v>968</v>
      </c>
      <c r="R86" s="10" t="s">
        <v>982</v>
      </c>
      <c r="S86" s="18">
        <v>49.35</v>
      </c>
      <c r="T86" s="19">
        <v>38.533415128337275</v>
      </c>
      <c r="U86" s="19">
        <v>35.148051804616735</v>
      </c>
      <c r="V86" s="19">
        <v>32.856909071041407</v>
      </c>
      <c r="W86" s="19">
        <v>30.697760479870198</v>
      </c>
      <c r="X86" s="19">
        <v>25.6797412876466</v>
      </c>
      <c r="Y86" s="19">
        <v>22.818760454766299</v>
      </c>
      <c r="Z86" s="20">
        <v>21.451048210828382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3290</v>
      </c>
      <c r="H87" s="24">
        <v>2430</v>
      </c>
      <c r="I87" s="24">
        <v>2070</v>
      </c>
      <c r="J87" s="24">
        <v>1750</v>
      </c>
      <c r="K87" s="24">
        <v>1490</v>
      </c>
      <c r="L87" s="24">
        <v>1270</v>
      </c>
      <c r="M87" s="24">
        <v>1110</v>
      </c>
      <c r="N87" s="25">
        <v>1000</v>
      </c>
      <c r="P87" s="147"/>
      <c r="Q87" s="21" t="s">
        <v>969</v>
      </c>
      <c r="R87" s="22" t="s">
        <v>982</v>
      </c>
      <c r="S87" s="23">
        <v>49.35</v>
      </c>
      <c r="T87" s="24">
        <v>36.450657585133122</v>
      </c>
      <c r="U87" s="24">
        <v>31.0252302887043</v>
      </c>
      <c r="V87" s="24">
        <v>26.315484216964368</v>
      </c>
      <c r="W87" s="24">
        <v>22.298705785160205</v>
      </c>
      <c r="X87" s="24">
        <v>19.018328914111976</v>
      </c>
      <c r="Y87" s="24">
        <v>16.578271205003929</v>
      </c>
      <c r="Z87" s="25">
        <v>15.002061133028247</v>
      </c>
    </row>
    <row r="88" spans="1:51" ht="15.75" thickBot="1">
      <c r="AF88">
        <v>2015</v>
      </c>
      <c r="AG88">
        <v>2020</v>
      </c>
      <c r="AH88">
        <v>2025</v>
      </c>
      <c r="AI88">
        <v>2030</v>
      </c>
      <c r="AJ88">
        <v>2035</v>
      </c>
      <c r="AK88">
        <v>2040</v>
      </c>
      <c r="AL88">
        <v>2045</v>
      </c>
      <c r="AM88">
        <v>2050</v>
      </c>
      <c r="AR88">
        <v>2015</v>
      </c>
      <c r="AS88">
        <v>2020</v>
      </c>
      <c r="AT88">
        <v>2025</v>
      </c>
      <c r="AU88">
        <v>2030</v>
      </c>
      <c r="AV88">
        <v>2035</v>
      </c>
      <c r="AW88">
        <v>2040</v>
      </c>
      <c r="AX88">
        <v>2045</v>
      </c>
      <c r="AY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t="s">
        <v>702</v>
      </c>
      <c r="AD89" t="s">
        <v>968</v>
      </c>
      <c r="AE89" t="s">
        <v>983</v>
      </c>
      <c r="AF89">
        <v>1120</v>
      </c>
      <c r="AG89">
        <v>1010</v>
      </c>
      <c r="AH89">
        <v>980</v>
      </c>
      <c r="AI89">
        <v>950</v>
      </c>
      <c r="AJ89">
        <v>920</v>
      </c>
      <c r="AK89">
        <v>860</v>
      </c>
      <c r="AL89">
        <v>820</v>
      </c>
      <c r="AM89">
        <v>800</v>
      </c>
      <c r="AO89" t="s">
        <v>702</v>
      </c>
      <c r="AP89" t="s">
        <v>968</v>
      </c>
      <c r="AQ89" t="s">
        <v>983</v>
      </c>
      <c r="AR89" s="15">
        <v>25.759999999999998</v>
      </c>
      <c r="AS89" s="15">
        <v>23.314768207090626</v>
      </c>
      <c r="AT89" s="15">
        <v>22.466329971522015</v>
      </c>
      <c r="AU89" s="15">
        <v>21.864073107522628</v>
      </c>
      <c r="AV89" s="15">
        <v>21.273113592374987</v>
      </c>
      <c r="AW89" s="15">
        <v>19.796255068447252</v>
      </c>
      <c r="AX89" s="15">
        <v>18.875728317911246</v>
      </c>
      <c r="AY89" s="15">
        <v>18.411223114373382</v>
      </c>
    </row>
    <row r="90" spans="1:51" ht="15" customHeight="1">
      <c r="A90" s="3">
        <v>1</v>
      </c>
      <c r="B90" s="7" t="s">
        <v>992</v>
      </c>
      <c r="C90" s="8" t="s">
        <v>973</v>
      </c>
      <c r="D90" s="146" t="s">
        <v>987</v>
      </c>
      <c r="E90" s="9" t="s">
        <v>967</v>
      </c>
      <c r="F90" s="10" t="s">
        <v>983</v>
      </c>
      <c r="G90" s="11">
        <v>3290</v>
      </c>
      <c r="H90" s="12">
        <v>2740</v>
      </c>
      <c r="I90" s="12">
        <v>2430</v>
      </c>
      <c r="J90" s="12">
        <v>2230</v>
      </c>
      <c r="K90" s="12">
        <v>2120</v>
      </c>
      <c r="L90" s="12">
        <v>2030</v>
      </c>
      <c r="M90" s="12">
        <v>1960</v>
      </c>
      <c r="N90" s="13">
        <v>1890</v>
      </c>
      <c r="P90" s="146" t="s">
        <v>987</v>
      </c>
      <c r="Q90" s="9" t="s">
        <v>967</v>
      </c>
      <c r="R90" s="10" t="s">
        <v>983</v>
      </c>
      <c r="S90" s="11">
        <v>49.35</v>
      </c>
      <c r="T90" s="12">
        <v>41.111306371317674</v>
      </c>
      <c r="U90" s="12">
        <v>36.489721624219335</v>
      </c>
      <c r="V90" s="12">
        <v>33.449977366706165</v>
      </c>
      <c r="W90" s="12">
        <v>31.750547103711469</v>
      </c>
      <c r="X90" s="12">
        <v>30.509956296915341</v>
      </c>
      <c r="Y90" s="12">
        <v>29.414081104993166</v>
      </c>
      <c r="Z90" s="13">
        <v>28.397545326259618</v>
      </c>
      <c r="AB90" s="8">
        <v>31</v>
      </c>
      <c r="AC90" t="s">
        <v>700</v>
      </c>
      <c r="AD90" t="s">
        <v>968</v>
      </c>
      <c r="AE90" t="s">
        <v>983</v>
      </c>
      <c r="AF90">
        <v>1020</v>
      </c>
      <c r="AG90">
        <v>920</v>
      </c>
      <c r="AH90">
        <v>890</v>
      </c>
      <c r="AI90">
        <v>870</v>
      </c>
      <c r="AJ90">
        <v>840</v>
      </c>
      <c r="AK90">
        <v>780</v>
      </c>
      <c r="AL90">
        <v>750</v>
      </c>
      <c r="AM90">
        <v>730</v>
      </c>
      <c r="AO90" t="s">
        <v>700</v>
      </c>
      <c r="AP90" t="s">
        <v>968</v>
      </c>
      <c r="AQ90" t="s">
        <v>983</v>
      </c>
      <c r="AR90" s="15">
        <v>17.34</v>
      </c>
      <c r="AS90" s="15">
        <v>15.694024872319547</v>
      </c>
      <c r="AT90" s="15">
        <v>15.122910004122353</v>
      </c>
      <c r="AU90" s="15">
        <v>14.717508838681772</v>
      </c>
      <c r="AV90" s="15">
        <v>14.319712332755525</v>
      </c>
      <c r="AW90" s="15">
        <v>13.325584739397337</v>
      </c>
      <c r="AX90" s="15">
        <v>12.705944450022557</v>
      </c>
      <c r="AY90" s="15">
        <v>12.39326897528084</v>
      </c>
    </row>
    <row r="91" spans="1:51">
      <c r="A91" s="3">
        <v>2</v>
      </c>
      <c r="C91">
        <v>-1</v>
      </c>
      <c r="D91" s="146"/>
      <c r="E91" s="9" t="s">
        <v>968</v>
      </c>
      <c r="F91" s="10" t="s">
        <v>983</v>
      </c>
      <c r="G91" s="18">
        <v>3290</v>
      </c>
      <c r="H91" s="19">
        <v>2980</v>
      </c>
      <c r="I91" s="19">
        <v>2870</v>
      </c>
      <c r="J91" s="19">
        <v>2790</v>
      </c>
      <c r="K91" s="19">
        <v>2720</v>
      </c>
      <c r="L91" s="19">
        <v>2530</v>
      </c>
      <c r="M91" s="19">
        <v>2410</v>
      </c>
      <c r="N91" s="20">
        <v>2350</v>
      </c>
      <c r="P91" s="146"/>
      <c r="Q91" s="9" t="s">
        <v>968</v>
      </c>
      <c r="R91" s="10" t="s">
        <v>983</v>
      </c>
      <c r="S91" s="18">
        <v>49.35</v>
      </c>
      <c r="T91" s="19">
        <v>44.665520614127431</v>
      </c>
      <c r="U91" s="19">
        <v>43.040115842182125</v>
      </c>
      <c r="V91" s="19">
        <v>41.88633570870504</v>
      </c>
      <c r="W91" s="19">
        <v>40.75419859408796</v>
      </c>
      <c r="X91" s="19">
        <v>37.924890824063361</v>
      </c>
      <c r="Y91" s="19">
        <v>36.16138169599845</v>
      </c>
      <c r="Z91" s="20">
        <v>35.271500803351181</v>
      </c>
      <c r="AB91" s="8">
        <v>46</v>
      </c>
      <c r="AC91" t="s">
        <v>706</v>
      </c>
      <c r="AD91" t="s">
        <v>968</v>
      </c>
      <c r="AE91" t="s">
        <v>983</v>
      </c>
      <c r="AF91">
        <v>1140</v>
      </c>
      <c r="AG91">
        <v>1030</v>
      </c>
      <c r="AH91">
        <v>990</v>
      </c>
      <c r="AI91">
        <v>970</v>
      </c>
      <c r="AJ91">
        <v>940</v>
      </c>
      <c r="AK91">
        <v>880</v>
      </c>
      <c r="AL91">
        <v>840</v>
      </c>
      <c r="AM91">
        <v>810</v>
      </c>
      <c r="AO91" t="s">
        <v>706</v>
      </c>
      <c r="AP91" t="s">
        <v>968</v>
      </c>
      <c r="AQ91" t="s">
        <v>983</v>
      </c>
      <c r="AR91" s="15">
        <v>28.5</v>
      </c>
      <c r="AS91" s="15">
        <v>25.794677558310674</v>
      </c>
      <c r="AT91" s="15">
        <v>24.855993951412174</v>
      </c>
      <c r="AU91" s="15">
        <v>24.189677157002912</v>
      </c>
      <c r="AV91" s="15">
        <v>23.535859370445934</v>
      </c>
      <c r="AW91" s="15">
        <v>21.901912633957561</v>
      </c>
      <c r="AX91" s="15">
        <v>20.88347271197479</v>
      </c>
      <c r="AY91" s="15">
        <v>20.369559734458125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3290</v>
      </c>
      <c r="H92" s="24">
        <v>2910</v>
      </c>
      <c r="I92" s="24">
        <v>2730</v>
      </c>
      <c r="J92" s="24">
        <v>2550</v>
      </c>
      <c r="K92" s="24">
        <v>2390</v>
      </c>
      <c r="L92" s="24">
        <v>2240</v>
      </c>
      <c r="M92" s="24">
        <v>2120</v>
      </c>
      <c r="N92" s="25">
        <v>2040</v>
      </c>
      <c r="P92" s="147"/>
      <c r="Q92" s="21" t="s">
        <v>969</v>
      </c>
      <c r="R92" s="22" t="s">
        <v>983</v>
      </c>
      <c r="S92" s="23">
        <v>49.35</v>
      </c>
      <c r="T92" s="24">
        <v>43.676148406180488</v>
      </c>
      <c r="U92" s="24">
        <v>40.928897730905746</v>
      </c>
      <c r="V92" s="24">
        <v>38.30061345494952</v>
      </c>
      <c r="W92" s="24">
        <v>35.82686879134301</v>
      </c>
      <c r="X92" s="24">
        <v>33.600871467755191</v>
      </c>
      <c r="Y92" s="24">
        <v>31.791530337358196</v>
      </c>
      <c r="Z92" s="25">
        <v>30.536614007355841</v>
      </c>
      <c r="AB92" s="8">
        <v>61</v>
      </c>
      <c r="AC92" t="s">
        <v>986</v>
      </c>
      <c r="AD92" t="s">
        <v>968</v>
      </c>
      <c r="AE92" t="s">
        <v>983</v>
      </c>
      <c r="AF92">
        <v>2760</v>
      </c>
      <c r="AG92">
        <v>2500</v>
      </c>
      <c r="AH92">
        <v>2410</v>
      </c>
      <c r="AI92">
        <v>2340</v>
      </c>
      <c r="AJ92">
        <v>2280</v>
      </c>
      <c r="AK92">
        <v>2120</v>
      </c>
      <c r="AL92">
        <v>2020</v>
      </c>
      <c r="AM92">
        <v>1970</v>
      </c>
      <c r="AO92" t="s">
        <v>986</v>
      </c>
      <c r="AP92" t="s">
        <v>968</v>
      </c>
      <c r="AQ92" t="s">
        <v>983</v>
      </c>
      <c r="AR92" s="15">
        <v>41.4</v>
      </c>
      <c r="AS92" s="15">
        <v>37.470163189967082</v>
      </c>
      <c r="AT92" s="15">
        <v>36.1066017399461</v>
      </c>
      <c r="AU92" s="15">
        <v>35.138688922804228</v>
      </c>
      <c r="AV92" s="15">
        <v>34.188932559174091</v>
      </c>
      <c r="AW92" s="15">
        <v>31.815409931433084</v>
      </c>
      <c r="AX92" s="15">
        <v>30.335991939500218</v>
      </c>
      <c r="AY92" s="15">
        <v>29.589465719528647</v>
      </c>
    </row>
    <row r="93" spans="1:51">
      <c r="AB93" s="8">
        <v>76</v>
      </c>
      <c r="AC93" t="s">
        <v>704</v>
      </c>
      <c r="AD93" t="s">
        <v>968</v>
      </c>
      <c r="AE93" t="s">
        <v>983</v>
      </c>
      <c r="AF93">
        <v>1360</v>
      </c>
      <c r="AG93">
        <v>1230</v>
      </c>
      <c r="AH93">
        <v>1190</v>
      </c>
      <c r="AI93">
        <v>1150</v>
      </c>
      <c r="AJ93">
        <v>1120</v>
      </c>
      <c r="AK93">
        <v>1050</v>
      </c>
      <c r="AL93">
        <v>1000</v>
      </c>
      <c r="AM93">
        <v>970</v>
      </c>
      <c r="AO93" t="s">
        <v>704</v>
      </c>
      <c r="AP93" t="s">
        <v>968</v>
      </c>
      <c r="AQ93" t="s">
        <v>983</v>
      </c>
      <c r="AR93" s="15">
        <v>27.2</v>
      </c>
      <c r="AS93" s="15">
        <v>24.618078231089484</v>
      </c>
      <c r="AT93" s="15">
        <v>23.722211771172319</v>
      </c>
      <c r="AU93" s="15">
        <v>23.08628837440278</v>
      </c>
      <c r="AV93" s="15">
        <v>22.462293855302786</v>
      </c>
      <c r="AW93" s="15">
        <v>20.902878022584058</v>
      </c>
      <c r="AX93" s="15">
        <v>19.930893254937345</v>
      </c>
      <c r="AY93" s="15">
        <v>19.440421922009161</v>
      </c>
    </row>
    <row r="94" spans="1:51">
      <c r="AB94" s="8">
        <v>91</v>
      </c>
      <c r="AC94" t="s">
        <v>987</v>
      </c>
      <c r="AD94" t="s">
        <v>968</v>
      </c>
      <c r="AE94" t="s">
        <v>983</v>
      </c>
      <c r="AF94">
        <v>3290</v>
      </c>
      <c r="AG94">
        <v>2980</v>
      </c>
      <c r="AH94">
        <v>2870</v>
      </c>
      <c r="AI94">
        <v>2790</v>
      </c>
      <c r="AJ94">
        <v>2720</v>
      </c>
      <c r="AK94">
        <v>2530</v>
      </c>
      <c r="AL94">
        <v>2410</v>
      </c>
      <c r="AM94">
        <v>2350</v>
      </c>
      <c r="AO94" t="s">
        <v>987</v>
      </c>
      <c r="AP94" t="s">
        <v>968</v>
      </c>
      <c r="AQ94" t="s">
        <v>983</v>
      </c>
      <c r="AR94" s="15">
        <v>49.35</v>
      </c>
      <c r="AS94" s="15">
        <v>44.665520614127431</v>
      </c>
      <c r="AT94" s="15">
        <v>43.040115842182125</v>
      </c>
      <c r="AU94" s="15">
        <v>41.88633570870504</v>
      </c>
      <c r="AV94" s="15">
        <v>40.75419859408796</v>
      </c>
      <c r="AW94" s="15">
        <v>37.924890824063361</v>
      </c>
      <c r="AX94" s="15">
        <v>36.16138169599845</v>
      </c>
      <c r="AY94" s="15">
        <v>35.271500803351181</v>
      </c>
    </row>
    <row r="95" spans="1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>
        <v>2015</v>
      </c>
      <c r="AG100">
        <v>2020</v>
      </c>
      <c r="AH100">
        <v>2025</v>
      </c>
      <c r="AI100">
        <v>2030</v>
      </c>
      <c r="AJ100">
        <v>2035</v>
      </c>
      <c r="AK100">
        <v>2040</v>
      </c>
      <c r="AL100">
        <v>2045</v>
      </c>
      <c r="AM100">
        <v>2050</v>
      </c>
      <c r="AR100">
        <v>2015</v>
      </c>
      <c r="AS100">
        <v>2020</v>
      </c>
      <c r="AT100">
        <v>2025</v>
      </c>
      <c r="AU100">
        <v>2030</v>
      </c>
      <c r="AV100">
        <v>2035</v>
      </c>
      <c r="AW100">
        <v>2040</v>
      </c>
      <c r="AX100">
        <v>2045</v>
      </c>
      <c r="AY100">
        <v>2050</v>
      </c>
    </row>
    <row r="101" spans="28:51">
      <c r="AB101" s="8">
        <v>17</v>
      </c>
      <c r="AC101" t="s">
        <v>702</v>
      </c>
      <c r="AD101" t="s">
        <v>969</v>
      </c>
      <c r="AE101" t="s">
        <v>983</v>
      </c>
      <c r="AF101">
        <v>1120</v>
      </c>
      <c r="AG101">
        <v>990</v>
      </c>
      <c r="AH101">
        <v>930</v>
      </c>
      <c r="AI101">
        <v>870</v>
      </c>
      <c r="AJ101">
        <v>810</v>
      </c>
      <c r="AK101">
        <v>760</v>
      </c>
      <c r="AL101">
        <v>720</v>
      </c>
      <c r="AM101">
        <v>690</v>
      </c>
      <c r="AO101" t="s">
        <v>702</v>
      </c>
      <c r="AP101" t="s">
        <v>969</v>
      </c>
      <c r="AQ101" t="s">
        <v>983</v>
      </c>
      <c r="AR101" s="15">
        <v>25.759999999999998</v>
      </c>
      <c r="AS101" s="15">
        <v>22.79832994819067</v>
      </c>
      <c r="AT101" s="15">
        <v>21.364304063791938</v>
      </c>
      <c r="AU101" s="15">
        <v>19.992376952370815</v>
      </c>
      <c r="AV101" s="15">
        <v>18.701117326545003</v>
      </c>
      <c r="AW101" s="15">
        <v>17.539178298062282</v>
      </c>
      <c r="AX101" s="15">
        <v>16.594727892408248</v>
      </c>
      <c r="AY101" s="15">
        <v>15.939679368378652</v>
      </c>
    </row>
    <row r="102" spans="28:51">
      <c r="AB102" s="8">
        <v>32</v>
      </c>
      <c r="AC102" t="s">
        <v>700</v>
      </c>
      <c r="AD102" t="s">
        <v>969</v>
      </c>
      <c r="AE102" t="s">
        <v>983</v>
      </c>
      <c r="AF102">
        <v>1020</v>
      </c>
      <c r="AG102">
        <v>900</v>
      </c>
      <c r="AH102">
        <v>850</v>
      </c>
      <c r="AI102">
        <v>790</v>
      </c>
      <c r="AJ102">
        <v>740</v>
      </c>
      <c r="AK102">
        <v>690</v>
      </c>
      <c r="AL102">
        <v>660</v>
      </c>
      <c r="AM102">
        <v>630</v>
      </c>
      <c r="AO102" t="s">
        <v>700</v>
      </c>
      <c r="AP102" t="s">
        <v>969</v>
      </c>
      <c r="AQ102" t="s">
        <v>983</v>
      </c>
      <c r="AR102" s="15">
        <v>17.34</v>
      </c>
      <c r="AS102" s="15">
        <v>15.346391354876793</v>
      </c>
      <c r="AT102" s="15">
        <v>14.381095980828892</v>
      </c>
      <c r="AU102" s="15">
        <v>13.457601566541536</v>
      </c>
      <c r="AV102" s="15">
        <v>12.588407392946054</v>
      </c>
      <c r="AW102" s="15">
        <v>11.8062636525</v>
      </c>
      <c r="AX102" s="15">
        <v>11.170519474159899</v>
      </c>
      <c r="AY102" s="15">
        <v>10.729582307751777</v>
      </c>
    </row>
    <row r="103" spans="28:51">
      <c r="AB103" s="8">
        <v>47</v>
      </c>
      <c r="AC103" t="s">
        <v>706</v>
      </c>
      <c r="AD103" t="s">
        <v>969</v>
      </c>
      <c r="AE103" t="s">
        <v>983</v>
      </c>
      <c r="AF103">
        <v>1140</v>
      </c>
      <c r="AG103">
        <v>1010</v>
      </c>
      <c r="AH103">
        <v>950</v>
      </c>
      <c r="AI103">
        <v>880</v>
      </c>
      <c r="AJ103">
        <v>830</v>
      </c>
      <c r="AK103">
        <v>780</v>
      </c>
      <c r="AL103">
        <v>730</v>
      </c>
      <c r="AM103">
        <v>710</v>
      </c>
      <c r="AO103" t="s">
        <v>706</v>
      </c>
      <c r="AP103" t="s">
        <v>969</v>
      </c>
      <c r="AQ103" t="s">
        <v>983</v>
      </c>
      <c r="AR103" s="15">
        <v>28.5</v>
      </c>
      <c r="AS103" s="15">
        <v>25.223307590195422</v>
      </c>
      <c r="AT103" s="15">
        <v>23.636749449459248</v>
      </c>
      <c r="AU103" s="15">
        <v>22.118895308329513</v>
      </c>
      <c r="AV103" s="15">
        <v>20.690288967644896</v>
      </c>
      <c r="AW103" s="15">
        <v>19.404758598399653</v>
      </c>
      <c r="AX103" s="15">
        <v>18.359850346802602</v>
      </c>
      <c r="AY103" s="15">
        <v>17.63512663038787</v>
      </c>
    </row>
    <row r="104" spans="28:51">
      <c r="AB104" s="8">
        <v>62</v>
      </c>
      <c r="AC104" t="s">
        <v>986</v>
      </c>
      <c r="AD104" t="s">
        <v>969</v>
      </c>
      <c r="AE104" t="s">
        <v>983</v>
      </c>
      <c r="AF104">
        <v>2760</v>
      </c>
      <c r="AG104">
        <v>2440</v>
      </c>
      <c r="AH104">
        <v>2290</v>
      </c>
      <c r="AI104">
        <v>2140</v>
      </c>
      <c r="AJ104">
        <v>2000</v>
      </c>
      <c r="AK104">
        <v>1880</v>
      </c>
      <c r="AL104">
        <v>1780</v>
      </c>
      <c r="AM104">
        <v>1710</v>
      </c>
      <c r="AO104" t="s">
        <v>986</v>
      </c>
      <c r="AP104" t="s">
        <v>969</v>
      </c>
      <c r="AQ104" t="s">
        <v>983</v>
      </c>
      <c r="AR104" s="15">
        <v>41.4</v>
      </c>
      <c r="AS104" s="15">
        <v>36.640173131020717</v>
      </c>
      <c r="AT104" s="15">
        <v>34.335488673951332</v>
      </c>
      <c r="AU104" s="15">
        <v>32.130605816310243</v>
      </c>
      <c r="AV104" s="15">
        <v>30.055367131947328</v>
      </c>
      <c r="AW104" s="15">
        <v>28.187965121885814</v>
      </c>
      <c r="AX104" s="15">
        <v>26.670098398513257</v>
      </c>
      <c r="AY104" s="15">
        <v>25.617341842037117</v>
      </c>
    </row>
    <row r="105" spans="28:51" ht="15" customHeight="1">
      <c r="AB105" s="8">
        <v>77</v>
      </c>
      <c r="AC105" t="s">
        <v>704</v>
      </c>
      <c r="AD105" t="s">
        <v>969</v>
      </c>
      <c r="AE105" t="s">
        <v>983</v>
      </c>
      <c r="AF105">
        <v>1360</v>
      </c>
      <c r="AG105">
        <v>1200</v>
      </c>
      <c r="AH105">
        <v>1130</v>
      </c>
      <c r="AI105">
        <v>1060</v>
      </c>
      <c r="AJ105">
        <v>990</v>
      </c>
      <c r="AK105">
        <v>930</v>
      </c>
      <c r="AL105">
        <v>880</v>
      </c>
      <c r="AM105">
        <v>840</v>
      </c>
      <c r="AO105" t="s">
        <v>704</v>
      </c>
      <c r="AP105" t="s">
        <v>969</v>
      </c>
      <c r="AQ105" t="s">
        <v>983</v>
      </c>
      <c r="AR105" s="15">
        <v>27.2</v>
      </c>
      <c r="AS105" s="15">
        <v>24.07277075274791</v>
      </c>
      <c r="AT105" s="15">
        <v>22.558581930711984</v>
      </c>
      <c r="AU105" s="15">
        <v>21.109963241633782</v>
      </c>
      <c r="AV105" s="15">
        <v>19.746521400699695</v>
      </c>
      <c r="AW105" s="15">
        <v>18.519629258823532</v>
      </c>
      <c r="AX105" s="15">
        <v>17.52238348887828</v>
      </c>
      <c r="AY105" s="15">
        <v>16.830717345492989</v>
      </c>
    </row>
    <row r="106" spans="28:51">
      <c r="AB106" s="8">
        <v>92</v>
      </c>
      <c r="AC106" t="s">
        <v>987</v>
      </c>
      <c r="AD106" t="s">
        <v>969</v>
      </c>
      <c r="AE106" t="s">
        <v>983</v>
      </c>
      <c r="AF106">
        <v>3290</v>
      </c>
      <c r="AG106">
        <v>2910</v>
      </c>
      <c r="AH106">
        <v>2730</v>
      </c>
      <c r="AI106">
        <v>2550</v>
      </c>
      <c r="AJ106">
        <v>2390</v>
      </c>
      <c r="AK106">
        <v>2240</v>
      </c>
      <c r="AL106">
        <v>2120</v>
      </c>
      <c r="AM106">
        <v>2040</v>
      </c>
      <c r="AO106" t="s">
        <v>987</v>
      </c>
      <c r="AP106" t="s">
        <v>969</v>
      </c>
      <c r="AQ106" t="s">
        <v>983</v>
      </c>
      <c r="AR106" s="15">
        <v>49.35</v>
      </c>
      <c r="AS106" s="15">
        <v>43.676148406180488</v>
      </c>
      <c r="AT106" s="15">
        <v>40.928897730905746</v>
      </c>
      <c r="AU106" s="15">
        <v>38.30061345494952</v>
      </c>
      <c r="AV106" s="15">
        <v>35.82686879134301</v>
      </c>
      <c r="AW106" s="15">
        <v>33.600871467755191</v>
      </c>
      <c r="AX106" s="15">
        <v>31.791530337358196</v>
      </c>
      <c r="AY106" s="15">
        <v>30.536614007355841</v>
      </c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80"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  <mergeCell ref="E9:F9"/>
    <mergeCell ref="Q9:R9"/>
    <mergeCell ref="D10:D12"/>
    <mergeCell ref="P10:P12"/>
    <mergeCell ref="E14:F14"/>
    <mergeCell ref="Q14:R14"/>
    <mergeCell ref="D15:D17"/>
    <mergeCell ref="P15:P17"/>
    <mergeCell ref="E19:F19"/>
    <mergeCell ref="Q19:R19"/>
    <mergeCell ref="D20:D22"/>
    <mergeCell ref="P20:P22"/>
    <mergeCell ref="E24:F24"/>
    <mergeCell ref="Q24:R24"/>
    <mergeCell ref="D25:D27"/>
    <mergeCell ref="P25:P27"/>
    <mergeCell ref="E29:F29"/>
    <mergeCell ref="Q29:R29"/>
    <mergeCell ref="D30:D32"/>
    <mergeCell ref="P30:P32"/>
    <mergeCell ref="E34:F34"/>
    <mergeCell ref="Q34:R34"/>
    <mergeCell ref="D35:D37"/>
    <mergeCell ref="P35:P37"/>
    <mergeCell ref="E39:F39"/>
    <mergeCell ref="Q39:R39"/>
    <mergeCell ref="D40:D42"/>
    <mergeCell ref="P40:P42"/>
    <mergeCell ref="E44:F44"/>
    <mergeCell ref="Q44:R44"/>
    <mergeCell ref="D45:D47"/>
    <mergeCell ref="P45:P47"/>
    <mergeCell ref="E49:F49"/>
    <mergeCell ref="Q49:R49"/>
    <mergeCell ref="D50:D52"/>
    <mergeCell ref="P50:P52"/>
    <mergeCell ref="E54:F54"/>
    <mergeCell ref="Q54:R54"/>
    <mergeCell ref="D55:D57"/>
    <mergeCell ref="P55:P57"/>
    <mergeCell ref="E59:F59"/>
    <mergeCell ref="Q59:R59"/>
    <mergeCell ref="D60:D62"/>
    <mergeCell ref="P60:P62"/>
    <mergeCell ref="E64:F64"/>
    <mergeCell ref="Q64:R64"/>
    <mergeCell ref="D65:D67"/>
    <mergeCell ref="P65:P67"/>
    <mergeCell ref="E69:F69"/>
    <mergeCell ref="Q69:R69"/>
    <mergeCell ref="D70:D72"/>
    <mergeCell ref="P70:P72"/>
    <mergeCell ref="E74:F74"/>
    <mergeCell ref="Q74:R74"/>
    <mergeCell ref="D75:D77"/>
    <mergeCell ref="P75:P77"/>
    <mergeCell ref="E79:F79"/>
    <mergeCell ref="Q79:R79"/>
    <mergeCell ref="D80:D82"/>
    <mergeCell ref="P80:P82"/>
    <mergeCell ref="D90:D92"/>
    <mergeCell ref="P90:P92"/>
    <mergeCell ref="E84:F84"/>
    <mergeCell ref="Q84:R84"/>
    <mergeCell ref="D85:D87"/>
    <mergeCell ref="P85:P87"/>
    <mergeCell ref="E89:F89"/>
    <mergeCell ref="Q89:R8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O1:AC37"/>
  <sheetViews>
    <sheetView topLeftCell="L13" zoomScale="85" zoomScaleNormal="85" workbookViewId="0">
      <selection activeCell="T32" sqref="T32"/>
    </sheetView>
  </sheetViews>
  <sheetFormatPr defaultRowHeight="15"/>
  <cols>
    <col min="1" max="15" width="9.140625" style="88"/>
    <col min="16" max="16" width="10.42578125" style="88" bestFit="1" customWidth="1"/>
    <col min="17" max="17" width="17" style="88" customWidth="1"/>
    <col min="18" max="18" width="24.7109375" style="88" bestFit="1" customWidth="1"/>
    <col min="19" max="27" width="9.85546875" style="88" customWidth="1"/>
    <col min="28" max="16384" width="9.140625" style="88"/>
  </cols>
  <sheetData>
    <row r="1" spans="15:27">
      <c r="S1" s="88">
        <v>2010</v>
      </c>
      <c r="T1" s="88">
        <v>2015</v>
      </c>
      <c r="U1" s="88">
        <v>2020</v>
      </c>
      <c r="V1" s="88">
        <v>2025</v>
      </c>
      <c r="W1" s="88">
        <v>2030</v>
      </c>
      <c r="X1" s="88">
        <v>2035</v>
      </c>
      <c r="Y1" s="88">
        <v>2040</v>
      </c>
      <c r="Z1" s="88">
        <v>2045</v>
      </c>
      <c r="AA1" s="88">
        <v>2050</v>
      </c>
    </row>
    <row r="2" spans="15:27">
      <c r="O2" s="92">
        <v>1</v>
      </c>
      <c r="P2" s="92" t="s">
        <v>1064</v>
      </c>
      <c r="Q2" s="92" t="s">
        <v>1065</v>
      </c>
      <c r="R2" s="92" t="s">
        <v>702</v>
      </c>
      <c r="S2" s="93">
        <v>0.14258999999999999</v>
      </c>
      <c r="T2" s="93">
        <f>(S2+U2)/2</f>
        <v>0.15459499999999998</v>
      </c>
      <c r="U2" s="93">
        <v>0.1666</v>
      </c>
      <c r="V2" s="93">
        <f>(U2+W2)/2</f>
        <v>0.18179000000000001</v>
      </c>
      <c r="W2" s="93">
        <v>0.19697999999999999</v>
      </c>
      <c r="X2" s="93">
        <f>(W2+Y2)/2</f>
        <v>0.22221806249999998</v>
      </c>
      <c r="Y2" s="93">
        <v>0.24745612499999994</v>
      </c>
      <c r="Z2" s="93">
        <f>(Y2+AA2)/2</f>
        <v>0.2729441058749999</v>
      </c>
      <c r="AA2" s="93">
        <v>0.29843208674999988</v>
      </c>
    </row>
    <row r="3" spans="15:27">
      <c r="O3" s="92"/>
      <c r="P3" s="92"/>
      <c r="Q3" s="92"/>
      <c r="R3" s="92" t="s">
        <v>700</v>
      </c>
      <c r="S3" s="93">
        <v>0.14258999999999999</v>
      </c>
      <c r="T3" s="93">
        <f>(S3+U3)/2</f>
        <v>0.15459499999999998</v>
      </c>
      <c r="U3" s="93">
        <v>0.1666</v>
      </c>
      <c r="V3" s="93">
        <f>(U3+W3)/2</f>
        <v>0.18179000000000001</v>
      </c>
      <c r="W3" s="93">
        <v>0.19697999999999999</v>
      </c>
      <c r="X3" s="93">
        <f>(W3+Y3)/2</f>
        <v>0.22221806249999998</v>
      </c>
      <c r="Y3" s="93">
        <v>0.24745612499999994</v>
      </c>
      <c r="Z3" s="93">
        <f>(Y3+AA3)/2</f>
        <v>0.2729441058749999</v>
      </c>
      <c r="AA3" s="93">
        <v>0.29843208674999988</v>
      </c>
    </row>
    <row r="4" spans="15:27">
      <c r="O4" s="92"/>
      <c r="P4" s="92"/>
      <c r="Q4" s="92"/>
      <c r="R4" s="92" t="s">
        <v>706</v>
      </c>
      <c r="S4" s="94">
        <v>0.14113499999999998</v>
      </c>
      <c r="T4" s="93">
        <f>(S4+U4)/2</f>
        <v>0.1530175</v>
      </c>
      <c r="U4" s="94">
        <v>0.16490000000000002</v>
      </c>
      <c r="V4" s="93">
        <f>(U4+W4)/2</f>
        <v>0.17993500000000001</v>
      </c>
      <c r="W4" s="94">
        <v>0.19496999999999998</v>
      </c>
      <c r="X4" s="93">
        <f>(W4+Y4)/2</f>
        <v>0.21995053124999997</v>
      </c>
      <c r="Y4" s="94">
        <v>0.24493106249999994</v>
      </c>
      <c r="Z4" s="93">
        <f>(Y4+AA4)/2</f>
        <v>0.27015896193749989</v>
      </c>
      <c r="AA4" s="94">
        <v>0.29538686137499987</v>
      </c>
    </row>
    <row r="5" spans="15:27">
      <c r="O5" s="92"/>
      <c r="P5" s="92"/>
      <c r="Q5" s="92"/>
      <c r="R5" s="92" t="s">
        <v>986</v>
      </c>
      <c r="S5" s="94">
        <v>0.14113499999999998</v>
      </c>
      <c r="T5" s="93">
        <f t="shared" ref="T5:T7" si="0">(S5+U5)/2</f>
        <v>0.1530175</v>
      </c>
      <c r="U5" s="94">
        <v>0.16490000000000002</v>
      </c>
      <c r="V5" s="93">
        <f t="shared" ref="V5:V13" si="1">(U5+W5)/2</f>
        <v>0.17993500000000001</v>
      </c>
      <c r="W5" s="94">
        <v>0.19496999999999998</v>
      </c>
      <c r="X5" s="93">
        <f t="shared" ref="X5:X7" si="2">(W5+Y5)/2</f>
        <v>0.21995053124999997</v>
      </c>
      <c r="Y5" s="94">
        <v>0.24493106249999994</v>
      </c>
      <c r="Z5" s="93">
        <f t="shared" ref="Z5:Z7" si="3">(Y5+AA5)/2</f>
        <v>0.27015896193749989</v>
      </c>
      <c r="AA5" s="94">
        <v>0.29538686137499987</v>
      </c>
    </row>
    <row r="6" spans="15:27">
      <c r="O6" s="92"/>
      <c r="P6" s="92"/>
      <c r="Q6" s="92"/>
      <c r="R6" s="92" t="s">
        <v>704</v>
      </c>
      <c r="S6" s="94">
        <v>0.14113499999999998</v>
      </c>
      <c r="T6" s="93">
        <f t="shared" si="0"/>
        <v>0.1530175</v>
      </c>
      <c r="U6" s="94">
        <v>0.16490000000000002</v>
      </c>
      <c r="V6" s="93">
        <f t="shared" si="1"/>
        <v>0.17993500000000001</v>
      </c>
      <c r="W6" s="94">
        <v>0.19496999999999998</v>
      </c>
      <c r="X6" s="93">
        <f t="shared" si="2"/>
        <v>0.21995053124999997</v>
      </c>
      <c r="Y6" s="94">
        <v>0.24493106249999994</v>
      </c>
      <c r="Z6" s="93">
        <f t="shared" si="3"/>
        <v>0.27015896193749989</v>
      </c>
      <c r="AA6" s="94">
        <v>0.29538686137499987</v>
      </c>
    </row>
    <row r="7" spans="15:27">
      <c r="O7" s="92"/>
      <c r="P7" s="92"/>
      <c r="Q7" s="92"/>
      <c r="R7" s="92" t="s">
        <v>987</v>
      </c>
      <c r="S7" s="94">
        <v>0.14113499999999998</v>
      </c>
      <c r="T7" s="93">
        <f t="shared" si="0"/>
        <v>0.1530175</v>
      </c>
      <c r="U7" s="94">
        <v>0.16490000000000002</v>
      </c>
      <c r="V7" s="95">
        <f t="shared" si="1"/>
        <v>0.17993500000000001</v>
      </c>
      <c r="W7" s="94">
        <v>0.19496999999999998</v>
      </c>
      <c r="X7" s="95">
        <f t="shared" si="2"/>
        <v>0.21995053124999997</v>
      </c>
      <c r="Y7" s="96">
        <v>0.24493106249999994</v>
      </c>
      <c r="Z7" s="95">
        <f t="shared" si="3"/>
        <v>0.27015896193749989</v>
      </c>
      <c r="AA7" s="96">
        <v>0.29538686137499987</v>
      </c>
    </row>
    <row r="8" spans="15:27">
      <c r="O8" s="97"/>
      <c r="P8" s="98" t="s">
        <v>1066</v>
      </c>
      <c r="Q8" s="150" t="s">
        <v>1067</v>
      </c>
      <c r="R8" s="98" t="s">
        <v>702</v>
      </c>
      <c r="S8" s="99">
        <f>S2</f>
        <v>0.14258999999999999</v>
      </c>
      <c r="T8" s="99">
        <f>T2</f>
        <v>0.15459499999999998</v>
      </c>
      <c r="U8" s="99">
        <f>T8+T8*0.2</f>
        <v>0.18551399999999998</v>
      </c>
      <c r="V8" s="100">
        <f t="shared" si="1"/>
        <v>0.19324374999999999</v>
      </c>
      <c r="W8" s="101">
        <f>T8+0.3*T8</f>
        <v>0.20097349999999997</v>
      </c>
      <c r="X8" s="102">
        <f>X2</f>
        <v>0.22221806249999998</v>
      </c>
      <c r="Y8" s="102">
        <f t="shared" ref="Y8:AA8" si="4">Y2</f>
        <v>0.24745612499999994</v>
      </c>
      <c r="Z8" s="102">
        <f t="shared" si="4"/>
        <v>0.2729441058749999</v>
      </c>
      <c r="AA8" s="102">
        <f t="shared" si="4"/>
        <v>0.29843208674999988</v>
      </c>
    </row>
    <row r="9" spans="15:27">
      <c r="O9" s="97"/>
      <c r="P9" s="97"/>
      <c r="Q9" s="151"/>
      <c r="R9" s="97" t="s">
        <v>700</v>
      </c>
      <c r="S9" s="102">
        <f t="shared" ref="S9:T13" si="5">S3</f>
        <v>0.14258999999999999</v>
      </c>
      <c r="T9" s="102">
        <f>T3</f>
        <v>0.15459499999999998</v>
      </c>
      <c r="U9" s="102">
        <f>T9+T9*0.2</f>
        <v>0.18551399999999998</v>
      </c>
      <c r="V9" s="100">
        <f t="shared" si="1"/>
        <v>0.19324374999999999</v>
      </c>
      <c r="W9" s="103">
        <f>T9*0.3+T9</f>
        <v>0.20097349999999997</v>
      </c>
      <c r="X9" s="102">
        <f t="shared" ref="X9:AA13" si="6">X3</f>
        <v>0.22221806249999998</v>
      </c>
      <c r="Y9" s="102">
        <f t="shared" si="6"/>
        <v>0.24745612499999994</v>
      </c>
      <c r="Z9" s="102">
        <f t="shared" si="6"/>
        <v>0.2729441058749999</v>
      </c>
      <c r="AA9" s="102">
        <f t="shared" si="6"/>
        <v>0.29843208674999988</v>
      </c>
    </row>
    <row r="10" spans="15:27">
      <c r="O10" s="97"/>
      <c r="P10" s="97"/>
      <c r="Q10" s="151"/>
      <c r="R10" s="97" t="s">
        <v>706</v>
      </c>
      <c r="S10" s="102">
        <f t="shared" si="5"/>
        <v>0.14113499999999998</v>
      </c>
      <c r="T10" s="102">
        <f t="shared" si="5"/>
        <v>0.1530175</v>
      </c>
      <c r="U10" s="102">
        <f t="shared" ref="U10:U13" si="7">T10+T10*0.2</f>
        <v>0.18362100000000001</v>
      </c>
      <c r="V10" s="100">
        <f t="shared" si="1"/>
        <v>0.19127187500000001</v>
      </c>
      <c r="W10" s="103">
        <f t="shared" ref="W10:W13" si="8">T10*0.3+T10</f>
        <v>0.19892275000000001</v>
      </c>
      <c r="X10" s="102">
        <f t="shared" si="6"/>
        <v>0.21995053124999997</v>
      </c>
      <c r="Y10" s="102">
        <f t="shared" si="6"/>
        <v>0.24493106249999994</v>
      </c>
      <c r="Z10" s="102">
        <f t="shared" si="6"/>
        <v>0.27015896193749989</v>
      </c>
      <c r="AA10" s="102">
        <f t="shared" si="6"/>
        <v>0.29538686137499987</v>
      </c>
    </row>
    <row r="11" spans="15:27">
      <c r="O11" s="97"/>
      <c r="P11" s="97"/>
      <c r="Q11" s="151"/>
      <c r="R11" s="97" t="s">
        <v>986</v>
      </c>
      <c r="S11" s="102">
        <f t="shared" si="5"/>
        <v>0.14113499999999998</v>
      </c>
      <c r="T11" s="102">
        <f t="shared" si="5"/>
        <v>0.1530175</v>
      </c>
      <c r="U11" s="102">
        <f t="shared" si="7"/>
        <v>0.18362100000000001</v>
      </c>
      <c r="V11" s="100">
        <f t="shared" si="1"/>
        <v>0.19127187500000001</v>
      </c>
      <c r="W11" s="103">
        <f t="shared" si="8"/>
        <v>0.19892275000000001</v>
      </c>
      <c r="X11" s="102">
        <f t="shared" si="6"/>
        <v>0.21995053124999997</v>
      </c>
      <c r="Y11" s="102">
        <f t="shared" si="6"/>
        <v>0.24493106249999994</v>
      </c>
      <c r="Z11" s="102">
        <f t="shared" si="6"/>
        <v>0.27015896193749989</v>
      </c>
      <c r="AA11" s="102">
        <f t="shared" si="6"/>
        <v>0.29538686137499987</v>
      </c>
    </row>
    <row r="12" spans="15:27">
      <c r="O12" s="97"/>
      <c r="P12" s="97"/>
      <c r="Q12" s="151"/>
      <c r="R12" s="97" t="s">
        <v>704</v>
      </c>
      <c r="S12" s="102">
        <f t="shared" si="5"/>
        <v>0.14113499999999998</v>
      </c>
      <c r="T12" s="102">
        <f t="shared" si="5"/>
        <v>0.1530175</v>
      </c>
      <c r="U12" s="102">
        <f t="shared" si="7"/>
        <v>0.18362100000000001</v>
      </c>
      <c r="V12" s="100">
        <f t="shared" si="1"/>
        <v>0.19127187500000001</v>
      </c>
      <c r="W12" s="103">
        <f t="shared" si="8"/>
        <v>0.19892275000000001</v>
      </c>
      <c r="X12" s="102">
        <f t="shared" si="6"/>
        <v>0.21995053124999997</v>
      </c>
      <c r="Y12" s="102">
        <f t="shared" si="6"/>
        <v>0.24493106249999994</v>
      </c>
      <c r="Z12" s="102">
        <f t="shared" si="6"/>
        <v>0.27015896193749989</v>
      </c>
      <c r="AA12" s="102">
        <f t="shared" si="6"/>
        <v>0.29538686137499987</v>
      </c>
    </row>
    <row r="13" spans="15:27">
      <c r="O13" s="104"/>
      <c r="P13" s="104"/>
      <c r="Q13" s="152"/>
      <c r="R13" s="104" t="s">
        <v>987</v>
      </c>
      <c r="S13" s="105">
        <f t="shared" si="5"/>
        <v>0.14113499999999998</v>
      </c>
      <c r="T13" s="105">
        <f t="shared" si="5"/>
        <v>0.1530175</v>
      </c>
      <c r="U13" s="105">
        <f t="shared" si="7"/>
        <v>0.18362100000000001</v>
      </c>
      <c r="V13" s="106">
        <f t="shared" si="1"/>
        <v>0.19127187500000001</v>
      </c>
      <c r="W13" s="107">
        <f t="shared" si="8"/>
        <v>0.19892275000000001</v>
      </c>
      <c r="X13" s="105">
        <f t="shared" si="6"/>
        <v>0.21995053124999997</v>
      </c>
      <c r="Y13" s="105">
        <f t="shared" si="6"/>
        <v>0.24493106249999994</v>
      </c>
      <c r="Z13" s="105">
        <f t="shared" si="6"/>
        <v>0.27015896193749989</v>
      </c>
      <c r="AA13" s="105">
        <f t="shared" si="6"/>
        <v>0.29538686137499987</v>
      </c>
    </row>
    <row r="14" spans="15:27">
      <c r="O14" s="92">
        <v>2</v>
      </c>
      <c r="P14" s="92" t="s">
        <v>1064</v>
      </c>
      <c r="Q14" s="92" t="s">
        <v>1068</v>
      </c>
      <c r="R14" s="108" t="s">
        <v>702</v>
      </c>
      <c r="S14" s="108"/>
      <c r="T14" s="108">
        <v>1120</v>
      </c>
      <c r="U14" s="108">
        <v>910</v>
      </c>
      <c r="V14" s="108">
        <v>840</v>
      </c>
      <c r="W14" s="108">
        <v>790</v>
      </c>
      <c r="X14" s="108">
        <v>750</v>
      </c>
      <c r="Y14" s="108">
        <v>640</v>
      </c>
      <c r="Z14" s="108">
        <v>580</v>
      </c>
      <c r="AA14" s="108">
        <v>550</v>
      </c>
    </row>
    <row r="15" spans="15:27">
      <c r="O15" s="92"/>
      <c r="P15" s="92"/>
      <c r="Q15" s="92"/>
      <c r="R15" s="109" t="s">
        <v>700</v>
      </c>
      <c r="S15" s="109"/>
      <c r="T15" s="109">
        <v>1020</v>
      </c>
      <c r="U15" s="109">
        <v>830</v>
      </c>
      <c r="V15" s="109">
        <v>760</v>
      </c>
      <c r="W15" s="109">
        <v>720</v>
      </c>
      <c r="X15" s="109">
        <v>680</v>
      </c>
      <c r="Y15" s="109">
        <v>580</v>
      </c>
      <c r="Z15" s="109">
        <v>530</v>
      </c>
      <c r="AA15" s="109">
        <v>500</v>
      </c>
    </row>
    <row r="16" spans="15:27">
      <c r="O16" s="92"/>
      <c r="P16" s="92"/>
      <c r="Q16" s="92"/>
      <c r="R16" s="109" t="s">
        <v>706</v>
      </c>
      <c r="S16" s="109"/>
      <c r="T16" s="109">
        <v>1140</v>
      </c>
      <c r="U16" s="109">
        <v>920</v>
      </c>
      <c r="V16" s="109">
        <v>850</v>
      </c>
      <c r="W16" s="109">
        <v>810</v>
      </c>
      <c r="X16" s="109">
        <v>760</v>
      </c>
      <c r="Y16" s="109">
        <v>650</v>
      </c>
      <c r="Z16" s="109">
        <v>590</v>
      </c>
      <c r="AA16" s="109">
        <v>560</v>
      </c>
    </row>
    <row r="17" spans="15:29">
      <c r="O17" s="92"/>
      <c r="P17" s="92"/>
      <c r="Q17" s="92"/>
      <c r="R17" s="109" t="s">
        <v>986</v>
      </c>
      <c r="S17" s="109"/>
      <c r="T17" s="109">
        <v>2760</v>
      </c>
      <c r="U17" s="109">
        <v>2230</v>
      </c>
      <c r="V17" s="109">
        <v>2070</v>
      </c>
      <c r="W17" s="109">
        <v>1950</v>
      </c>
      <c r="X17" s="109">
        <v>1840</v>
      </c>
      <c r="Y17" s="109">
        <v>1580</v>
      </c>
      <c r="Z17" s="109">
        <v>1430</v>
      </c>
      <c r="AA17" s="109">
        <v>1360</v>
      </c>
    </row>
    <row r="18" spans="15:29">
      <c r="O18" s="92"/>
      <c r="P18" s="92"/>
      <c r="Q18" s="92"/>
      <c r="R18" s="109" t="s">
        <v>704</v>
      </c>
      <c r="S18" s="109"/>
      <c r="T18" s="109">
        <v>1360</v>
      </c>
      <c r="U18" s="109">
        <v>1100</v>
      </c>
      <c r="V18" s="109">
        <v>1020</v>
      </c>
      <c r="W18" s="109">
        <v>960</v>
      </c>
      <c r="X18" s="109">
        <v>910</v>
      </c>
      <c r="Y18" s="109">
        <v>780</v>
      </c>
      <c r="Z18" s="109">
        <v>700</v>
      </c>
      <c r="AA18" s="109">
        <v>670</v>
      </c>
    </row>
    <row r="19" spans="15:29">
      <c r="O19" s="92"/>
      <c r="P19" s="110"/>
      <c r="Q19" s="110"/>
      <c r="R19" s="110" t="s">
        <v>987</v>
      </c>
      <c r="S19" s="110"/>
      <c r="T19" s="110">
        <v>3290</v>
      </c>
      <c r="U19" s="110">
        <v>2660</v>
      </c>
      <c r="V19" s="110">
        <v>2460</v>
      </c>
      <c r="W19" s="110">
        <v>2320</v>
      </c>
      <c r="X19" s="110">
        <v>2190</v>
      </c>
      <c r="Y19" s="110">
        <v>1880</v>
      </c>
      <c r="Z19" s="110">
        <v>1700</v>
      </c>
      <c r="AA19" s="110">
        <v>1620</v>
      </c>
      <c r="AC19" s="88" t="s">
        <v>1074</v>
      </c>
    </row>
    <row r="20" spans="15:29" ht="15" customHeight="1">
      <c r="O20" s="97"/>
      <c r="P20" s="97" t="s">
        <v>1066</v>
      </c>
      <c r="Q20" s="153" t="s">
        <v>1069</v>
      </c>
      <c r="R20" s="97" t="s">
        <v>702</v>
      </c>
      <c r="S20" s="97"/>
      <c r="T20" s="97">
        <v>1120</v>
      </c>
      <c r="U20" s="97">
        <v>900</v>
      </c>
      <c r="V20" s="111">
        <v>730</v>
      </c>
      <c r="W20" s="97">
        <v>560</v>
      </c>
      <c r="X20" s="97">
        <v>530</v>
      </c>
      <c r="Y20" s="97">
        <v>450</v>
      </c>
      <c r="Z20" s="97">
        <v>430</v>
      </c>
      <c r="AA20" s="97">
        <v>400</v>
      </c>
      <c r="AC20" s="73">
        <f>PV_Summary_Fin!AS5/PV_Summary_Fin!AG5</f>
        <v>2.3021180922264909E-2</v>
      </c>
    </row>
    <row r="21" spans="15:29">
      <c r="O21" s="97"/>
      <c r="P21" s="97"/>
      <c r="Q21" s="153"/>
      <c r="R21" s="97" t="s">
        <v>700</v>
      </c>
      <c r="S21" s="97"/>
      <c r="T21" s="97">
        <v>1020</v>
      </c>
      <c r="U21" s="97">
        <v>820</v>
      </c>
      <c r="V21" s="111">
        <v>660</v>
      </c>
      <c r="W21" s="97">
        <v>510</v>
      </c>
      <c r="X21" s="97">
        <v>480</v>
      </c>
      <c r="Y21" s="97">
        <v>410</v>
      </c>
      <c r="Z21" s="97">
        <v>390</v>
      </c>
      <c r="AA21" s="97">
        <v>360</v>
      </c>
      <c r="AC21" s="73">
        <f>PV_Summary_Fin!AS6/PV_Summary_Fin!AG6</f>
        <v>1.7068499114792957E-2</v>
      </c>
    </row>
    <row r="22" spans="15:29">
      <c r="O22" s="97"/>
      <c r="P22" s="97"/>
      <c r="Q22" s="153"/>
      <c r="R22" s="97" t="s">
        <v>706</v>
      </c>
      <c r="S22" s="97"/>
      <c r="T22" s="97">
        <v>1140</v>
      </c>
      <c r="U22" s="97">
        <v>910</v>
      </c>
      <c r="V22" s="111">
        <v>740</v>
      </c>
      <c r="W22" s="97">
        <v>570</v>
      </c>
      <c r="X22" s="97">
        <v>540</v>
      </c>
      <c r="Y22" s="97">
        <v>460</v>
      </c>
      <c r="Z22" s="97">
        <v>440</v>
      </c>
      <c r="AA22" s="97">
        <v>400</v>
      </c>
      <c r="AC22" s="73">
        <f>PV_Summary_Fin!AS7/PV_Summary_Fin!AG7</f>
        <v>2.5139084999206359E-2</v>
      </c>
    </row>
    <row r="23" spans="15:29">
      <c r="O23" s="97"/>
      <c r="P23" s="97"/>
      <c r="Q23" s="153"/>
      <c r="R23" s="97" t="s">
        <v>986</v>
      </c>
      <c r="S23" s="97"/>
      <c r="T23" s="97">
        <v>2760</v>
      </c>
      <c r="U23" s="97">
        <v>2210</v>
      </c>
      <c r="V23" s="111">
        <v>1790</v>
      </c>
      <c r="W23" s="97">
        <v>1380</v>
      </c>
      <c r="X23" s="97">
        <v>1300</v>
      </c>
      <c r="Y23" s="97">
        <v>1120</v>
      </c>
      <c r="Z23" s="97">
        <v>1050</v>
      </c>
      <c r="AA23" s="97">
        <v>980</v>
      </c>
      <c r="AC23" s="73">
        <f>PV_Summary_Fin!AS8/PV_Summary_Fin!AG8</f>
        <v>1.5036753008813214E-2</v>
      </c>
    </row>
    <row r="24" spans="15:29">
      <c r="O24" s="97"/>
      <c r="P24" s="97"/>
      <c r="Q24" s="153"/>
      <c r="R24" s="97" t="s">
        <v>704</v>
      </c>
      <c r="S24" s="97"/>
      <c r="T24" s="97">
        <v>1360</v>
      </c>
      <c r="U24" s="97">
        <v>1090</v>
      </c>
      <c r="V24" s="111">
        <v>880</v>
      </c>
      <c r="W24" s="97">
        <v>680</v>
      </c>
      <c r="X24" s="97">
        <v>640</v>
      </c>
      <c r="Y24" s="97">
        <v>550</v>
      </c>
      <c r="Z24" s="97">
        <v>520</v>
      </c>
      <c r="AA24" s="97">
        <v>480</v>
      </c>
      <c r="AC24" s="73">
        <f>PV_Summary_Fin!AS9/PV_Summary_Fin!AG9</f>
        <v>2.0080587193874063E-2</v>
      </c>
    </row>
    <row r="25" spans="15:29">
      <c r="O25" s="104"/>
      <c r="P25" s="104"/>
      <c r="Q25" s="154"/>
      <c r="R25" s="104" t="s">
        <v>987</v>
      </c>
      <c r="S25" s="104"/>
      <c r="T25" s="104">
        <v>3290</v>
      </c>
      <c r="U25" s="104">
        <v>2630</v>
      </c>
      <c r="V25" s="112">
        <v>2140</v>
      </c>
      <c r="W25" s="104">
        <v>1650</v>
      </c>
      <c r="X25" s="104">
        <v>1550</v>
      </c>
      <c r="Y25" s="104">
        <v>1330</v>
      </c>
      <c r="Z25" s="104">
        <v>1260</v>
      </c>
      <c r="AA25" s="104">
        <v>1170</v>
      </c>
      <c r="AC25" s="73">
        <f>PV_Summary_Fin!AS10/PV_Summary_Fin!AG10</f>
        <v>1.5030645274602187E-2</v>
      </c>
    </row>
    <row r="26" spans="15:29">
      <c r="O26" s="113" t="s">
        <v>1070</v>
      </c>
      <c r="P26" s="92" t="s">
        <v>1064</v>
      </c>
      <c r="Q26" s="92" t="s">
        <v>1071</v>
      </c>
      <c r="R26" s="108" t="s">
        <v>702</v>
      </c>
      <c r="S26" s="92"/>
      <c r="T26" s="92">
        <v>25</v>
      </c>
      <c r="U26" s="92">
        <v>25</v>
      </c>
      <c r="V26" s="92">
        <v>25</v>
      </c>
      <c r="W26" s="92">
        <v>25</v>
      </c>
      <c r="X26" s="92">
        <v>25</v>
      </c>
      <c r="Y26" s="92">
        <v>25</v>
      </c>
      <c r="Z26" s="92">
        <v>25</v>
      </c>
      <c r="AA26" s="92">
        <v>25</v>
      </c>
    </row>
    <row r="27" spans="15:29">
      <c r="O27" s="92"/>
      <c r="P27" s="92"/>
      <c r="Q27" s="92"/>
      <c r="R27" s="109" t="s">
        <v>700</v>
      </c>
      <c r="S27" s="92"/>
      <c r="T27" s="92">
        <v>25</v>
      </c>
      <c r="U27" s="92">
        <v>25</v>
      </c>
      <c r="V27" s="92">
        <v>25</v>
      </c>
      <c r="W27" s="92">
        <v>25</v>
      </c>
      <c r="X27" s="92">
        <v>25</v>
      </c>
      <c r="Y27" s="92">
        <v>25</v>
      </c>
      <c r="Z27" s="92">
        <v>25</v>
      </c>
      <c r="AA27" s="92">
        <v>25</v>
      </c>
    </row>
    <row r="28" spans="15:29">
      <c r="O28" s="92"/>
      <c r="P28" s="92"/>
      <c r="Q28" s="92"/>
      <c r="R28" s="109" t="s">
        <v>706</v>
      </c>
      <c r="S28" s="92"/>
      <c r="T28" s="92">
        <v>25</v>
      </c>
      <c r="U28" s="92">
        <v>25</v>
      </c>
      <c r="V28" s="92">
        <v>25</v>
      </c>
      <c r="W28" s="92">
        <v>25</v>
      </c>
      <c r="X28" s="92">
        <v>25</v>
      </c>
      <c r="Y28" s="92">
        <v>25</v>
      </c>
      <c r="Z28" s="92">
        <v>25</v>
      </c>
      <c r="AA28" s="92">
        <v>25</v>
      </c>
    </row>
    <row r="29" spans="15:29">
      <c r="O29" s="92"/>
      <c r="P29" s="92"/>
      <c r="Q29" s="92"/>
      <c r="R29" s="109" t="s">
        <v>986</v>
      </c>
      <c r="S29" s="92"/>
      <c r="T29" s="92">
        <v>25</v>
      </c>
      <c r="U29" s="92">
        <v>25</v>
      </c>
      <c r="V29" s="92">
        <v>25</v>
      </c>
      <c r="W29" s="92">
        <v>25</v>
      </c>
      <c r="X29" s="92">
        <v>25</v>
      </c>
      <c r="Y29" s="92">
        <v>25</v>
      </c>
      <c r="Z29" s="92">
        <v>25</v>
      </c>
      <c r="AA29" s="92">
        <v>25</v>
      </c>
    </row>
    <row r="30" spans="15:29">
      <c r="O30" s="92"/>
      <c r="P30" s="92"/>
      <c r="Q30" s="92"/>
      <c r="R30" s="109" t="s">
        <v>704</v>
      </c>
      <c r="S30" s="92"/>
      <c r="T30" s="92">
        <v>25</v>
      </c>
      <c r="U30" s="92">
        <v>25</v>
      </c>
      <c r="V30" s="92">
        <v>25</v>
      </c>
      <c r="W30" s="92">
        <v>25</v>
      </c>
      <c r="X30" s="92">
        <v>25</v>
      </c>
      <c r="Y30" s="92">
        <v>25</v>
      </c>
      <c r="Z30" s="92">
        <v>25</v>
      </c>
      <c r="AA30" s="92">
        <v>25</v>
      </c>
    </row>
    <row r="31" spans="15:29">
      <c r="O31" s="92"/>
      <c r="P31" s="110"/>
      <c r="Q31" s="110"/>
      <c r="R31" s="110" t="s">
        <v>987</v>
      </c>
      <c r="S31" s="110"/>
      <c r="T31" s="110">
        <v>25</v>
      </c>
      <c r="U31" s="110">
        <v>25</v>
      </c>
      <c r="V31" s="110">
        <v>25</v>
      </c>
      <c r="W31" s="110">
        <v>25</v>
      </c>
      <c r="X31" s="110">
        <v>25</v>
      </c>
      <c r="Y31" s="110">
        <v>25</v>
      </c>
      <c r="Z31" s="110">
        <v>25</v>
      </c>
      <c r="AA31" s="110">
        <v>25</v>
      </c>
    </row>
    <row r="32" spans="15:29">
      <c r="O32" s="97"/>
      <c r="P32" s="97" t="s">
        <v>1066</v>
      </c>
      <c r="Q32" s="155" t="s">
        <v>1072</v>
      </c>
      <c r="R32" s="97" t="s">
        <v>702</v>
      </c>
      <c r="S32" s="97"/>
      <c r="T32" s="97">
        <v>25</v>
      </c>
      <c r="U32" s="97">
        <v>30</v>
      </c>
      <c r="V32" s="97">
        <v>35</v>
      </c>
      <c r="W32" s="97">
        <v>35</v>
      </c>
      <c r="X32" s="97">
        <v>35</v>
      </c>
      <c r="Y32" s="97">
        <v>35</v>
      </c>
      <c r="Z32" s="97">
        <v>35</v>
      </c>
      <c r="AA32" s="97">
        <v>35</v>
      </c>
    </row>
    <row r="33" spans="15:27">
      <c r="O33" s="97"/>
      <c r="P33" s="97"/>
      <c r="Q33" s="153"/>
      <c r="R33" s="97" t="s">
        <v>700</v>
      </c>
      <c r="S33" s="97"/>
      <c r="T33" s="97">
        <v>25</v>
      </c>
      <c r="U33" s="97">
        <v>30</v>
      </c>
      <c r="V33" s="97">
        <v>35</v>
      </c>
      <c r="W33" s="97">
        <v>35</v>
      </c>
      <c r="X33" s="97">
        <v>35</v>
      </c>
      <c r="Y33" s="97">
        <v>35</v>
      </c>
      <c r="Z33" s="97">
        <v>35</v>
      </c>
      <c r="AA33" s="97">
        <v>35</v>
      </c>
    </row>
    <row r="34" spans="15:27">
      <c r="O34" s="97"/>
      <c r="P34" s="97"/>
      <c r="Q34" s="153"/>
      <c r="R34" s="97" t="s">
        <v>706</v>
      </c>
      <c r="S34" s="97"/>
      <c r="T34" s="97">
        <v>25</v>
      </c>
      <c r="U34" s="97">
        <v>30</v>
      </c>
      <c r="V34" s="97">
        <v>35</v>
      </c>
      <c r="W34" s="97">
        <v>35</v>
      </c>
      <c r="X34" s="97">
        <v>35</v>
      </c>
      <c r="Y34" s="97">
        <v>35</v>
      </c>
      <c r="Z34" s="97">
        <v>35</v>
      </c>
      <c r="AA34" s="97">
        <v>35</v>
      </c>
    </row>
    <row r="35" spans="15:27">
      <c r="O35" s="97"/>
      <c r="P35" s="97"/>
      <c r="Q35" s="153"/>
      <c r="R35" s="97" t="s">
        <v>986</v>
      </c>
      <c r="S35" s="97"/>
      <c r="T35" s="97">
        <v>25</v>
      </c>
      <c r="U35" s="97">
        <v>30</v>
      </c>
      <c r="V35" s="97">
        <v>35</v>
      </c>
      <c r="W35" s="97">
        <v>35</v>
      </c>
      <c r="X35" s="97">
        <v>35</v>
      </c>
      <c r="Y35" s="97">
        <v>35</v>
      </c>
      <c r="Z35" s="97">
        <v>35</v>
      </c>
      <c r="AA35" s="97">
        <v>35</v>
      </c>
    </row>
    <row r="36" spans="15:27">
      <c r="O36" s="97"/>
      <c r="P36" s="97"/>
      <c r="Q36" s="153"/>
      <c r="R36" s="97" t="s">
        <v>704</v>
      </c>
      <c r="S36" s="97"/>
      <c r="T36" s="97">
        <v>25</v>
      </c>
      <c r="U36" s="97">
        <v>30</v>
      </c>
      <c r="V36" s="97">
        <v>35</v>
      </c>
      <c r="W36" s="97">
        <v>35</v>
      </c>
      <c r="X36" s="97">
        <v>35</v>
      </c>
      <c r="Y36" s="97">
        <v>35</v>
      </c>
      <c r="Z36" s="97">
        <v>35</v>
      </c>
      <c r="AA36" s="97">
        <v>35</v>
      </c>
    </row>
    <row r="37" spans="15:27">
      <c r="O37" s="104"/>
      <c r="P37" s="104"/>
      <c r="Q37" s="154"/>
      <c r="R37" s="104" t="s">
        <v>987</v>
      </c>
      <c r="S37" s="104"/>
      <c r="T37" s="104">
        <v>25</v>
      </c>
      <c r="U37" s="104">
        <v>30</v>
      </c>
      <c r="V37" s="104">
        <v>35</v>
      </c>
      <c r="W37" s="104">
        <v>35</v>
      </c>
      <c r="X37" s="104">
        <v>35</v>
      </c>
      <c r="Y37" s="104">
        <v>35</v>
      </c>
      <c r="Z37" s="104">
        <v>35</v>
      </c>
      <c r="AA37" s="104">
        <v>35</v>
      </c>
    </row>
  </sheetData>
  <mergeCells count="3">
    <mergeCell ref="Q8:Q13"/>
    <mergeCell ref="Q20:Q25"/>
    <mergeCell ref="Q32:Q3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0"/>
  <sheetViews>
    <sheetView topLeftCell="B1" workbookViewId="0">
      <selection activeCell="E3" sqref="E3:E16"/>
    </sheetView>
  </sheetViews>
  <sheetFormatPr defaultRowHeight="15"/>
  <cols>
    <col min="2" max="2" width="32.85546875" bestFit="1" customWidth="1"/>
    <col min="3" max="3" width="13.7109375" bestFit="1" customWidth="1"/>
    <col min="4" max="4" width="13.7109375" customWidth="1"/>
    <col min="5" max="5" width="29.140625" bestFit="1" customWidth="1"/>
    <col min="6" max="6" width="31.5703125" customWidth="1"/>
    <col min="7" max="7" width="24.85546875" bestFit="1" customWidth="1"/>
    <col min="8" max="8" width="24.42578125" bestFit="1" customWidth="1"/>
  </cols>
  <sheetData>
    <row r="2" spans="2:14">
      <c r="B2" t="s">
        <v>12</v>
      </c>
      <c r="C2" t="s">
        <v>13</v>
      </c>
      <c r="D2" t="s">
        <v>955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4">
      <c r="B3" t="s">
        <v>22</v>
      </c>
      <c r="C3" t="s">
        <v>23</v>
      </c>
      <c r="D3" t="s">
        <v>957</v>
      </c>
      <c r="E3" t="s">
        <v>14</v>
      </c>
      <c r="F3" t="s">
        <v>15</v>
      </c>
      <c r="G3" t="s">
        <v>16</v>
      </c>
      <c r="H3" t="s">
        <v>17</v>
      </c>
      <c r="K3" t="s">
        <v>18</v>
      </c>
      <c r="L3" t="s">
        <v>19</v>
      </c>
      <c r="M3" t="s">
        <v>20</v>
      </c>
      <c r="N3" t="s">
        <v>21</v>
      </c>
    </row>
    <row r="4" spans="2:14">
      <c r="B4" t="s">
        <v>22</v>
      </c>
      <c r="C4" t="s">
        <v>23</v>
      </c>
      <c r="D4" t="s">
        <v>957</v>
      </c>
      <c r="E4" t="s">
        <v>24</v>
      </c>
      <c r="F4" t="s">
        <v>15</v>
      </c>
      <c r="G4" t="s">
        <v>16</v>
      </c>
      <c r="H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>
      <c r="B5" t="s">
        <v>22</v>
      </c>
      <c r="C5" t="s">
        <v>23</v>
      </c>
      <c r="D5" t="s">
        <v>957</v>
      </c>
      <c r="E5" t="s">
        <v>25</v>
      </c>
      <c r="F5" t="s">
        <v>26</v>
      </c>
      <c r="G5" t="s">
        <v>16</v>
      </c>
      <c r="H5" t="s">
        <v>17</v>
      </c>
      <c r="K5" t="s">
        <v>18</v>
      </c>
      <c r="L5" t="s">
        <v>19</v>
      </c>
      <c r="M5" t="s">
        <v>20</v>
      </c>
      <c r="N5" t="s">
        <v>21</v>
      </c>
    </row>
    <row r="6" spans="2:14">
      <c r="B6" t="s">
        <v>22</v>
      </c>
      <c r="C6" t="s">
        <v>23</v>
      </c>
      <c r="D6" t="s">
        <v>957</v>
      </c>
      <c r="E6" t="s">
        <v>27</v>
      </c>
      <c r="F6" t="s">
        <v>28</v>
      </c>
      <c r="G6" t="s">
        <v>16</v>
      </c>
      <c r="H6" t="s">
        <v>17</v>
      </c>
      <c r="K6" t="s">
        <v>18</v>
      </c>
      <c r="L6" t="s">
        <v>19</v>
      </c>
      <c r="M6" t="s">
        <v>20</v>
      </c>
      <c r="N6" t="s">
        <v>21</v>
      </c>
    </row>
    <row r="7" spans="2:14">
      <c r="B7" t="s">
        <v>22</v>
      </c>
      <c r="C7" t="s">
        <v>23</v>
      </c>
      <c r="D7" t="s">
        <v>957</v>
      </c>
      <c r="E7" t="s">
        <v>29</v>
      </c>
      <c r="F7" t="s">
        <v>30</v>
      </c>
      <c r="G7" t="s">
        <v>16</v>
      </c>
      <c r="H7" t="s">
        <v>17</v>
      </c>
      <c r="K7" t="s">
        <v>18</v>
      </c>
      <c r="L7" t="s">
        <v>19</v>
      </c>
      <c r="M7" t="s">
        <v>20</v>
      </c>
      <c r="N7" t="s">
        <v>21</v>
      </c>
    </row>
    <row r="8" spans="2:14">
      <c r="B8" t="s">
        <v>22</v>
      </c>
      <c r="C8" t="s">
        <v>23</v>
      </c>
      <c r="D8" t="s">
        <v>957</v>
      </c>
      <c r="E8" t="s">
        <v>31</v>
      </c>
      <c r="F8" t="s">
        <v>32</v>
      </c>
      <c r="G8" t="s">
        <v>16</v>
      </c>
      <c r="H8" t="s">
        <v>17</v>
      </c>
      <c r="K8" t="s">
        <v>18</v>
      </c>
      <c r="L8" t="s">
        <v>19</v>
      </c>
      <c r="M8" t="s">
        <v>20</v>
      </c>
    </row>
    <row r="9" spans="2:14">
      <c r="B9" t="s">
        <v>22</v>
      </c>
      <c r="C9" t="s">
        <v>23</v>
      </c>
      <c r="D9" t="s">
        <v>957</v>
      </c>
      <c r="E9" t="s">
        <v>33</v>
      </c>
      <c r="F9" t="s">
        <v>32</v>
      </c>
      <c r="G9" t="s">
        <v>16</v>
      </c>
      <c r="H9" t="s">
        <v>17</v>
      </c>
      <c r="K9" t="s">
        <v>18</v>
      </c>
      <c r="L9" t="s">
        <v>19</v>
      </c>
      <c r="M9" t="s">
        <v>20</v>
      </c>
      <c r="N9" t="s">
        <v>21</v>
      </c>
    </row>
    <row r="10" spans="2:14">
      <c r="B10" t="s">
        <v>22</v>
      </c>
      <c r="C10" t="s">
        <v>23</v>
      </c>
      <c r="D10" t="s">
        <v>957</v>
      </c>
      <c r="E10" t="s">
        <v>34</v>
      </c>
      <c r="F10" t="s">
        <v>35</v>
      </c>
      <c r="G10" t="s">
        <v>16</v>
      </c>
      <c r="H10" t="s">
        <v>17</v>
      </c>
      <c r="K10" t="s">
        <v>18</v>
      </c>
      <c r="L10" t="s">
        <v>19</v>
      </c>
      <c r="M10" t="s">
        <v>20</v>
      </c>
    </row>
    <row r="11" spans="2:14">
      <c r="B11" t="s">
        <v>22</v>
      </c>
      <c r="C11" t="s">
        <v>23</v>
      </c>
      <c r="D11" t="s">
        <v>957</v>
      </c>
      <c r="E11" t="s">
        <v>36</v>
      </c>
      <c r="F11" t="s">
        <v>35</v>
      </c>
      <c r="G11" t="s">
        <v>16</v>
      </c>
      <c r="H11" t="s">
        <v>17</v>
      </c>
      <c r="K11" t="s">
        <v>18</v>
      </c>
      <c r="L11" t="s">
        <v>19</v>
      </c>
      <c r="M11" t="s">
        <v>20</v>
      </c>
    </row>
    <row r="12" spans="2:14">
      <c r="B12" t="s">
        <v>22</v>
      </c>
      <c r="C12" t="s">
        <v>23</v>
      </c>
      <c r="D12" t="s">
        <v>957</v>
      </c>
      <c r="E12" t="s">
        <v>37</v>
      </c>
      <c r="F12" t="s">
        <v>30</v>
      </c>
      <c r="G12" t="s">
        <v>16</v>
      </c>
      <c r="H12" t="s">
        <v>17</v>
      </c>
      <c r="K12" t="s">
        <v>18</v>
      </c>
      <c r="L12" t="s">
        <v>19</v>
      </c>
      <c r="M12" t="s">
        <v>20</v>
      </c>
    </row>
    <row r="13" spans="2:14">
      <c r="B13" t="s">
        <v>22</v>
      </c>
      <c r="C13" t="s">
        <v>23</v>
      </c>
      <c r="D13" t="s">
        <v>957</v>
      </c>
      <c r="E13" t="s">
        <v>38</v>
      </c>
      <c r="F13" t="s">
        <v>39</v>
      </c>
      <c r="G13" t="s">
        <v>16</v>
      </c>
      <c r="H13" t="s">
        <v>17</v>
      </c>
      <c r="K13" t="s">
        <v>18</v>
      </c>
      <c r="L13" t="s">
        <v>19</v>
      </c>
      <c r="M13" t="s">
        <v>20</v>
      </c>
      <c r="N13" t="s">
        <v>21</v>
      </c>
    </row>
    <row r="14" spans="2:14">
      <c r="B14" t="s">
        <v>22</v>
      </c>
      <c r="C14" t="s">
        <v>23</v>
      </c>
      <c r="D14" t="s">
        <v>957</v>
      </c>
      <c r="E14" t="s">
        <v>40</v>
      </c>
      <c r="F14" t="s">
        <v>41</v>
      </c>
      <c r="G14" t="s">
        <v>16</v>
      </c>
      <c r="H14" t="s">
        <v>17</v>
      </c>
      <c r="K14" t="s">
        <v>18</v>
      </c>
      <c r="L14" t="s">
        <v>19</v>
      </c>
      <c r="M14" t="s">
        <v>20</v>
      </c>
    </row>
    <row r="15" spans="2:14">
      <c r="B15" t="s">
        <v>22</v>
      </c>
      <c r="C15" t="s">
        <v>23</v>
      </c>
      <c r="D15" t="s">
        <v>957</v>
      </c>
      <c r="E15" t="s">
        <v>42</v>
      </c>
      <c r="F15" t="s">
        <v>43</v>
      </c>
      <c r="G15" t="s">
        <v>16</v>
      </c>
      <c r="H15" t="s">
        <v>17</v>
      </c>
      <c r="K15" t="s">
        <v>18</v>
      </c>
      <c r="L15" t="s">
        <v>19</v>
      </c>
      <c r="M15" t="s">
        <v>20</v>
      </c>
      <c r="N15" t="s">
        <v>21</v>
      </c>
    </row>
    <row r="16" spans="2:14">
      <c r="B16" t="s">
        <v>22</v>
      </c>
      <c r="C16" t="s">
        <v>23</v>
      </c>
      <c r="D16" t="s">
        <v>957</v>
      </c>
      <c r="E16" t="s">
        <v>44</v>
      </c>
      <c r="F16" t="s">
        <v>45</v>
      </c>
      <c r="G16" t="s">
        <v>16</v>
      </c>
      <c r="H16" t="s">
        <v>17</v>
      </c>
      <c r="K16" t="s">
        <v>18</v>
      </c>
      <c r="L16" t="s">
        <v>19</v>
      </c>
      <c r="M16" t="s">
        <v>20</v>
      </c>
    </row>
    <row r="17" spans="2:14">
      <c r="B17" t="s">
        <v>22</v>
      </c>
      <c r="C17" t="s">
        <v>23</v>
      </c>
      <c r="D17" t="s">
        <v>957</v>
      </c>
      <c r="E17" t="s">
        <v>46</v>
      </c>
      <c r="F17" t="s">
        <v>47</v>
      </c>
      <c r="G17" t="s">
        <v>16</v>
      </c>
      <c r="H17" t="s">
        <v>48</v>
      </c>
      <c r="K17" t="s">
        <v>18</v>
      </c>
      <c r="L17" t="s">
        <v>19</v>
      </c>
      <c r="M17" t="s">
        <v>20</v>
      </c>
      <c r="N17" t="s">
        <v>21</v>
      </c>
    </row>
    <row r="18" spans="2:14">
      <c r="B18" t="s">
        <v>22</v>
      </c>
      <c r="C18" t="s">
        <v>23</v>
      </c>
      <c r="D18" t="s">
        <v>957</v>
      </c>
      <c r="E18" t="s">
        <v>49</v>
      </c>
      <c r="F18" t="s">
        <v>47</v>
      </c>
      <c r="G18" t="s">
        <v>16</v>
      </c>
      <c r="H18" t="s">
        <v>48</v>
      </c>
      <c r="K18" t="s">
        <v>18</v>
      </c>
      <c r="L18" t="s">
        <v>19</v>
      </c>
      <c r="M18" t="s">
        <v>20</v>
      </c>
      <c r="N18" t="s">
        <v>21</v>
      </c>
    </row>
    <row r="19" spans="2:14">
      <c r="B19" t="s">
        <v>22</v>
      </c>
      <c r="C19" t="s">
        <v>23</v>
      </c>
      <c r="D19" t="s">
        <v>957</v>
      </c>
      <c r="E19" t="s">
        <v>50</v>
      </c>
      <c r="F19" t="s">
        <v>51</v>
      </c>
      <c r="G19" t="s">
        <v>16</v>
      </c>
      <c r="H19" t="s">
        <v>48</v>
      </c>
      <c r="K19" t="s">
        <v>18</v>
      </c>
      <c r="L19" t="s">
        <v>19</v>
      </c>
      <c r="M19" t="s">
        <v>20</v>
      </c>
      <c r="N19" t="s">
        <v>21</v>
      </c>
    </row>
    <row r="20" spans="2:14">
      <c r="B20" t="s">
        <v>22</v>
      </c>
      <c r="C20" t="s">
        <v>23</v>
      </c>
      <c r="D20" t="s">
        <v>957</v>
      </c>
      <c r="E20" t="s">
        <v>52</v>
      </c>
      <c r="F20" t="s">
        <v>51</v>
      </c>
      <c r="G20" t="s">
        <v>16</v>
      </c>
      <c r="H20" t="s">
        <v>48</v>
      </c>
      <c r="K20" t="s">
        <v>18</v>
      </c>
      <c r="L20" t="s">
        <v>19</v>
      </c>
      <c r="M20" t="s">
        <v>20</v>
      </c>
      <c r="N20" t="s">
        <v>21</v>
      </c>
    </row>
    <row r="21" spans="2:14">
      <c r="B21" t="s">
        <v>57</v>
      </c>
      <c r="C21" t="s">
        <v>58</v>
      </c>
      <c r="D21" t="s">
        <v>956</v>
      </c>
      <c r="E21" t="s">
        <v>53</v>
      </c>
      <c r="F21" t="s">
        <v>54</v>
      </c>
      <c r="G21" t="s">
        <v>55</v>
      </c>
      <c r="H21" t="s">
        <v>56</v>
      </c>
      <c r="K21" t="s">
        <v>57</v>
      </c>
      <c r="L21" t="s">
        <v>19</v>
      </c>
      <c r="M21" t="s">
        <v>20</v>
      </c>
    </row>
    <row r="22" spans="2:14">
      <c r="B22" t="s">
        <v>57</v>
      </c>
      <c r="C22" t="s">
        <v>58</v>
      </c>
      <c r="D22" t="s">
        <v>956</v>
      </c>
      <c r="E22" t="s">
        <v>59</v>
      </c>
      <c r="F22" t="s">
        <v>60</v>
      </c>
      <c r="G22" t="s">
        <v>55</v>
      </c>
      <c r="H22" t="s">
        <v>56</v>
      </c>
      <c r="K22" t="s">
        <v>57</v>
      </c>
      <c r="L22" t="s">
        <v>19</v>
      </c>
      <c r="M22" t="s">
        <v>20</v>
      </c>
    </row>
    <row r="23" spans="2:14">
      <c r="B23" t="s">
        <v>57</v>
      </c>
      <c r="C23" t="s">
        <v>58</v>
      </c>
      <c r="D23" t="s">
        <v>956</v>
      </c>
      <c r="E23" t="s">
        <v>61</v>
      </c>
      <c r="F23" t="s">
        <v>62</v>
      </c>
      <c r="G23" t="s">
        <v>55</v>
      </c>
      <c r="H23" t="s">
        <v>56</v>
      </c>
      <c r="K23" t="s">
        <v>57</v>
      </c>
      <c r="L23" t="s">
        <v>19</v>
      </c>
      <c r="M23" t="s">
        <v>20</v>
      </c>
    </row>
    <row r="24" spans="2:14">
      <c r="B24" t="s">
        <v>57</v>
      </c>
      <c r="C24" t="s">
        <v>58</v>
      </c>
      <c r="D24" t="s">
        <v>956</v>
      </c>
      <c r="E24" t="s">
        <v>63</v>
      </c>
      <c r="F24" t="s">
        <v>64</v>
      </c>
      <c r="G24" t="s">
        <v>55</v>
      </c>
      <c r="H24" t="s">
        <v>56</v>
      </c>
      <c r="K24" t="s">
        <v>57</v>
      </c>
      <c r="L24" t="s">
        <v>19</v>
      </c>
      <c r="M24" t="s">
        <v>20</v>
      </c>
    </row>
    <row r="25" spans="2:14">
      <c r="B25" t="s">
        <v>57</v>
      </c>
      <c r="C25" t="s">
        <v>58</v>
      </c>
      <c r="D25" t="s">
        <v>956</v>
      </c>
      <c r="E25" t="s">
        <v>65</v>
      </c>
      <c r="F25" t="s">
        <v>66</v>
      </c>
      <c r="G25" t="s">
        <v>55</v>
      </c>
      <c r="H25" t="s">
        <v>56</v>
      </c>
      <c r="K25" t="s">
        <v>57</v>
      </c>
      <c r="L25" t="s">
        <v>19</v>
      </c>
      <c r="M25" t="s">
        <v>20</v>
      </c>
    </row>
    <row r="26" spans="2:14">
      <c r="B26" t="s">
        <v>57</v>
      </c>
      <c r="C26" t="s">
        <v>58</v>
      </c>
      <c r="D26" t="s">
        <v>956</v>
      </c>
      <c r="E26" t="s">
        <v>67</v>
      </c>
      <c r="F26" t="s">
        <v>68</v>
      </c>
      <c r="G26" t="s">
        <v>55</v>
      </c>
      <c r="H26" t="s">
        <v>56</v>
      </c>
      <c r="K26" t="s">
        <v>57</v>
      </c>
      <c r="L26" t="s">
        <v>19</v>
      </c>
      <c r="M26" t="s">
        <v>20</v>
      </c>
    </row>
    <row r="27" spans="2:14">
      <c r="B27" t="s">
        <v>57</v>
      </c>
      <c r="C27" t="s">
        <v>58</v>
      </c>
      <c r="D27" t="s">
        <v>956</v>
      </c>
      <c r="E27" t="s">
        <v>69</v>
      </c>
      <c r="F27" t="s">
        <v>70</v>
      </c>
      <c r="G27" t="s">
        <v>55</v>
      </c>
      <c r="H27" t="s">
        <v>71</v>
      </c>
      <c r="K27" t="s">
        <v>57</v>
      </c>
      <c r="L27" t="s">
        <v>19</v>
      </c>
      <c r="M27" t="s">
        <v>20</v>
      </c>
    </row>
    <row r="28" spans="2:14">
      <c r="B28" t="s">
        <v>57</v>
      </c>
      <c r="C28" t="s">
        <v>58</v>
      </c>
      <c r="D28" t="s">
        <v>956</v>
      </c>
      <c r="E28" t="s">
        <v>72</v>
      </c>
      <c r="F28" t="s">
        <v>73</v>
      </c>
      <c r="G28" t="s">
        <v>55</v>
      </c>
      <c r="H28" t="s">
        <v>71</v>
      </c>
      <c r="K28" t="s">
        <v>74</v>
      </c>
      <c r="L28" t="s">
        <v>19</v>
      </c>
      <c r="M28" t="s">
        <v>20</v>
      </c>
      <c r="N28" t="s">
        <v>21</v>
      </c>
    </row>
    <row r="29" spans="2:14">
      <c r="B29" t="s">
        <v>57</v>
      </c>
      <c r="C29" t="s">
        <v>58</v>
      </c>
      <c r="D29" t="s">
        <v>956</v>
      </c>
      <c r="E29" t="s">
        <v>75</v>
      </c>
      <c r="F29" t="s">
        <v>76</v>
      </c>
      <c r="G29" t="s">
        <v>55</v>
      </c>
      <c r="H29" t="s">
        <v>71</v>
      </c>
      <c r="K29" t="s">
        <v>74</v>
      </c>
      <c r="L29" t="s">
        <v>19</v>
      </c>
      <c r="M29" t="s">
        <v>20</v>
      </c>
      <c r="N29" t="s">
        <v>21</v>
      </c>
    </row>
    <row r="30" spans="2:14">
      <c r="B30" t="s">
        <v>57</v>
      </c>
      <c r="C30" t="s">
        <v>58</v>
      </c>
      <c r="D30" t="s">
        <v>956</v>
      </c>
      <c r="E30" t="s">
        <v>77</v>
      </c>
      <c r="F30" t="s">
        <v>78</v>
      </c>
      <c r="G30" t="s">
        <v>55</v>
      </c>
      <c r="H30" t="s">
        <v>71</v>
      </c>
      <c r="K30" t="s">
        <v>74</v>
      </c>
      <c r="L30" t="s">
        <v>19</v>
      </c>
      <c r="M30" t="s">
        <v>20</v>
      </c>
      <c r="N30" t="s">
        <v>21</v>
      </c>
    </row>
    <row r="31" spans="2:14">
      <c r="B31" t="s">
        <v>57</v>
      </c>
      <c r="C31" t="s">
        <v>58</v>
      </c>
      <c r="D31" t="s">
        <v>956</v>
      </c>
      <c r="E31" t="s">
        <v>79</v>
      </c>
      <c r="F31" t="s">
        <v>80</v>
      </c>
      <c r="G31" t="s">
        <v>55</v>
      </c>
      <c r="H31" t="s">
        <v>71</v>
      </c>
      <c r="K31" t="s">
        <v>74</v>
      </c>
      <c r="L31" t="s">
        <v>19</v>
      </c>
      <c r="M31" t="s">
        <v>20</v>
      </c>
      <c r="N31" t="s">
        <v>21</v>
      </c>
    </row>
    <row r="32" spans="2:14">
      <c r="B32" t="s">
        <v>57</v>
      </c>
      <c r="C32" t="s">
        <v>58</v>
      </c>
      <c r="D32" t="s">
        <v>956</v>
      </c>
      <c r="E32" t="s">
        <v>81</v>
      </c>
      <c r="F32" t="s">
        <v>82</v>
      </c>
      <c r="G32" t="s">
        <v>55</v>
      </c>
      <c r="H32" t="s">
        <v>71</v>
      </c>
      <c r="K32" t="s">
        <v>74</v>
      </c>
      <c r="L32" t="s">
        <v>19</v>
      </c>
      <c r="M32" t="s">
        <v>20</v>
      </c>
      <c r="N32" t="s">
        <v>21</v>
      </c>
    </row>
    <row r="33" spans="2:14">
      <c r="B33" t="s">
        <v>57</v>
      </c>
      <c r="C33" t="s">
        <v>58</v>
      </c>
      <c r="D33" t="s">
        <v>956</v>
      </c>
      <c r="E33" t="s">
        <v>83</v>
      </c>
      <c r="F33" t="s">
        <v>84</v>
      </c>
      <c r="G33" t="s">
        <v>85</v>
      </c>
      <c r="H33" t="s">
        <v>86</v>
      </c>
      <c r="J33" t="s">
        <v>21</v>
      </c>
      <c r="K33" t="s">
        <v>57</v>
      </c>
      <c r="L33" t="s">
        <v>19</v>
      </c>
      <c r="M33" t="s">
        <v>20</v>
      </c>
    </row>
    <row r="34" spans="2:14">
      <c r="B34" t="s">
        <v>57</v>
      </c>
      <c r="C34" t="s">
        <v>58</v>
      </c>
      <c r="D34" t="s">
        <v>956</v>
      </c>
      <c r="E34" t="s">
        <v>87</v>
      </c>
      <c r="F34" t="s">
        <v>88</v>
      </c>
      <c r="G34" t="s">
        <v>85</v>
      </c>
      <c r="H34" t="s">
        <v>86</v>
      </c>
      <c r="J34" t="s">
        <v>21</v>
      </c>
      <c r="K34" t="s">
        <v>57</v>
      </c>
      <c r="L34" t="s">
        <v>19</v>
      </c>
      <c r="M34" t="s">
        <v>20</v>
      </c>
    </row>
    <row r="35" spans="2:14">
      <c r="B35" t="s">
        <v>57</v>
      </c>
      <c r="C35" t="s">
        <v>58</v>
      </c>
      <c r="D35" t="s">
        <v>956</v>
      </c>
      <c r="E35" t="s">
        <v>89</v>
      </c>
      <c r="F35" t="s">
        <v>90</v>
      </c>
      <c r="G35" t="s">
        <v>85</v>
      </c>
      <c r="H35" t="s">
        <v>86</v>
      </c>
      <c r="J35" t="s">
        <v>21</v>
      </c>
      <c r="K35" t="s">
        <v>57</v>
      </c>
      <c r="L35" t="s">
        <v>19</v>
      </c>
      <c r="M35" t="s">
        <v>20</v>
      </c>
    </row>
    <row r="36" spans="2:14">
      <c r="B36" t="s">
        <v>57</v>
      </c>
      <c r="C36" t="s">
        <v>58</v>
      </c>
      <c r="D36" t="s">
        <v>956</v>
      </c>
      <c r="E36" t="s">
        <v>91</v>
      </c>
      <c r="F36" t="s">
        <v>92</v>
      </c>
      <c r="G36" t="s">
        <v>85</v>
      </c>
      <c r="H36" t="s">
        <v>86</v>
      </c>
      <c r="J36" t="s">
        <v>21</v>
      </c>
      <c r="K36" t="s">
        <v>57</v>
      </c>
      <c r="L36" t="s">
        <v>19</v>
      </c>
      <c r="M36" t="s">
        <v>20</v>
      </c>
    </row>
    <row r="37" spans="2:14">
      <c r="B37" t="s">
        <v>57</v>
      </c>
      <c r="C37" t="s">
        <v>58</v>
      </c>
      <c r="D37" t="s">
        <v>956</v>
      </c>
      <c r="E37" t="s">
        <v>93</v>
      </c>
      <c r="F37" t="s">
        <v>94</v>
      </c>
      <c r="G37" t="s">
        <v>95</v>
      </c>
      <c r="H37" t="s">
        <v>96</v>
      </c>
      <c r="J37" t="s">
        <v>97</v>
      </c>
      <c r="K37" t="s">
        <v>98</v>
      </c>
      <c r="L37" t="s">
        <v>19</v>
      </c>
      <c r="M37" t="s">
        <v>20</v>
      </c>
      <c r="N37" t="s">
        <v>21</v>
      </c>
    </row>
    <row r="38" spans="2:14">
      <c r="B38" t="s">
        <v>57</v>
      </c>
      <c r="C38" t="s">
        <v>58</v>
      </c>
      <c r="D38" t="s">
        <v>956</v>
      </c>
      <c r="E38" t="s">
        <v>99</v>
      </c>
      <c r="F38" t="s">
        <v>100</v>
      </c>
      <c r="G38" t="s">
        <v>95</v>
      </c>
      <c r="H38" t="s">
        <v>56</v>
      </c>
      <c r="K38" t="s">
        <v>57</v>
      </c>
      <c r="L38" t="s">
        <v>101</v>
      </c>
      <c r="M38" t="s">
        <v>20</v>
      </c>
    </row>
    <row r="39" spans="2:14">
      <c r="B39" t="s">
        <v>57</v>
      </c>
      <c r="C39" t="s">
        <v>58</v>
      </c>
      <c r="D39" t="s">
        <v>956</v>
      </c>
      <c r="E39" t="s">
        <v>102</v>
      </c>
      <c r="F39" t="s">
        <v>103</v>
      </c>
      <c r="G39" t="s">
        <v>95</v>
      </c>
      <c r="H39" t="s">
        <v>56</v>
      </c>
      <c r="K39" t="s">
        <v>57</v>
      </c>
      <c r="L39" t="s">
        <v>101</v>
      </c>
      <c r="M39" t="s">
        <v>20</v>
      </c>
    </row>
    <row r="40" spans="2:14">
      <c r="B40" t="s">
        <v>57</v>
      </c>
      <c r="C40" t="s">
        <v>58</v>
      </c>
      <c r="D40" t="s">
        <v>956</v>
      </c>
      <c r="E40" t="s">
        <v>104</v>
      </c>
      <c r="F40" t="s">
        <v>105</v>
      </c>
      <c r="G40" t="s">
        <v>95</v>
      </c>
      <c r="H40" t="s">
        <v>56</v>
      </c>
      <c r="K40" t="s">
        <v>57</v>
      </c>
      <c r="L40" t="s">
        <v>101</v>
      </c>
      <c r="M40" t="s">
        <v>20</v>
      </c>
    </row>
    <row r="41" spans="2:14">
      <c r="B41" t="s">
        <v>57</v>
      </c>
      <c r="C41" t="s">
        <v>58</v>
      </c>
      <c r="D41" t="s">
        <v>956</v>
      </c>
      <c r="E41" t="s">
        <v>106</v>
      </c>
      <c r="F41" t="s">
        <v>107</v>
      </c>
      <c r="G41" t="s">
        <v>95</v>
      </c>
      <c r="H41" t="s">
        <v>56</v>
      </c>
      <c r="K41" t="s">
        <v>57</v>
      </c>
      <c r="L41" t="s">
        <v>101</v>
      </c>
      <c r="M41" t="s">
        <v>20</v>
      </c>
    </row>
    <row r="42" spans="2:14">
      <c r="B42" t="s">
        <v>57</v>
      </c>
      <c r="C42" t="s">
        <v>58</v>
      </c>
      <c r="D42" t="s">
        <v>956</v>
      </c>
      <c r="E42" t="s">
        <v>108</v>
      </c>
      <c r="F42" t="s">
        <v>109</v>
      </c>
      <c r="G42" t="s">
        <v>95</v>
      </c>
      <c r="H42" t="s">
        <v>71</v>
      </c>
      <c r="K42" t="s">
        <v>57</v>
      </c>
      <c r="L42" t="s">
        <v>19</v>
      </c>
      <c r="M42" t="s">
        <v>20</v>
      </c>
    </row>
    <row r="43" spans="2:14">
      <c r="B43" t="s">
        <v>57</v>
      </c>
      <c r="C43" t="s">
        <v>58</v>
      </c>
      <c r="D43" t="s">
        <v>956</v>
      </c>
      <c r="E43" t="s">
        <v>110</v>
      </c>
      <c r="F43" t="s">
        <v>111</v>
      </c>
      <c r="G43" t="s">
        <v>95</v>
      </c>
      <c r="H43" t="s">
        <v>71</v>
      </c>
      <c r="K43" t="s">
        <v>57</v>
      </c>
      <c r="L43" t="s">
        <v>19</v>
      </c>
      <c r="M43" t="s">
        <v>20</v>
      </c>
    </row>
    <row r="44" spans="2:14">
      <c r="B44" t="s">
        <v>57</v>
      </c>
      <c r="C44" t="s">
        <v>58</v>
      </c>
      <c r="D44" t="s">
        <v>956</v>
      </c>
      <c r="E44" t="s">
        <v>112</v>
      </c>
      <c r="F44" t="s">
        <v>113</v>
      </c>
      <c r="G44" t="s">
        <v>95</v>
      </c>
      <c r="H44" t="s">
        <v>71</v>
      </c>
      <c r="K44" t="s">
        <v>57</v>
      </c>
      <c r="L44" t="s">
        <v>19</v>
      </c>
      <c r="M44" t="s">
        <v>20</v>
      </c>
    </row>
    <row r="45" spans="2:14">
      <c r="B45" t="s">
        <v>120</v>
      </c>
      <c r="C45" t="s">
        <v>58</v>
      </c>
      <c r="D45" t="s">
        <v>956</v>
      </c>
      <c r="E45" t="s">
        <v>114</v>
      </c>
      <c r="F45" t="s">
        <v>115</v>
      </c>
      <c r="G45" t="s">
        <v>16</v>
      </c>
      <c r="H45" t="s">
        <v>116</v>
      </c>
      <c r="J45" t="s">
        <v>117</v>
      </c>
      <c r="K45" t="s">
        <v>118</v>
      </c>
      <c r="L45" t="s">
        <v>119</v>
      </c>
      <c r="M45" t="s">
        <v>20</v>
      </c>
      <c r="N45" t="s">
        <v>21</v>
      </c>
    </row>
    <row r="46" spans="2:14">
      <c r="B46" t="s">
        <v>120</v>
      </c>
      <c r="C46" t="s">
        <v>58</v>
      </c>
      <c r="D46" t="s">
        <v>956</v>
      </c>
      <c r="E46" t="s">
        <v>121</v>
      </c>
      <c r="F46" t="s">
        <v>122</v>
      </c>
      <c r="G46" t="s">
        <v>16</v>
      </c>
      <c r="H46" t="s">
        <v>116</v>
      </c>
      <c r="J46" t="s">
        <v>117</v>
      </c>
      <c r="K46" t="s">
        <v>118</v>
      </c>
      <c r="L46" t="s">
        <v>119</v>
      </c>
      <c r="M46" t="s">
        <v>20</v>
      </c>
      <c r="N46" t="s">
        <v>21</v>
      </c>
    </row>
    <row r="47" spans="2:14">
      <c r="B47" t="s">
        <v>120</v>
      </c>
      <c r="C47" t="s">
        <v>58</v>
      </c>
      <c r="D47" t="s">
        <v>956</v>
      </c>
      <c r="E47" t="s">
        <v>123</v>
      </c>
      <c r="F47" t="s">
        <v>124</v>
      </c>
      <c r="G47" t="s">
        <v>16</v>
      </c>
      <c r="H47" t="s">
        <v>116</v>
      </c>
      <c r="J47" t="s">
        <v>117</v>
      </c>
      <c r="K47" t="s">
        <v>118</v>
      </c>
      <c r="L47" t="s">
        <v>119</v>
      </c>
      <c r="M47" t="s">
        <v>20</v>
      </c>
      <c r="N47" t="s">
        <v>21</v>
      </c>
    </row>
    <row r="48" spans="2:14">
      <c r="B48" t="s">
        <v>120</v>
      </c>
      <c r="C48" t="s">
        <v>58</v>
      </c>
      <c r="D48" t="s">
        <v>956</v>
      </c>
      <c r="E48" t="s">
        <v>125</v>
      </c>
      <c r="F48" t="s">
        <v>126</v>
      </c>
      <c r="G48" t="s">
        <v>16</v>
      </c>
      <c r="H48" t="s">
        <v>116</v>
      </c>
      <c r="J48" t="s">
        <v>117</v>
      </c>
      <c r="K48" t="s">
        <v>118</v>
      </c>
      <c r="L48" t="s">
        <v>119</v>
      </c>
      <c r="M48" t="s">
        <v>20</v>
      </c>
      <c r="N48" t="s">
        <v>21</v>
      </c>
    </row>
    <row r="49" spans="2:14">
      <c r="B49" t="s">
        <v>120</v>
      </c>
      <c r="C49" t="s">
        <v>58</v>
      </c>
      <c r="D49" t="s">
        <v>956</v>
      </c>
      <c r="E49" t="s">
        <v>127</v>
      </c>
      <c r="F49" t="s">
        <v>128</v>
      </c>
      <c r="G49" t="s">
        <v>16</v>
      </c>
      <c r="H49" t="s">
        <v>116</v>
      </c>
      <c r="J49" t="s">
        <v>117</v>
      </c>
      <c r="K49" t="s">
        <v>118</v>
      </c>
      <c r="L49" t="s">
        <v>119</v>
      </c>
      <c r="M49" t="s">
        <v>20</v>
      </c>
      <c r="N49" t="s">
        <v>21</v>
      </c>
    </row>
    <row r="50" spans="2:14">
      <c r="B50" t="s">
        <v>120</v>
      </c>
      <c r="C50" t="s">
        <v>58</v>
      </c>
      <c r="D50" t="s">
        <v>956</v>
      </c>
      <c r="E50" t="s">
        <v>129</v>
      </c>
      <c r="F50" t="s">
        <v>130</v>
      </c>
      <c r="G50" t="s">
        <v>16</v>
      </c>
      <c r="H50" t="s">
        <v>116</v>
      </c>
      <c r="J50" t="s">
        <v>117</v>
      </c>
      <c r="K50" t="s">
        <v>118</v>
      </c>
      <c r="L50" t="s">
        <v>119</v>
      </c>
      <c r="M50" t="s">
        <v>20</v>
      </c>
      <c r="N50" t="s">
        <v>21</v>
      </c>
    </row>
    <row r="51" spans="2:14">
      <c r="B51" t="s">
        <v>120</v>
      </c>
      <c r="C51" t="s">
        <v>58</v>
      </c>
      <c r="D51" t="s">
        <v>956</v>
      </c>
      <c r="E51" t="s">
        <v>131</v>
      </c>
      <c r="F51" t="s">
        <v>132</v>
      </c>
      <c r="G51" t="s">
        <v>16</v>
      </c>
      <c r="H51" t="s">
        <v>116</v>
      </c>
      <c r="J51" t="s">
        <v>117</v>
      </c>
      <c r="K51" t="s">
        <v>118</v>
      </c>
      <c r="L51" t="s">
        <v>119</v>
      </c>
      <c r="M51" t="s">
        <v>20</v>
      </c>
      <c r="N51" t="s">
        <v>21</v>
      </c>
    </row>
    <row r="52" spans="2:14">
      <c r="B52" t="s">
        <v>120</v>
      </c>
      <c r="C52" t="s">
        <v>58</v>
      </c>
      <c r="D52" t="s">
        <v>956</v>
      </c>
      <c r="E52" t="s">
        <v>133</v>
      </c>
      <c r="F52" t="s">
        <v>134</v>
      </c>
      <c r="G52" t="s">
        <v>16</v>
      </c>
      <c r="H52" t="s">
        <v>116</v>
      </c>
      <c r="J52" t="s">
        <v>117</v>
      </c>
      <c r="K52" t="s">
        <v>118</v>
      </c>
      <c r="L52" t="s">
        <v>119</v>
      </c>
      <c r="M52" t="s">
        <v>20</v>
      </c>
      <c r="N52" t="s">
        <v>21</v>
      </c>
    </row>
    <row r="53" spans="2:14">
      <c r="B53" t="s">
        <v>120</v>
      </c>
      <c r="C53" t="s">
        <v>58</v>
      </c>
      <c r="D53" t="s">
        <v>956</v>
      </c>
      <c r="E53" t="s">
        <v>135</v>
      </c>
      <c r="F53" t="s">
        <v>136</v>
      </c>
      <c r="G53" t="s">
        <v>16</v>
      </c>
      <c r="H53" t="s">
        <v>116</v>
      </c>
      <c r="J53" t="s">
        <v>117</v>
      </c>
      <c r="K53" t="s">
        <v>118</v>
      </c>
      <c r="L53" t="s">
        <v>119</v>
      </c>
      <c r="M53" t="s">
        <v>20</v>
      </c>
      <c r="N53" t="s">
        <v>21</v>
      </c>
    </row>
    <row r="54" spans="2:14">
      <c r="B54" t="s">
        <v>120</v>
      </c>
      <c r="C54" t="s">
        <v>58</v>
      </c>
      <c r="D54" t="s">
        <v>956</v>
      </c>
      <c r="E54" t="s">
        <v>137</v>
      </c>
      <c r="F54" t="s">
        <v>138</v>
      </c>
      <c r="G54" t="s">
        <v>16</v>
      </c>
      <c r="H54" t="s">
        <v>116</v>
      </c>
      <c r="J54" t="s">
        <v>117</v>
      </c>
      <c r="K54" t="s">
        <v>118</v>
      </c>
      <c r="L54" t="s">
        <v>119</v>
      </c>
      <c r="M54" t="s">
        <v>20</v>
      </c>
      <c r="N54" t="s">
        <v>21</v>
      </c>
    </row>
    <row r="55" spans="2:14">
      <c r="B55" t="s">
        <v>120</v>
      </c>
      <c r="C55" t="s">
        <v>58</v>
      </c>
      <c r="D55" t="s">
        <v>956</v>
      </c>
      <c r="E55" t="s">
        <v>139</v>
      </c>
      <c r="F55" t="s">
        <v>140</v>
      </c>
      <c r="G55" t="s">
        <v>16</v>
      </c>
      <c r="H55" t="s">
        <v>116</v>
      </c>
      <c r="J55" t="s">
        <v>117</v>
      </c>
      <c r="K55" t="s">
        <v>118</v>
      </c>
      <c r="L55" t="s">
        <v>119</v>
      </c>
      <c r="M55" t="s">
        <v>20</v>
      </c>
      <c r="N55" t="s">
        <v>21</v>
      </c>
    </row>
    <row r="56" spans="2:14">
      <c r="B56" t="s">
        <v>120</v>
      </c>
      <c r="C56" t="s">
        <v>58</v>
      </c>
      <c r="D56" t="s">
        <v>956</v>
      </c>
      <c r="E56" t="s">
        <v>141</v>
      </c>
      <c r="F56" t="s">
        <v>142</v>
      </c>
      <c r="G56" t="s">
        <v>16</v>
      </c>
      <c r="H56" t="s">
        <v>116</v>
      </c>
      <c r="J56" t="s">
        <v>117</v>
      </c>
      <c r="K56" t="s">
        <v>118</v>
      </c>
      <c r="L56" t="s">
        <v>119</v>
      </c>
      <c r="M56" t="s">
        <v>20</v>
      </c>
      <c r="N56" t="s">
        <v>21</v>
      </c>
    </row>
    <row r="57" spans="2:14">
      <c r="B57" t="s">
        <v>120</v>
      </c>
      <c r="C57" t="s">
        <v>58</v>
      </c>
      <c r="D57" t="s">
        <v>956</v>
      </c>
      <c r="E57" t="s">
        <v>143</v>
      </c>
      <c r="F57" t="s">
        <v>144</v>
      </c>
      <c r="G57" t="s">
        <v>16</v>
      </c>
      <c r="H57" t="s">
        <v>116</v>
      </c>
      <c r="J57" t="s">
        <v>117</v>
      </c>
      <c r="K57" t="s">
        <v>118</v>
      </c>
      <c r="L57" t="s">
        <v>119</v>
      </c>
      <c r="M57" t="s">
        <v>20</v>
      </c>
      <c r="N57" t="s">
        <v>21</v>
      </c>
    </row>
    <row r="58" spans="2:14">
      <c r="B58" t="s">
        <v>120</v>
      </c>
      <c r="C58" t="s">
        <v>58</v>
      </c>
      <c r="D58" t="s">
        <v>956</v>
      </c>
      <c r="E58" t="s">
        <v>145</v>
      </c>
      <c r="F58" t="s">
        <v>146</v>
      </c>
      <c r="G58" t="s">
        <v>16</v>
      </c>
      <c r="H58" t="s">
        <v>116</v>
      </c>
      <c r="J58" t="s">
        <v>117</v>
      </c>
      <c r="K58" t="s">
        <v>118</v>
      </c>
      <c r="L58" t="s">
        <v>119</v>
      </c>
      <c r="M58" t="s">
        <v>20</v>
      </c>
      <c r="N58" t="s">
        <v>21</v>
      </c>
    </row>
    <row r="59" spans="2:14">
      <c r="B59" t="s">
        <v>120</v>
      </c>
      <c r="C59" t="s">
        <v>58</v>
      </c>
      <c r="D59" t="s">
        <v>956</v>
      </c>
      <c r="E59" t="s">
        <v>147</v>
      </c>
      <c r="F59" t="s">
        <v>148</v>
      </c>
      <c r="G59" t="s">
        <v>16</v>
      </c>
      <c r="H59" t="s">
        <v>116</v>
      </c>
      <c r="J59" t="s">
        <v>117</v>
      </c>
      <c r="K59" t="s">
        <v>118</v>
      </c>
      <c r="L59" t="s">
        <v>119</v>
      </c>
      <c r="M59" t="s">
        <v>20</v>
      </c>
      <c r="N59" t="s">
        <v>21</v>
      </c>
    </row>
    <row r="60" spans="2:14">
      <c r="B60" t="s">
        <v>120</v>
      </c>
      <c r="C60" t="s">
        <v>58</v>
      </c>
      <c r="D60" t="s">
        <v>956</v>
      </c>
      <c r="E60" t="s">
        <v>149</v>
      </c>
      <c r="F60" t="s">
        <v>150</v>
      </c>
      <c r="G60" t="s">
        <v>16</v>
      </c>
      <c r="H60" t="s">
        <v>116</v>
      </c>
      <c r="J60" t="s">
        <v>117</v>
      </c>
      <c r="K60" t="s">
        <v>118</v>
      </c>
      <c r="L60" t="s">
        <v>119</v>
      </c>
      <c r="M60" t="s">
        <v>20</v>
      </c>
      <c r="N60" t="s">
        <v>21</v>
      </c>
    </row>
    <row r="61" spans="2:14">
      <c r="B61" t="s">
        <v>120</v>
      </c>
      <c r="C61" t="s">
        <v>58</v>
      </c>
      <c r="D61" t="s">
        <v>956</v>
      </c>
      <c r="E61" t="s">
        <v>151</v>
      </c>
      <c r="F61" t="s">
        <v>152</v>
      </c>
      <c r="G61" t="s">
        <v>16</v>
      </c>
      <c r="H61" t="s">
        <v>116</v>
      </c>
      <c r="J61" t="s">
        <v>117</v>
      </c>
      <c r="K61" t="s">
        <v>118</v>
      </c>
      <c r="L61" t="s">
        <v>119</v>
      </c>
      <c r="M61" t="s">
        <v>20</v>
      </c>
      <c r="N61" t="s">
        <v>21</v>
      </c>
    </row>
    <row r="62" spans="2:14">
      <c r="B62" t="s">
        <v>120</v>
      </c>
      <c r="C62" t="s">
        <v>58</v>
      </c>
      <c r="D62" t="s">
        <v>956</v>
      </c>
      <c r="E62" t="s">
        <v>153</v>
      </c>
      <c r="F62" t="s">
        <v>154</v>
      </c>
      <c r="G62" t="s">
        <v>16</v>
      </c>
      <c r="H62" t="s">
        <v>116</v>
      </c>
      <c r="J62" t="s">
        <v>117</v>
      </c>
      <c r="K62" t="s">
        <v>118</v>
      </c>
      <c r="L62" t="s">
        <v>119</v>
      </c>
      <c r="M62" t="s">
        <v>20</v>
      </c>
      <c r="N62" t="s">
        <v>21</v>
      </c>
    </row>
    <row r="63" spans="2:14">
      <c r="B63" t="s">
        <v>120</v>
      </c>
      <c r="C63" t="s">
        <v>58</v>
      </c>
      <c r="D63" t="s">
        <v>956</v>
      </c>
      <c r="E63" t="s">
        <v>155</v>
      </c>
      <c r="F63" t="s">
        <v>156</v>
      </c>
      <c r="G63" t="s">
        <v>16</v>
      </c>
      <c r="H63" t="s">
        <v>116</v>
      </c>
      <c r="J63" t="s">
        <v>117</v>
      </c>
      <c r="K63" t="s">
        <v>118</v>
      </c>
      <c r="L63" t="s">
        <v>119</v>
      </c>
      <c r="M63" t="s">
        <v>20</v>
      </c>
      <c r="N63" t="s">
        <v>21</v>
      </c>
    </row>
    <row r="64" spans="2:14">
      <c r="B64" t="s">
        <v>160</v>
      </c>
      <c r="C64" t="s">
        <v>23</v>
      </c>
      <c r="D64" t="s">
        <v>956</v>
      </c>
      <c r="E64" t="s">
        <v>157</v>
      </c>
      <c r="F64" t="s">
        <v>158</v>
      </c>
      <c r="G64" t="s">
        <v>16</v>
      </c>
      <c r="H64" t="s">
        <v>159</v>
      </c>
      <c r="K64" t="s">
        <v>98</v>
      </c>
      <c r="L64" t="s">
        <v>19</v>
      </c>
      <c r="M64" t="s">
        <v>20</v>
      </c>
      <c r="N64" t="s">
        <v>21</v>
      </c>
    </row>
    <row r="65" spans="2:14">
      <c r="B65" t="s">
        <v>160</v>
      </c>
      <c r="C65" t="s">
        <v>23</v>
      </c>
      <c r="D65" t="s">
        <v>956</v>
      </c>
      <c r="E65" t="s">
        <v>161</v>
      </c>
      <c r="F65" t="s">
        <v>162</v>
      </c>
      <c r="G65" t="s">
        <v>16</v>
      </c>
      <c r="H65" t="s">
        <v>159</v>
      </c>
      <c r="K65" t="s">
        <v>98</v>
      </c>
      <c r="L65" t="s">
        <v>19</v>
      </c>
      <c r="M65" t="s">
        <v>20</v>
      </c>
      <c r="N65" t="s">
        <v>21</v>
      </c>
    </row>
    <row r="66" spans="2:14">
      <c r="B66" t="s">
        <v>160</v>
      </c>
      <c r="C66" t="s">
        <v>23</v>
      </c>
      <c r="D66" t="s">
        <v>956</v>
      </c>
      <c r="E66" t="s">
        <v>163</v>
      </c>
      <c r="F66" t="s">
        <v>164</v>
      </c>
      <c r="G66" t="s">
        <v>16</v>
      </c>
      <c r="H66" t="s">
        <v>159</v>
      </c>
      <c r="K66" t="s">
        <v>74</v>
      </c>
      <c r="L66" t="s">
        <v>19</v>
      </c>
      <c r="M66" t="s">
        <v>20</v>
      </c>
      <c r="N66" t="s">
        <v>21</v>
      </c>
    </row>
    <row r="67" spans="2:14">
      <c r="B67" t="s">
        <v>160</v>
      </c>
      <c r="C67" t="s">
        <v>23</v>
      </c>
      <c r="D67" t="s">
        <v>956</v>
      </c>
      <c r="E67" t="s">
        <v>165</v>
      </c>
      <c r="F67" t="s">
        <v>166</v>
      </c>
      <c r="G67" t="s">
        <v>16</v>
      </c>
      <c r="H67" t="s">
        <v>159</v>
      </c>
      <c r="K67" t="s">
        <v>74</v>
      </c>
      <c r="L67" t="s">
        <v>19</v>
      </c>
      <c r="M67" t="s">
        <v>20</v>
      </c>
      <c r="N67" t="s">
        <v>21</v>
      </c>
    </row>
    <row r="68" spans="2:14">
      <c r="B68" t="s">
        <v>160</v>
      </c>
      <c r="C68" t="s">
        <v>58</v>
      </c>
      <c r="D68" t="s">
        <v>956</v>
      </c>
      <c r="E68" t="s">
        <v>167</v>
      </c>
      <c r="F68" t="s">
        <v>168</v>
      </c>
      <c r="G68" t="s">
        <v>85</v>
      </c>
      <c r="H68" t="s">
        <v>159</v>
      </c>
      <c r="J68" t="s">
        <v>21</v>
      </c>
      <c r="K68" t="s">
        <v>169</v>
      </c>
      <c r="L68" t="s">
        <v>19</v>
      </c>
      <c r="M68" t="s">
        <v>20</v>
      </c>
    </row>
    <row r="69" spans="2:14">
      <c r="B69" t="s">
        <v>160</v>
      </c>
      <c r="C69" t="s">
        <v>58</v>
      </c>
      <c r="D69" t="s">
        <v>956</v>
      </c>
      <c r="E69" t="s">
        <v>170</v>
      </c>
      <c r="F69" t="s">
        <v>171</v>
      </c>
      <c r="G69" t="s">
        <v>95</v>
      </c>
      <c r="H69" t="s">
        <v>96</v>
      </c>
      <c r="J69" t="s">
        <v>97</v>
      </c>
      <c r="K69" t="s">
        <v>118</v>
      </c>
      <c r="L69" t="s">
        <v>19</v>
      </c>
      <c r="M69" t="s">
        <v>20</v>
      </c>
      <c r="N69" t="s">
        <v>21</v>
      </c>
    </row>
    <row r="70" spans="2:14">
      <c r="B70" t="s">
        <v>160</v>
      </c>
      <c r="C70" t="s">
        <v>58</v>
      </c>
      <c r="D70" t="s">
        <v>956</v>
      </c>
      <c r="E70" t="s">
        <v>172</v>
      </c>
      <c r="F70" t="s">
        <v>173</v>
      </c>
      <c r="G70" t="s">
        <v>16</v>
      </c>
      <c r="H70" t="s">
        <v>159</v>
      </c>
      <c r="J70" t="s">
        <v>174</v>
      </c>
      <c r="K70" t="s">
        <v>175</v>
      </c>
      <c r="L70" t="s">
        <v>19</v>
      </c>
      <c r="M70" t="s">
        <v>20</v>
      </c>
      <c r="N70" t="s">
        <v>21</v>
      </c>
    </row>
    <row r="71" spans="2:14">
      <c r="B71" t="s">
        <v>160</v>
      </c>
      <c r="C71" t="s">
        <v>58</v>
      </c>
      <c r="D71" t="s">
        <v>956</v>
      </c>
      <c r="E71" t="s">
        <v>176</v>
      </c>
      <c r="F71" t="s">
        <v>177</v>
      </c>
      <c r="G71" t="s">
        <v>16</v>
      </c>
      <c r="H71" t="s">
        <v>159</v>
      </c>
      <c r="J71" t="s">
        <v>178</v>
      </c>
      <c r="K71" t="s">
        <v>175</v>
      </c>
      <c r="L71" t="s">
        <v>19</v>
      </c>
      <c r="M71" t="s">
        <v>20</v>
      </c>
      <c r="N71" t="s">
        <v>21</v>
      </c>
    </row>
    <row r="72" spans="2:14">
      <c r="B72" t="s">
        <v>160</v>
      </c>
      <c r="C72" t="s">
        <v>58</v>
      </c>
      <c r="D72" t="s">
        <v>956</v>
      </c>
      <c r="E72" t="s">
        <v>179</v>
      </c>
      <c r="F72" t="s">
        <v>180</v>
      </c>
      <c r="G72" t="s">
        <v>16</v>
      </c>
      <c r="H72" t="s">
        <v>159</v>
      </c>
      <c r="J72" t="s">
        <v>174</v>
      </c>
      <c r="K72" t="s">
        <v>175</v>
      </c>
      <c r="L72" t="s">
        <v>19</v>
      </c>
      <c r="M72" t="s">
        <v>20</v>
      </c>
      <c r="N72" t="s">
        <v>21</v>
      </c>
    </row>
    <row r="73" spans="2:14">
      <c r="B73" t="s">
        <v>160</v>
      </c>
      <c r="C73" t="s">
        <v>58</v>
      </c>
      <c r="D73" t="s">
        <v>956</v>
      </c>
      <c r="E73" t="s">
        <v>181</v>
      </c>
      <c r="F73" t="s">
        <v>182</v>
      </c>
      <c r="G73" t="s">
        <v>16</v>
      </c>
      <c r="H73" t="s">
        <v>159</v>
      </c>
      <c r="J73" t="s">
        <v>183</v>
      </c>
      <c r="K73" t="s">
        <v>175</v>
      </c>
      <c r="L73" t="s">
        <v>19</v>
      </c>
      <c r="M73" t="s">
        <v>20</v>
      </c>
      <c r="N73" t="s">
        <v>21</v>
      </c>
    </row>
    <row r="74" spans="2:14">
      <c r="B74" t="s">
        <v>160</v>
      </c>
      <c r="C74" t="s">
        <v>58</v>
      </c>
      <c r="D74" t="s">
        <v>956</v>
      </c>
      <c r="E74" t="s">
        <v>184</v>
      </c>
      <c r="F74" t="s">
        <v>185</v>
      </c>
      <c r="G74" t="s">
        <v>16</v>
      </c>
      <c r="H74" t="s">
        <v>159</v>
      </c>
      <c r="J74" t="s">
        <v>21</v>
      </c>
      <c r="K74" t="s">
        <v>98</v>
      </c>
      <c r="L74" t="s">
        <v>19</v>
      </c>
      <c r="M74" t="s">
        <v>20</v>
      </c>
      <c r="N74" t="s">
        <v>21</v>
      </c>
    </row>
    <row r="75" spans="2:14">
      <c r="B75" t="s">
        <v>160</v>
      </c>
      <c r="C75" t="s">
        <v>58</v>
      </c>
      <c r="D75" t="s">
        <v>956</v>
      </c>
      <c r="E75" t="s">
        <v>186</v>
      </c>
      <c r="F75" t="s">
        <v>187</v>
      </c>
      <c r="G75" t="s">
        <v>16</v>
      </c>
      <c r="H75" t="s">
        <v>159</v>
      </c>
      <c r="J75" t="s">
        <v>21</v>
      </c>
      <c r="K75" t="s">
        <v>98</v>
      </c>
      <c r="L75" t="s">
        <v>19</v>
      </c>
      <c r="M75" t="s">
        <v>20</v>
      </c>
      <c r="N75" t="s">
        <v>21</v>
      </c>
    </row>
    <row r="76" spans="2:14">
      <c r="B76" t="s">
        <v>160</v>
      </c>
      <c r="C76" t="s">
        <v>58</v>
      </c>
      <c r="D76" t="s">
        <v>956</v>
      </c>
      <c r="E76" t="s">
        <v>188</v>
      </c>
      <c r="F76" t="s">
        <v>189</v>
      </c>
      <c r="G76" t="s">
        <v>16</v>
      </c>
      <c r="H76" t="s">
        <v>159</v>
      </c>
      <c r="J76" t="s">
        <v>190</v>
      </c>
      <c r="K76" t="s">
        <v>18</v>
      </c>
      <c r="L76" t="s">
        <v>19</v>
      </c>
      <c r="M76" t="s">
        <v>20</v>
      </c>
      <c r="N76" t="s">
        <v>21</v>
      </c>
    </row>
    <row r="77" spans="2:14">
      <c r="B77" t="s">
        <v>160</v>
      </c>
      <c r="C77" t="s">
        <v>58</v>
      </c>
      <c r="D77" t="s">
        <v>956</v>
      </c>
      <c r="E77" t="s">
        <v>191</v>
      </c>
      <c r="F77" t="s">
        <v>192</v>
      </c>
      <c r="G77" t="s">
        <v>16</v>
      </c>
      <c r="H77" t="s">
        <v>159</v>
      </c>
      <c r="J77" t="s">
        <v>190</v>
      </c>
      <c r="K77" t="s">
        <v>18</v>
      </c>
      <c r="L77" t="s">
        <v>19</v>
      </c>
      <c r="M77" t="s">
        <v>20</v>
      </c>
      <c r="N77" t="s">
        <v>21</v>
      </c>
    </row>
    <row r="78" spans="2:14">
      <c r="B78" t="s">
        <v>160</v>
      </c>
      <c r="C78" t="s">
        <v>58</v>
      </c>
      <c r="D78" t="s">
        <v>956</v>
      </c>
      <c r="E78" t="s">
        <v>193</v>
      </c>
      <c r="F78" t="s">
        <v>194</v>
      </c>
      <c r="G78" t="s">
        <v>16</v>
      </c>
      <c r="H78" t="s">
        <v>159</v>
      </c>
      <c r="J78" t="s">
        <v>190</v>
      </c>
      <c r="K78" t="s">
        <v>18</v>
      </c>
      <c r="L78" t="s">
        <v>19</v>
      </c>
      <c r="M78" t="s">
        <v>20</v>
      </c>
      <c r="N78" t="s">
        <v>21</v>
      </c>
    </row>
    <row r="79" spans="2:14">
      <c r="B79" t="s">
        <v>160</v>
      </c>
      <c r="C79" t="s">
        <v>58</v>
      </c>
      <c r="D79" t="s">
        <v>956</v>
      </c>
      <c r="E79" t="s">
        <v>195</v>
      </c>
      <c r="F79" t="s">
        <v>196</v>
      </c>
      <c r="G79" t="s">
        <v>16</v>
      </c>
      <c r="H79" t="s">
        <v>159</v>
      </c>
      <c r="J79" t="s">
        <v>190</v>
      </c>
      <c r="K79" t="s">
        <v>18</v>
      </c>
      <c r="L79" t="s">
        <v>19</v>
      </c>
      <c r="M79" t="s">
        <v>20</v>
      </c>
      <c r="N79" t="s">
        <v>21</v>
      </c>
    </row>
    <row r="80" spans="2:14">
      <c r="B80" t="s">
        <v>160</v>
      </c>
      <c r="C80" t="s">
        <v>58</v>
      </c>
      <c r="D80" t="s">
        <v>956</v>
      </c>
      <c r="E80" t="s">
        <v>197</v>
      </c>
      <c r="F80" t="s">
        <v>198</v>
      </c>
      <c r="G80" t="s">
        <v>16</v>
      </c>
      <c r="H80" t="s">
        <v>159</v>
      </c>
      <c r="J80" t="s">
        <v>190</v>
      </c>
      <c r="K80" t="s">
        <v>18</v>
      </c>
      <c r="L80" t="s">
        <v>19</v>
      </c>
      <c r="M80" t="s">
        <v>20</v>
      </c>
      <c r="N80" t="s">
        <v>21</v>
      </c>
    </row>
    <row r="81" spans="2:14">
      <c r="B81" t="s">
        <v>160</v>
      </c>
      <c r="C81" t="s">
        <v>58</v>
      </c>
      <c r="D81" t="s">
        <v>956</v>
      </c>
      <c r="E81" t="s">
        <v>199</v>
      </c>
      <c r="F81" t="s">
        <v>200</v>
      </c>
      <c r="G81" t="s">
        <v>16</v>
      </c>
      <c r="H81" t="s">
        <v>159</v>
      </c>
      <c r="J81" t="s">
        <v>190</v>
      </c>
      <c r="K81" t="s">
        <v>18</v>
      </c>
      <c r="L81" t="s">
        <v>19</v>
      </c>
      <c r="M81" t="s">
        <v>20</v>
      </c>
      <c r="N81" t="s">
        <v>21</v>
      </c>
    </row>
    <row r="82" spans="2:14">
      <c r="B82" t="s">
        <v>160</v>
      </c>
      <c r="C82" t="s">
        <v>58</v>
      </c>
      <c r="D82" t="s">
        <v>956</v>
      </c>
      <c r="E82" t="s">
        <v>201</v>
      </c>
      <c r="F82" t="s">
        <v>202</v>
      </c>
      <c r="G82" t="s">
        <v>16</v>
      </c>
      <c r="H82" t="s">
        <v>159</v>
      </c>
      <c r="J82" t="s">
        <v>190</v>
      </c>
      <c r="K82" t="s">
        <v>18</v>
      </c>
      <c r="L82" t="s">
        <v>19</v>
      </c>
      <c r="M82" t="s">
        <v>20</v>
      </c>
      <c r="N82" t="s">
        <v>21</v>
      </c>
    </row>
    <row r="83" spans="2:14">
      <c r="B83" t="s">
        <v>160</v>
      </c>
      <c r="C83" t="s">
        <v>58</v>
      </c>
      <c r="D83" t="s">
        <v>956</v>
      </c>
      <c r="E83" t="s">
        <v>203</v>
      </c>
      <c r="F83" t="s">
        <v>204</v>
      </c>
      <c r="G83" t="s">
        <v>16</v>
      </c>
      <c r="H83" t="s">
        <v>159</v>
      </c>
      <c r="J83" t="s">
        <v>190</v>
      </c>
      <c r="K83" t="s">
        <v>18</v>
      </c>
      <c r="L83" t="s">
        <v>19</v>
      </c>
      <c r="M83" t="s">
        <v>20</v>
      </c>
      <c r="N83" t="s">
        <v>21</v>
      </c>
    </row>
    <row r="84" spans="2:14">
      <c r="B84" t="s">
        <v>160</v>
      </c>
      <c r="C84" t="s">
        <v>58</v>
      </c>
      <c r="D84" t="s">
        <v>956</v>
      </c>
      <c r="E84" t="s">
        <v>205</v>
      </c>
      <c r="F84" t="s">
        <v>206</v>
      </c>
      <c r="G84" t="s">
        <v>16</v>
      </c>
      <c r="H84" t="s">
        <v>159</v>
      </c>
      <c r="J84" t="s">
        <v>183</v>
      </c>
      <c r="K84" t="s">
        <v>207</v>
      </c>
      <c r="L84" t="s">
        <v>19</v>
      </c>
      <c r="M84" t="s">
        <v>20</v>
      </c>
      <c r="N84" t="s">
        <v>21</v>
      </c>
    </row>
    <row r="85" spans="2:14">
      <c r="B85" t="s">
        <v>160</v>
      </c>
      <c r="C85" t="s">
        <v>58</v>
      </c>
      <c r="D85" t="s">
        <v>956</v>
      </c>
      <c r="E85" t="s">
        <v>208</v>
      </c>
      <c r="F85" t="s">
        <v>209</v>
      </c>
      <c r="G85" t="s">
        <v>16</v>
      </c>
      <c r="H85" t="s">
        <v>159</v>
      </c>
      <c r="J85" t="s">
        <v>21</v>
      </c>
      <c r="K85" t="s">
        <v>74</v>
      </c>
      <c r="L85" t="s">
        <v>19</v>
      </c>
      <c r="M85" t="s">
        <v>20</v>
      </c>
      <c r="N85" t="s">
        <v>21</v>
      </c>
    </row>
    <row r="86" spans="2:14">
      <c r="B86" t="s">
        <v>160</v>
      </c>
      <c r="C86" t="s">
        <v>58</v>
      </c>
      <c r="D86" t="s">
        <v>956</v>
      </c>
      <c r="E86" t="s">
        <v>210</v>
      </c>
      <c r="F86" t="s">
        <v>211</v>
      </c>
      <c r="G86" t="s">
        <v>16</v>
      </c>
      <c r="H86" t="s">
        <v>159</v>
      </c>
      <c r="J86" t="s">
        <v>21</v>
      </c>
      <c r="K86" t="s">
        <v>74</v>
      </c>
      <c r="L86" t="s">
        <v>19</v>
      </c>
      <c r="M86" t="s">
        <v>20</v>
      </c>
      <c r="N86" t="s">
        <v>21</v>
      </c>
    </row>
    <row r="87" spans="2:14">
      <c r="B87" t="s">
        <v>160</v>
      </c>
      <c r="C87" t="s">
        <v>58</v>
      </c>
      <c r="D87" t="s">
        <v>956</v>
      </c>
      <c r="E87" t="s">
        <v>212</v>
      </c>
      <c r="F87" t="s">
        <v>213</v>
      </c>
      <c r="G87" t="s">
        <v>16</v>
      </c>
      <c r="H87" t="s">
        <v>159</v>
      </c>
      <c r="J87" t="s">
        <v>21</v>
      </c>
      <c r="K87" t="s">
        <v>74</v>
      </c>
      <c r="L87" t="s">
        <v>19</v>
      </c>
      <c r="M87" t="s">
        <v>20</v>
      </c>
      <c r="N87" t="s">
        <v>21</v>
      </c>
    </row>
    <row r="88" spans="2:14">
      <c r="B88" t="s">
        <v>160</v>
      </c>
      <c r="C88" t="s">
        <v>58</v>
      </c>
      <c r="D88" t="s">
        <v>956</v>
      </c>
      <c r="E88" t="s">
        <v>214</v>
      </c>
      <c r="F88" t="s">
        <v>215</v>
      </c>
      <c r="G88" t="s">
        <v>16</v>
      </c>
      <c r="H88" t="s">
        <v>159</v>
      </c>
      <c r="J88" t="s">
        <v>21</v>
      </c>
      <c r="K88" t="s">
        <v>74</v>
      </c>
      <c r="L88" t="s">
        <v>19</v>
      </c>
      <c r="M88" t="s">
        <v>20</v>
      </c>
      <c r="N88" t="s">
        <v>21</v>
      </c>
    </row>
    <row r="89" spans="2:14">
      <c r="B89" t="s">
        <v>160</v>
      </c>
      <c r="C89" t="s">
        <v>58</v>
      </c>
      <c r="D89" t="s">
        <v>956</v>
      </c>
      <c r="E89" t="s">
        <v>216</v>
      </c>
      <c r="F89" t="s">
        <v>217</v>
      </c>
      <c r="G89" t="s">
        <v>16</v>
      </c>
      <c r="H89" t="s">
        <v>159</v>
      </c>
      <c r="J89" t="s">
        <v>21</v>
      </c>
      <c r="K89" t="s">
        <v>74</v>
      </c>
      <c r="L89" t="s">
        <v>19</v>
      </c>
      <c r="M89" t="s">
        <v>20</v>
      </c>
      <c r="N89" t="s">
        <v>21</v>
      </c>
    </row>
    <row r="90" spans="2:14">
      <c r="B90" t="s">
        <v>160</v>
      </c>
      <c r="C90" t="s">
        <v>58</v>
      </c>
      <c r="D90" t="s">
        <v>956</v>
      </c>
      <c r="E90" t="s">
        <v>218</v>
      </c>
      <c r="F90" t="s">
        <v>219</v>
      </c>
      <c r="G90" t="s">
        <v>16</v>
      </c>
      <c r="H90" t="s">
        <v>159</v>
      </c>
      <c r="J90" t="s">
        <v>21</v>
      </c>
      <c r="K90" t="s">
        <v>74</v>
      </c>
      <c r="L90" t="s">
        <v>19</v>
      </c>
      <c r="M90" t="s">
        <v>20</v>
      </c>
      <c r="N90" t="s">
        <v>21</v>
      </c>
    </row>
    <row r="91" spans="2:14">
      <c r="B91" t="s">
        <v>160</v>
      </c>
      <c r="C91" t="s">
        <v>58</v>
      </c>
      <c r="D91" t="s">
        <v>956</v>
      </c>
      <c r="E91" t="s">
        <v>220</v>
      </c>
      <c r="F91" t="s">
        <v>221</v>
      </c>
      <c r="G91" t="s">
        <v>16</v>
      </c>
      <c r="H91" t="s">
        <v>159</v>
      </c>
      <c r="J91" t="s">
        <v>21</v>
      </c>
      <c r="K91" t="s">
        <v>74</v>
      </c>
      <c r="L91" t="s">
        <v>19</v>
      </c>
      <c r="M91" t="s">
        <v>20</v>
      </c>
      <c r="N91" t="s">
        <v>21</v>
      </c>
    </row>
    <row r="92" spans="2:14">
      <c r="B92" t="s">
        <v>160</v>
      </c>
      <c r="C92" t="s">
        <v>58</v>
      </c>
      <c r="D92" t="s">
        <v>956</v>
      </c>
      <c r="E92" t="s">
        <v>222</v>
      </c>
      <c r="F92" t="s">
        <v>223</v>
      </c>
      <c r="G92" t="s">
        <v>16</v>
      </c>
      <c r="H92" t="s">
        <v>159</v>
      </c>
      <c r="J92" t="s">
        <v>21</v>
      </c>
      <c r="K92" t="s">
        <v>224</v>
      </c>
      <c r="L92" t="s">
        <v>19</v>
      </c>
      <c r="M92" t="s">
        <v>20</v>
      </c>
      <c r="N92" t="s">
        <v>21</v>
      </c>
    </row>
    <row r="93" spans="2:14">
      <c r="B93" t="s">
        <v>229</v>
      </c>
      <c r="C93" t="s">
        <v>58</v>
      </c>
      <c r="D93" t="s">
        <v>956</v>
      </c>
      <c r="E93" t="s">
        <v>225</v>
      </c>
      <c r="F93" t="s">
        <v>226</v>
      </c>
      <c r="G93" t="s">
        <v>55</v>
      </c>
      <c r="H93" t="s">
        <v>227</v>
      </c>
      <c r="J93" t="s">
        <v>228</v>
      </c>
      <c r="K93" t="s">
        <v>74</v>
      </c>
      <c r="L93" t="s">
        <v>19</v>
      </c>
      <c r="M93" t="s">
        <v>20</v>
      </c>
      <c r="N93" t="s">
        <v>21</v>
      </c>
    </row>
    <row r="94" spans="2:14">
      <c r="B94" t="s">
        <v>229</v>
      </c>
      <c r="C94" t="s">
        <v>58</v>
      </c>
      <c r="D94" t="s">
        <v>956</v>
      </c>
      <c r="E94" t="s">
        <v>230</v>
      </c>
      <c r="F94" t="s">
        <v>231</v>
      </c>
      <c r="G94" t="s">
        <v>55</v>
      </c>
      <c r="H94" t="s">
        <v>227</v>
      </c>
      <c r="J94" t="s">
        <v>228</v>
      </c>
      <c r="K94" t="s">
        <v>74</v>
      </c>
      <c r="L94" t="s">
        <v>19</v>
      </c>
      <c r="M94" t="s">
        <v>20</v>
      </c>
      <c r="N94" t="s">
        <v>21</v>
      </c>
    </row>
    <row r="95" spans="2:14">
      <c r="B95" t="s">
        <v>229</v>
      </c>
      <c r="C95" t="s">
        <v>58</v>
      </c>
      <c r="D95" t="s">
        <v>956</v>
      </c>
      <c r="E95" t="s">
        <v>232</v>
      </c>
      <c r="F95" t="s">
        <v>233</v>
      </c>
      <c r="G95" t="s">
        <v>55</v>
      </c>
      <c r="H95" t="s">
        <v>227</v>
      </c>
      <c r="J95" t="s">
        <v>228</v>
      </c>
      <c r="K95" t="s">
        <v>74</v>
      </c>
      <c r="L95" t="s">
        <v>19</v>
      </c>
      <c r="M95" t="s">
        <v>20</v>
      </c>
      <c r="N95" t="s">
        <v>21</v>
      </c>
    </row>
    <row r="96" spans="2:14">
      <c r="B96" t="s">
        <v>229</v>
      </c>
      <c r="C96" t="s">
        <v>58</v>
      </c>
      <c r="D96" t="s">
        <v>956</v>
      </c>
      <c r="E96" t="s">
        <v>234</v>
      </c>
      <c r="F96" t="s">
        <v>235</v>
      </c>
      <c r="G96" t="s">
        <v>55</v>
      </c>
      <c r="H96" t="s">
        <v>227</v>
      </c>
      <c r="J96" t="s">
        <v>228</v>
      </c>
      <c r="K96" t="s">
        <v>74</v>
      </c>
      <c r="L96" t="s">
        <v>19</v>
      </c>
      <c r="M96" t="s">
        <v>20</v>
      </c>
      <c r="N96" t="s">
        <v>21</v>
      </c>
    </row>
    <row r="97" spans="2:14">
      <c r="B97" t="s">
        <v>229</v>
      </c>
      <c r="C97" t="s">
        <v>58</v>
      </c>
      <c r="D97" t="s">
        <v>956</v>
      </c>
      <c r="E97" t="s">
        <v>236</v>
      </c>
      <c r="F97" t="s">
        <v>237</v>
      </c>
      <c r="G97" t="s">
        <v>55</v>
      </c>
      <c r="H97" t="s">
        <v>227</v>
      </c>
      <c r="J97" t="s">
        <v>228</v>
      </c>
      <c r="K97" t="s">
        <v>74</v>
      </c>
      <c r="L97" t="s">
        <v>19</v>
      </c>
      <c r="M97" t="s">
        <v>20</v>
      </c>
      <c r="N97" t="s">
        <v>21</v>
      </c>
    </row>
    <row r="98" spans="2:14">
      <c r="B98" t="s">
        <v>229</v>
      </c>
      <c r="C98" t="s">
        <v>58</v>
      </c>
      <c r="D98" t="s">
        <v>956</v>
      </c>
      <c r="E98" t="s">
        <v>238</v>
      </c>
      <c r="F98" t="s">
        <v>239</v>
      </c>
      <c r="G98" t="s">
        <v>55</v>
      </c>
      <c r="H98" t="s">
        <v>227</v>
      </c>
      <c r="J98" t="s">
        <v>228</v>
      </c>
      <c r="K98" t="s">
        <v>74</v>
      </c>
      <c r="L98" t="s">
        <v>19</v>
      </c>
      <c r="M98" t="s">
        <v>20</v>
      </c>
      <c r="N98" t="s">
        <v>21</v>
      </c>
    </row>
    <row r="99" spans="2:14">
      <c r="B99" t="s">
        <v>229</v>
      </c>
      <c r="C99" t="s">
        <v>58</v>
      </c>
      <c r="D99" t="s">
        <v>956</v>
      </c>
      <c r="E99" t="s">
        <v>240</v>
      </c>
      <c r="F99" t="s">
        <v>241</v>
      </c>
      <c r="G99" t="s">
        <v>55</v>
      </c>
      <c r="H99" t="s">
        <v>227</v>
      </c>
      <c r="J99" t="s">
        <v>228</v>
      </c>
      <c r="K99" t="s">
        <v>74</v>
      </c>
      <c r="L99" t="s">
        <v>19</v>
      </c>
      <c r="M99" t="s">
        <v>20</v>
      </c>
      <c r="N99" t="s">
        <v>21</v>
      </c>
    </row>
    <row r="100" spans="2:14">
      <c r="B100" t="s">
        <v>229</v>
      </c>
      <c r="C100" t="s">
        <v>58</v>
      </c>
      <c r="D100" t="s">
        <v>956</v>
      </c>
      <c r="E100" t="s">
        <v>242</v>
      </c>
      <c r="F100" t="s">
        <v>243</v>
      </c>
      <c r="G100" t="s">
        <v>55</v>
      </c>
      <c r="H100" t="s">
        <v>227</v>
      </c>
      <c r="J100" t="s">
        <v>228</v>
      </c>
      <c r="K100" t="s">
        <v>74</v>
      </c>
      <c r="L100" t="s">
        <v>19</v>
      </c>
      <c r="M100" t="s">
        <v>20</v>
      </c>
      <c r="N100" t="s">
        <v>21</v>
      </c>
    </row>
    <row r="101" spans="2:14">
      <c r="B101" t="s">
        <v>229</v>
      </c>
      <c r="C101" t="s">
        <v>58</v>
      </c>
      <c r="D101" t="s">
        <v>956</v>
      </c>
      <c r="E101" t="s">
        <v>244</v>
      </c>
      <c r="F101" t="s">
        <v>245</v>
      </c>
      <c r="G101" t="s">
        <v>55</v>
      </c>
      <c r="H101" t="s">
        <v>227</v>
      </c>
      <c r="J101" t="s">
        <v>228</v>
      </c>
      <c r="K101" t="s">
        <v>74</v>
      </c>
      <c r="L101" t="s">
        <v>19</v>
      </c>
      <c r="M101" t="s">
        <v>20</v>
      </c>
      <c r="N101" t="s">
        <v>21</v>
      </c>
    </row>
    <row r="102" spans="2:14">
      <c r="B102" t="s">
        <v>229</v>
      </c>
      <c r="C102" t="s">
        <v>58</v>
      </c>
      <c r="D102" t="s">
        <v>956</v>
      </c>
      <c r="E102" t="s">
        <v>246</v>
      </c>
      <c r="F102" t="s">
        <v>247</v>
      </c>
      <c r="G102" t="s">
        <v>55</v>
      </c>
      <c r="H102" t="s">
        <v>227</v>
      </c>
      <c r="J102" t="s">
        <v>228</v>
      </c>
      <c r="K102" t="s">
        <v>74</v>
      </c>
      <c r="L102" t="s">
        <v>19</v>
      </c>
      <c r="M102" t="s">
        <v>20</v>
      </c>
      <c r="N102" t="s">
        <v>21</v>
      </c>
    </row>
    <row r="103" spans="2:14">
      <c r="B103" t="s">
        <v>229</v>
      </c>
      <c r="C103" t="s">
        <v>58</v>
      </c>
      <c r="D103" t="s">
        <v>956</v>
      </c>
      <c r="E103" t="s">
        <v>248</v>
      </c>
      <c r="F103" t="s">
        <v>249</v>
      </c>
      <c r="G103" t="s">
        <v>55</v>
      </c>
      <c r="H103" t="s">
        <v>227</v>
      </c>
      <c r="J103" t="s">
        <v>228</v>
      </c>
      <c r="K103" t="s">
        <v>74</v>
      </c>
      <c r="L103" t="s">
        <v>19</v>
      </c>
      <c r="M103" t="s">
        <v>20</v>
      </c>
      <c r="N103" t="s">
        <v>21</v>
      </c>
    </row>
    <row r="104" spans="2:14">
      <c r="B104" t="s">
        <v>229</v>
      </c>
      <c r="C104" t="s">
        <v>58</v>
      </c>
      <c r="D104" t="s">
        <v>956</v>
      </c>
      <c r="E104" t="s">
        <v>250</v>
      </c>
      <c r="F104" t="s">
        <v>251</v>
      </c>
      <c r="G104" t="s">
        <v>55</v>
      </c>
      <c r="H104" t="s">
        <v>227</v>
      </c>
      <c r="J104" t="s">
        <v>228</v>
      </c>
      <c r="K104" t="s">
        <v>74</v>
      </c>
      <c r="L104" t="s">
        <v>19</v>
      </c>
      <c r="M104" t="s">
        <v>20</v>
      </c>
      <c r="N104" t="s">
        <v>21</v>
      </c>
    </row>
    <row r="105" spans="2:14">
      <c r="B105" t="s">
        <v>229</v>
      </c>
      <c r="C105" t="s">
        <v>58</v>
      </c>
      <c r="D105" t="s">
        <v>956</v>
      </c>
      <c r="E105" t="s">
        <v>252</v>
      </c>
      <c r="F105" t="s">
        <v>253</v>
      </c>
      <c r="G105" t="s">
        <v>95</v>
      </c>
      <c r="H105" t="s">
        <v>56</v>
      </c>
      <c r="J105" t="s">
        <v>228</v>
      </c>
      <c r="K105" t="s">
        <v>74</v>
      </c>
      <c r="L105" t="s">
        <v>101</v>
      </c>
      <c r="M105" t="s">
        <v>20</v>
      </c>
      <c r="N105" t="s">
        <v>21</v>
      </c>
    </row>
    <row r="106" spans="2:14">
      <c r="B106" t="s">
        <v>229</v>
      </c>
      <c r="C106" t="s">
        <v>58</v>
      </c>
      <c r="D106" t="s">
        <v>956</v>
      </c>
      <c r="E106" t="s">
        <v>254</v>
      </c>
      <c r="F106" t="s">
        <v>255</v>
      </c>
      <c r="G106" t="s">
        <v>95</v>
      </c>
      <c r="H106" t="s">
        <v>56</v>
      </c>
      <c r="J106" t="s">
        <v>228</v>
      </c>
      <c r="K106" t="s">
        <v>74</v>
      </c>
      <c r="L106" t="s">
        <v>101</v>
      </c>
      <c r="M106" t="s">
        <v>20</v>
      </c>
      <c r="N106" t="s">
        <v>21</v>
      </c>
    </row>
    <row r="107" spans="2:14">
      <c r="B107" t="s">
        <v>229</v>
      </c>
      <c r="C107" t="s">
        <v>58</v>
      </c>
      <c r="D107" t="s">
        <v>956</v>
      </c>
      <c r="E107" t="s">
        <v>256</v>
      </c>
      <c r="F107" t="s">
        <v>257</v>
      </c>
      <c r="G107" t="s">
        <v>95</v>
      </c>
      <c r="H107" t="s">
        <v>56</v>
      </c>
      <c r="J107" t="s">
        <v>228</v>
      </c>
      <c r="K107" t="s">
        <v>74</v>
      </c>
      <c r="L107" t="s">
        <v>101</v>
      </c>
      <c r="M107" t="s">
        <v>20</v>
      </c>
      <c r="N107" t="s">
        <v>21</v>
      </c>
    </row>
    <row r="108" spans="2:14">
      <c r="B108" t="s">
        <v>229</v>
      </c>
      <c r="C108" t="s">
        <v>58</v>
      </c>
      <c r="D108" t="s">
        <v>956</v>
      </c>
      <c r="E108" t="s">
        <v>258</v>
      </c>
      <c r="F108" t="s">
        <v>259</v>
      </c>
      <c r="G108" t="s">
        <v>95</v>
      </c>
      <c r="H108" t="s">
        <v>56</v>
      </c>
      <c r="J108" t="s">
        <v>228</v>
      </c>
      <c r="K108" t="s">
        <v>74</v>
      </c>
      <c r="L108" t="s">
        <v>101</v>
      </c>
      <c r="M108" t="s">
        <v>20</v>
      </c>
      <c r="N108" t="s">
        <v>21</v>
      </c>
    </row>
    <row r="109" spans="2:14">
      <c r="B109" t="s">
        <v>263</v>
      </c>
      <c r="C109" t="s">
        <v>58</v>
      </c>
      <c r="D109" t="s">
        <v>956</v>
      </c>
      <c r="E109" t="s">
        <v>260</v>
      </c>
      <c r="F109" t="s">
        <v>261</v>
      </c>
      <c r="G109" t="s">
        <v>16</v>
      </c>
      <c r="H109" t="s">
        <v>262</v>
      </c>
      <c r="J109" t="s">
        <v>21</v>
      </c>
      <c r="K109" t="s">
        <v>21</v>
      </c>
      <c r="L109" t="s">
        <v>119</v>
      </c>
      <c r="M109" t="s">
        <v>20</v>
      </c>
      <c r="N109" t="s">
        <v>21</v>
      </c>
    </row>
    <row r="110" spans="2:14">
      <c r="B110" t="s">
        <v>263</v>
      </c>
      <c r="C110" t="s">
        <v>58</v>
      </c>
      <c r="D110" t="s">
        <v>956</v>
      </c>
      <c r="E110" t="s">
        <v>264</v>
      </c>
      <c r="F110" t="s">
        <v>265</v>
      </c>
      <c r="G110" t="s">
        <v>16</v>
      </c>
      <c r="H110" t="s">
        <v>262</v>
      </c>
      <c r="J110" t="s">
        <v>21</v>
      </c>
      <c r="K110" t="s">
        <v>21</v>
      </c>
      <c r="L110" t="s">
        <v>119</v>
      </c>
      <c r="M110" t="s">
        <v>20</v>
      </c>
      <c r="N110" t="s">
        <v>21</v>
      </c>
    </row>
    <row r="111" spans="2:14">
      <c r="B111" t="s">
        <v>263</v>
      </c>
      <c r="C111" t="s">
        <v>58</v>
      </c>
      <c r="D111" t="s">
        <v>956</v>
      </c>
      <c r="E111" t="s">
        <v>266</v>
      </c>
      <c r="F111" t="s">
        <v>267</v>
      </c>
      <c r="G111" t="s">
        <v>16</v>
      </c>
      <c r="H111" t="s">
        <v>262</v>
      </c>
      <c r="J111" t="s">
        <v>21</v>
      </c>
      <c r="K111" t="s">
        <v>21</v>
      </c>
      <c r="L111" t="s">
        <v>119</v>
      </c>
      <c r="M111" t="s">
        <v>20</v>
      </c>
      <c r="N111" t="s">
        <v>21</v>
      </c>
    </row>
    <row r="112" spans="2:14">
      <c r="B112" t="s">
        <v>270</v>
      </c>
      <c r="C112" t="s">
        <v>58</v>
      </c>
      <c r="D112" t="s">
        <v>956</v>
      </c>
      <c r="E112" t="s">
        <v>268</v>
      </c>
      <c r="F112" t="s">
        <v>269</v>
      </c>
      <c r="G112" t="s">
        <v>16</v>
      </c>
      <c r="H112" t="s">
        <v>262</v>
      </c>
      <c r="J112" t="s">
        <v>21</v>
      </c>
      <c r="K112" t="s">
        <v>21</v>
      </c>
      <c r="L112" t="s">
        <v>119</v>
      </c>
      <c r="M112" t="s">
        <v>20</v>
      </c>
      <c r="N112" t="s">
        <v>21</v>
      </c>
    </row>
    <row r="113" spans="2:14">
      <c r="B113" t="s">
        <v>270</v>
      </c>
      <c r="C113" t="s">
        <v>58</v>
      </c>
      <c r="D113" t="s">
        <v>956</v>
      </c>
      <c r="E113" t="s">
        <v>271</v>
      </c>
      <c r="F113" t="s">
        <v>272</v>
      </c>
      <c r="G113" t="s">
        <v>16</v>
      </c>
      <c r="H113" t="s">
        <v>262</v>
      </c>
      <c r="J113" t="s">
        <v>21</v>
      </c>
      <c r="K113" t="s">
        <v>21</v>
      </c>
      <c r="L113" t="s">
        <v>119</v>
      </c>
      <c r="M113" t="s">
        <v>20</v>
      </c>
      <c r="N113" t="s">
        <v>21</v>
      </c>
    </row>
    <row r="114" spans="2:14">
      <c r="B114" t="s">
        <v>270</v>
      </c>
      <c r="C114" t="s">
        <v>58</v>
      </c>
      <c r="D114" t="s">
        <v>956</v>
      </c>
      <c r="E114" t="s">
        <v>273</v>
      </c>
      <c r="F114" t="s">
        <v>274</v>
      </c>
      <c r="G114" t="s">
        <v>16</v>
      </c>
      <c r="H114" t="s">
        <v>262</v>
      </c>
      <c r="J114" t="s">
        <v>21</v>
      </c>
      <c r="K114" t="s">
        <v>21</v>
      </c>
      <c r="L114" t="s">
        <v>119</v>
      </c>
      <c r="M114" t="s">
        <v>20</v>
      </c>
      <c r="N114" t="s">
        <v>21</v>
      </c>
    </row>
    <row r="115" spans="2:14">
      <c r="B115" t="s">
        <v>278</v>
      </c>
      <c r="C115" t="s">
        <v>58</v>
      </c>
      <c r="D115" t="s">
        <v>956</v>
      </c>
      <c r="E115" t="s">
        <v>275</v>
      </c>
      <c r="F115" t="s">
        <v>276</v>
      </c>
      <c r="G115" t="s">
        <v>16</v>
      </c>
      <c r="H115" t="s">
        <v>277</v>
      </c>
      <c r="J115" t="s">
        <v>21</v>
      </c>
      <c r="K115" t="s">
        <v>21</v>
      </c>
      <c r="L115" t="s">
        <v>21</v>
      </c>
      <c r="M115" t="s">
        <v>20</v>
      </c>
      <c r="N115">
        <v>1</v>
      </c>
    </row>
    <row r="116" spans="2:14">
      <c r="B116" t="s">
        <v>278</v>
      </c>
      <c r="C116" t="s">
        <v>58</v>
      </c>
      <c r="D116" t="s">
        <v>956</v>
      </c>
      <c r="E116" t="s">
        <v>279</v>
      </c>
      <c r="F116" t="s">
        <v>280</v>
      </c>
      <c r="G116" t="s">
        <v>16</v>
      </c>
      <c r="H116" t="s">
        <v>277</v>
      </c>
      <c r="J116" t="s">
        <v>21</v>
      </c>
      <c r="K116" t="s">
        <v>21</v>
      </c>
      <c r="L116" t="s">
        <v>21</v>
      </c>
      <c r="M116" t="s">
        <v>20</v>
      </c>
      <c r="N116">
        <v>1</v>
      </c>
    </row>
    <row r="117" spans="2:14">
      <c r="B117" t="s">
        <v>278</v>
      </c>
      <c r="C117" t="s">
        <v>58</v>
      </c>
      <c r="D117" t="s">
        <v>956</v>
      </c>
      <c r="E117" t="s">
        <v>281</v>
      </c>
      <c r="F117" t="s">
        <v>282</v>
      </c>
      <c r="G117" t="s">
        <v>16</v>
      </c>
      <c r="H117" t="s">
        <v>277</v>
      </c>
      <c r="J117" t="s">
        <v>21</v>
      </c>
      <c r="K117" t="s">
        <v>21</v>
      </c>
      <c r="L117" t="s">
        <v>21</v>
      </c>
      <c r="M117" t="s">
        <v>20</v>
      </c>
      <c r="N117">
        <v>1</v>
      </c>
    </row>
    <row r="118" spans="2:14">
      <c r="B118" t="s">
        <v>278</v>
      </c>
      <c r="C118" t="s">
        <v>58</v>
      </c>
      <c r="D118" t="s">
        <v>956</v>
      </c>
      <c r="E118" t="s">
        <v>283</v>
      </c>
      <c r="F118" t="s">
        <v>284</v>
      </c>
      <c r="G118" t="s">
        <v>16</v>
      </c>
      <c r="H118" t="s">
        <v>277</v>
      </c>
      <c r="J118" t="s">
        <v>21</v>
      </c>
      <c r="K118" t="s">
        <v>21</v>
      </c>
      <c r="L118" t="s">
        <v>21</v>
      </c>
      <c r="M118" t="s">
        <v>20</v>
      </c>
      <c r="N118">
        <v>1</v>
      </c>
    </row>
    <row r="119" spans="2:14">
      <c r="B119" t="s">
        <v>278</v>
      </c>
      <c r="C119" t="s">
        <v>58</v>
      </c>
      <c r="D119" t="s">
        <v>956</v>
      </c>
      <c r="E119" t="s">
        <v>285</v>
      </c>
      <c r="F119" t="s">
        <v>286</v>
      </c>
      <c r="G119" t="s">
        <v>16</v>
      </c>
      <c r="H119" t="s">
        <v>277</v>
      </c>
      <c r="J119" t="s">
        <v>21</v>
      </c>
      <c r="K119" t="s">
        <v>21</v>
      </c>
      <c r="L119" t="s">
        <v>21</v>
      </c>
      <c r="M119" t="s">
        <v>20</v>
      </c>
      <c r="N119">
        <v>1</v>
      </c>
    </row>
    <row r="120" spans="2:14">
      <c r="B120" t="s">
        <v>278</v>
      </c>
      <c r="C120" t="s">
        <v>58</v>
      </c>
      <c r="D120" t="s">
        <v>956</v>
      </c>
      <c r="E120" t="s">
        <v>287</v>
      </c>
      <c r="F120" t="s">
        <v>276</v>
      </c>
      <c r="G120" t="s">
        <v>16</v>
      </c>
      <c r="H120" t="s">
        <v>277</v>
      </c>
      <c r="J120" t="s">
        <v>21</v>
      </c>
      <c r="K120" t="s">
        <v>21</v>
      </c>
      <c r="L120" t="s">
        <v>21</v>
      </c>
      <c r="M120" t="s">
        <v>20</v>
      </c>
      <c r="N120">
        <v>1</v>
      </c>
    </row>
    <row r="121" spans="2:14">
      <c r="B121" t="s">
        <v>278</v>
      </c>
      <c r="C121" t="s">
        <v>58</v>
      </c>
      <c r="D121" t="s">
        <v>956</v>
      </c>
      <c r="E121" t="s">
        <v>288</v>
      </c>
      <c r="F121" t="s">
        <v>289</v>
      </c>
      <c r="G121" t="s">
        <v>16</v>
      </c>
      <c r="H121" t="s">
        <v>277</v>
      </c>
      <c r="J121" t="s">
        <v>21</v>
      </c>
      <c r="K121" t="s">
        <v>21</v>
      </c>
      <c r="L121" t="s">
        <v>21</v>
      </c>
      <c r="M121" t="s">
        <v>20</v>
      </c>
      <c r="N121">
        <v>1</v>
      </c>
    </row>
    <row r="122" spans="2:14">
      <c r="B122" t="s">
        <v>278</v>
      </c>
      <c r="C122" t="s">
        <v>58</v>
      </c>
      <c r="D122" t="s">
        <v>956</v>
      </c>
      <c r="E122" t="s">
        <v>290</v>
      </c>
      <c r="F122" t="s">
        <v>291</v>
      </c>
      <c r="G122" t="s">
        <v>16</v>
      </c>
      <c r="H122" t="s">
        <v>277</v>
      </c>
      <c r="J122" t="s">
        <v>21</v>
      </c>
      <c r="K122" t="s">
        <v>21</v>
      </c>
      <c r="L122" t="s">
        <v>21</v>
      </c>
      <c r="M122" t="s">
        <v>20</v>
      </c>
      <c r="N122">
        <v>1</v>
      </c>
    </row>
    <row r="123" spans="2:14">
      <c r="B123" t="s">
        <v>278</v>
      </c>
      <c r="C123" t="s">
        <v>58</v>
      </c>
      <c r="D123" t="s">
        <v>956</v>
      </c>
      <c r="E123" t="s">
        <v>292</v>
      </c>
      <c r="F123" t="s">
        <v>293</v>
      </c>
      <c r="G123" t="s">
        <v>16</v>
      </c>
      <c r="H123" t="s">
        <v>277</v>
      </c>
      <c r="J123" t="s">
        <v>21</v>
      </c>
      <c r="K123" t="s">
        <v>21</v>
      </c>
      <c r="L123" t="s">
        <v>21</v>
      </c>
      <c r="M123" t="s">
        <v>20</v>
      </c>
      <c r="N123">
        <v>1</v>
      </c>
    </row>
    <row r="124" spans="2:14">
      <c r="B124" t="s">
        <v>278</v>
      </c>
      <c r="C124" t="s">
        <v>58</v>
      </c>
      <c r="D124" t="s">
        <v>956</v>
      </c>
      <c r="E124" t="s">
        <v>294</v>
      </c>
      <c r="F124" t="s">
        <v>295</v>
      </c>
      <c r="G124" t="s">
        <v>16</v>
      </c>
      <c r="H124" t="s">
        <v>277</v>
      </c>
      <c r="J124" t="s">
        <v>21</v>
      </c>
      <c r="K124" t="s">
        <v>21</v>
      </c>
      <c r="L124" t="s">
        <v>21</v>
      </c>
      <c r="M124" t="s">
        <v>20</v>
      </c>
      <c r="N124">
        <v>1</v>
      </c>
    </row>
    <row r="125" spans="2:14">
      <c r="B125" t="s">
        <v>278</v>
      </c>
      <c r="C125" t="s">
        <v>58</v>
      </c>
      <c r="D125" t="s">
        <v>956</v>
      </c>
      <c r="E125" t="s">
        <v>296</v>
      </c>
      <c r="F125" t="s">
        <v>297</v>
      </c>
      <c r="G125" t="s">
        <v>16</v>
      </c>
      <c r="H125" t="s">
        <v>277</v>
      </c>
      <c r="L125" t="s">
        <v>21</v>
      </c>
      <c r="M125" t="s">
        <v>20</v>
      </c>
      <c r="N125">
        <v>1</v>
      </c>
    </row>
    <row r="126" spans="2:14">
      <c r="B126" t="s">
        <v>278</v>
      </c>
      <c r="C126" t="s">
        <v>58</v>
      </c>
      <c r="D126" t="s">
        <v>956</v>
      </c>
      <c r="E126" t="s">
        <v>298</v>
      </c>
      <c r="F126" t="s">
        <v>276</v>
      </c>
      <c r="G126" t="s">
        <v>16</v>
      </c>
      <c r="H126" t="s">
        <v>277</v>
      </c>
      <c r="J126" t="s">
        <v>21</v>
      </c>
      <c r="K126" t="s">
        <v>21</v>
      </c>
      <c r="L126" t="s">
        <v>21</v>
      </c>
      <c r="M126" t="s">
        <v>20</v>
      </c>
      <c r="N126">
        <v>1</v>
      </c>
    </row>
    <row r="127" spans="2:14">
      <c r="B127" t="s">
        <v>278</v>
      </c>
      <c r="C127" t="s">
        <v>58</v>
      </c>
      <c r="D127" t="s">
        <v>956</v>
      </c>
      <c r="E127" t="s">
        <v>299</v>
      </c>
      <c r="F127" t="s">
        <v>286</v>
      </c>
      <c r="G127" t="s">
        <v>16</v>
      </c>
      <c r="H127" t="s">
        <v>277</v>
      </c>
      <c r="J127" t="s">
        <v>21</v>
      </c>
      <c r="K127" t="s">
        <v>21</v>
      </c>
      <c r="L127" t="s">
        <v>21</v>
      </c>
      <c r="M127" t="s">
        <v>20</v>
      </c>
      <c r="N127">
        <v>1</v>
      </c>
    </row>
    <row r="128" spans="2:14">
      <c r="B128" t="s">
        <v>278</v>
      </c>
      <c r="C128" t="s">
        <v>58</v>
      </c>
      <c r="D128" t="s">
        <v>956</v>
      </c>
      <c r="E128" t="s">
        <v>300</v>
      </c>
      <c r="F128" t="s">
        <v>276</v>
      </c>
      <c r="G128" t="s">
        <v>16</v>
      </c>
      <c r="H128" t="s">
        <v>277</v>
      </c>
      <c r="J128" t="s">
        <v>21</v>
      </c>
      <c r="K128" t="s">
        <v>21</v>
      </c>
      <c r="L128" t="s">
        <v>21</v>
      </c>
      <c r="M128" t="s">
        <v>20</v>
      </c>
      <c r="N128">
        <v>1</v>
      </c>
    </row>
    <row r="129" spans="2:14">
      <c r="B129" t="s">
        <v>278</v>
      </c>
      <c r="C129" t="s">
        <v>58</v>
      </c>
      <c r="D129" t="s">
        <v>956</v>
      </c>
      <c r="E129" t="s">
        <v>301</v>
      </c>
      <c r="F129" t="s">
        <v>289</v>
      </c>
      <c r="G129" t="s">
        <v>16</v>
      </c>
      <c r="H129" t="s">
        <v>277</v>
      </c>
      <c r="J129" t="s">
        <v>21</v>
      </c>
      <c r="K129" t="s">
        <v>21</v>
      </c>
      <c r="L129" t="s">
        <v>21</v>
      </c>
      <c r="M129" t="s">
        <v>20</v>
      </c>
      <c r="N129">
        <v>1</v>
      </c>
    </row>
    <row r="130" spans="2:14">
      <c r="B130" t="s">
        <v>278</v>
      </c>
      <c r="C130" t="s">
        <v>58</v>
      </c>
      <c r="D130" t="s">
        <v>956</v>
      </c>
      <c r="E130" t="s">
        <v>302</v>
      </c>
      <c r="F130" t="s">
        <v>291</v>
      </c>
      <c r="G130" t="s">
        <v>16</v>
      </c>
      <c r="H130" t="s">
        <v>277</v>
      </c>
      <c r="J130" t="s">
        <v>21</v>
      </c>
      <c r="K130" t="s">
        <v>21</v>
      </c>
      <c r="L130" t="s">
        <v>21</v>
      </c>
      <c r="M130" t="s">
        <v>20</v>
      </c>
      <c r="N130">
        <v>1</v>
      </c>
    </row>
    <row r="131" spans="2:14">
      <c r="B131" t="s">
        <v>278</v>
      </c>
      <c r="C131" t="s">
        <v>58</v>
      </c>
      <c r="D131" t="s">
        <v>956</v>
      </c>
      <c r="E131" t="s">
        <v>303</v>
      </c>
      <c r="F131" t="s">
        <v>293</v>
      </c>
      <c r="G131" t="s">
        <v>16</v>
      </c>
      <c r="H131" t="s">
        <v>277</v>
      </c>
      <c r="J131" t="s">
        <v>21</v>
      </c>
      <c r="K131" t="s">
        <v>21</v>
      </c>
      <c r="L131" t="s">
        <v>21</v>
      </c>
      <c r="M131" t="s">
        <v>20</v>
      </c>
      <c r="N131">
        <v>1</v>
      </c>
    </row>
    <row r="132" spans="2:14">
      <c r="B132" t="s">
        <v>278</v>
      </c>
      <c r="C132" t="s">
        <v>58</v>
      </c>
      <c r="D132" t="s">
        <v>956</v>
      </c>
      <c r="E132" t="s">
        <v>304</v>
      </c>
      <c r="F132" t="s">
        <v>305</v>
      </c>
      <c r="G132" t="s">
        <v>16</v>
      </c>
      <c r="H132" t="s">
        <v>277</v>
      </c>
      <c r="J132" t="s">
        <v>21</v>
      </c>
      <c r="K132" t="s">
        <v>21</v>
      </c>
      <c r="L132" t="s">
        <v>21</v>
      </c>
      <c r="M132" t="s">
        <v>20</v>
      </c>
      <c r="N132">
        <v>1</v>
      </c>
    </row>
    <row r="133" spans="2:14">
      <c r="B133" t="s">
        <v>278</v>
      </c>
      <c r="C133" t="s">
        <v>58</v>
      </c>
      <c r="D133" t="s">
        <v>956</v>
      </c>
      <c r="E133" t="s">
        <v>306</v>
      </c>
      <c r="F133" t="s">
        <v>307</v>
      </c>
      <c r="G133" t="s">
        <v>16</v>
      </c>
      <c r="H133" t="s">
        <v>277</v>
      </c>
      <c r="J133" t="s">
        <v>21</v>
      </c>
      <c r="K133" t="s">
        <v>21</v>
      </c>
      <c r="L133" t="s">
        <v>21</v>
      </c>
      <c r="M133" t="s">
        <v>20</v>
      </c>
      <c r="N133">
        <v>1</v>
      </c>
    </row>
    <row r="134" spans="2:14">
      <c r="B134" t="s">
        <v>278</v>
      </c>
      <c r="C134" t="s">
        <v>58</v>
      </c>
      <c r="D134" t="s">
        <v>956</v>
      </c>
      <c r="E134" t="s">
        <v>308</v>
      </c>
      <c r="F134" t="s">
        <v>293</v>
      </c>
      <c r="G134" t="s">
        <v>16</v>
      </c>
      <c r="H134" t="s">
        <v>277</v>
      </c>
      <c r="J134" t="s">
        <v>21</v>
      </c>
      <c r="K134" t="s">
        <v>21</v>
      </c>
      <c r="L134" t="s">
        <v>21</v>
      </c>
      <c r="M134" t="s">
        <v>20</v>
      </c>
      <c r="N134">
        <v>1</v>
      </c>
    </row>
    <row r="135" spans="2:14">
      <c r="B135" t="s">
        <v>278</v>
      </c>
      <c r="C135" t="s">
        <v>58</v>
      </c>
      <c r="D135" t="s">
        <v>956</v>
      </c>
      <c r="E135" t="s">
        <v>309</v>
      </c>
      <c r="F135" t="s">
        <v>310</v>
      </c>
      <c r="G135" t="s">
        <v>16</v>
      </c>
      <c r="H135" t="s">
        <v>277</v>
      </c>
      <c r="J135" t="s">
        <v>21</v>
      </c>
      <c r="K135" t="s">
        <v>21</v>
      </c>
      <c r="L135" t="s">
        <v>21</v>
      </c>
      <c r="M135" t="s">
        <v>20</v>
      </c>
      <c r="N135">
        <v>1</v>
      </c>
    </row>
    <row r="136" spans="2:14">
      <c r="B136" t="s">
        <v>278</v>
      </c>
      <c r="C136" t="s">
        <v>58</v>
      </c>
      <c r="D136" t="s">
        <v>956</v>
      </c>
      <c r="E136" t="s">
        <v>311</v>
      </c>
      <c r="F136" t="s">
        <v>289</v>
      </c>
      <c r="G136" t="s">
        <v>16</v>
      </c>
      <c r="H136" t="s">
        <v>277</v>
      </c>
      <c r="J136" t="s">
        <v>21</v>
      </c>
      <c r="K136" t="s">
        <v>21</v>
      </c>
      <c r="L136" t="s">
        <v>21</v>
      </c>
      <c r="M136" t="s">
        <v>20</v>
      </c>
      <c r="N136">
        <v>1</v>
      </c>
    </row>
    <row r="137" spans="2:14">
      <c r="B137" t="s">
        <v>278</v>
      </c>
      <c r="C137" t="s">
        <v>58</v>
      </c>
      <c r="D137" t="s">
        <v>956</v>
      </c>
      <c r="E137" t="s">
        <v>312</v>
      </c>
      <c r="F137" t="s">
        <v>289</v>
      </c>
      <c r="G137" t="s">
        <v>16</v>
      </c>
      <c r="H137" t="s">
        <v>277</v>
      </c>
      <c r="J137" t="s">
        <v>21</v>
      </c>
      <c r="K137" t="s">
        <v>21</v>
      </c>
      <c r="L137" t="s">
        <v>21</v>
      </c>
      <c r="M137" t="s">
        <v>20</v>
      </c>
      <c r="N137">
        <v>1</v>
      </c>
    </row>
    <row r="138" spans="2:14">
      <c r="B138" t="s">
        <v>278</v>
      </c>
      <c r="C138" t="s">
        <v>58</v>
      </c>
      <c r="D138" t="s">
        <v>956</v>
      </c>
      <c r="E138" t="s">
        <v>313</v>
      </c>
      <c r="F138" t="s">
        <v>282</v>
      </c>
      <c r="G138" t="s">
        <v>16</v>
      </c>
      <c r="H138" t="s">
        <v>277</v>
      </c>
      <c r="J138" t="s">
        <v>21</v>
      </c>
      <c r="K138" t="s">
        <v>21</v>
      </c>
      <c r="L138" t="s">
        <v>21</v>
      </c>
      <c r="M138" t="s">
        <v>20</v>
      </c>
      <c r="N138">
        <v>1</v>
      </c>
    </row>
    <row r="139" spans="2:14">
      <c r="B139" t="s">
        <v>278</v>
      </c>
      <c r="C139" t="s">
        <v>58</v>
      </c>
      <c r="D139" t="s">
        <v>956</v>
      </c>
      <c r="E139" t="s">
        <v>314</v>
      </c>
      <c r="F139" t="s">
        <v>280</v>
      </c>
      <c r="G139" t="s">
        <v>16</v>
      </c>
      <c r="H139" t="s">
        <v>277</v>
      </c>
      <c r="J139" t="s">
        <v>21</v>
      </c>
      <c r="K139" t="s">
        <v>21</v>
      </c>
      <c r="L139" t="s">
        <v>21</v>
      </c>
      <c r="M139" t="s">
        <v>20</v>
      </c>
      <c r="N139">
        <v>1</v>
      </c>
    </row>
    <row r="140" spans="2:14">
      <c r="B140" t="s">
        <v>278</v>
      </c>
      <c r="C140" t="s">
        <v>58</v>
      </c>
      <c r="D140" t="s">
        <v>956</v>
      </c>
      <c r="E140" t="s">
        <v>315</v>
      </c>
      <c r="F140" t="s">
        <v>316</v>
      </c>
      <c r="G140" t="s">
        <v>16</v>
      </c>
      <c r="H140" t="s">
        <v>277</v>
      </c>
      <c r="J140" t="s">
        <v>21</v>
      </c>
      <c r="K140" t="s">
        <v>21</v>
      </c>
      <c r="L140" t="s">
        <v>21</v>
      </c>
      <c r="M140" t="s">
        <v>20</v>
      </c>
      <c r="N140">
        <v>1</v>
      </c>
    </row>
    <row r="141" spans="2:14">
      <c r="B141" t="s">
        <v>278</v>
      </c>
      <c r="C141" t="s">
        <v>58</v>
      </c>
      <c r="D141" t="s">
        <v>956</v>
      </c>
      <c r="E141" t="s">
        <v>317</v>
      </c>
      <c r="F141" t="s">
        <v>295</v>
      </c>
      <c r="G141" t="s">
        <v>16</v>
      </c>
      <c r="H141" t="s">
        <v>277</v>
      </c>
      <c r="J141" t="s">
        <v>21</v>
      </c>
      <c r="K141" t="s">
        <v>21</v>
      </c>
      <c r="L141" t="s">
        <v>21</v>
      </c>
      <c r="M141" t="s">
        <v>20</v>
      </c>
      <c r="N141">
        <v>1</v>
      </c>
    </row>
    <row r="142" spans="2:14">
      <c r="B142" t="s">
        <v>278</v>
      </c>
      <c r="C142" t="s">
        <v>58</v>
      </c>
      <c r="D142" t="s">
        <v>956</v>
      </c>
      <c r="E142" t="s">
        <v>318</v>
      </c>
      <c r="F142" t="s">
        <v>282</v>
      </c>
      <c r="G142" t="s">
        <v>16</v>
      </c>
      <c r="H142" t="s">
        <v>277</v>
      </c>
      <c r="J142" t="s">
        <v>21</v>
      </c>
      <c r="K142" t="s">
        <v>21</v>
      </c>
      <c r="L142" t="s">
        <v>21</v>
      </c>
      <c r="M142" t="s">
        <v>20</v>
      </c>
      <c r="N142">
        <v>1</v>
      </c>
    </row>
    <row r="143" spans="2:14">
      <c r="B143" t="s">
        <v>278</v>
      </c>
      <c r="C143" t="s">
        <v>58</v>
      </c>
      <c r="D143" t="s">
        <v>956</v>
      </c>
      <c r="E143" t="s">
        <v>319</v>
      </c>
      <c r="F143" t="s">
        <v>284</v>
      </c>
      <c r="G143" t="s">
        <v>16</v>
      </c>
      <c r="H143" t="s">
        <v>277</v>
      </c>
      <c r="J143" t="s">
        <v>21</v>
      </c>
      <c r="K143" t="s">
        <v>21</v>
      </c>
      <c r="L143" t="s">
        <v>21</v>
      </c>
      <c r="M143" t="s">
        <v>20</v>
      </c>
      <c r="N143">
        <v>1</v>
      </c>
    </row>
    <row r="144" spans="2:14">
      <c r="B144" t="s">
        <v>278</v>
      </c>
      <c r="C144" t="s">
        <v>58</v>
      </c>
      <c r="D144" t="s">
        <v>956</v>
      </c>
      <c r="E144" t="s">
        <v>320</v>
      </c>
      <c r="F144" t="s">
        <v>286</v>
      </c>
      <c r="G144" t="s">
        <v>16</v>
      </c>
      <c r="H144" t="s">
        <v>277</v>
      </c>
      <c r="J144" t="s">
        <v>21</v>
      </c>
      <c r="K144" t="s">
        <v>21</v>
      </c>
      <c r="L144" t="s">
        <v>21</v>
      </c>
      <c r="M144" t="s">
        <v>20</v>
      </c>
      <c r="N144">
        <v>1</v>
      </c>
    </row>
    <row r="145" spans="2:14">
      <c r="B145" t="s">
        <v>278</v>
      </c>
      <c r="C145" t="s">
        <v>58</v>
      </c>
      <c r="D145" t="s">
        <v>956</v>
      </c>
      <c r="E145" t="s">
        <v>321</v>
      </c>
      <c r="F145" t="s">
        <v>322</v>
      </c>
      <c r="G145" t="s">
        <v>16</v>
      </c>
      <c r="H145" t="s">
        <v>277</v>
      </c>
      <c r="J145" t="s">
        <v>21</v>
      </c>
      <c r="K145" t="s">
        <v>21</v>
      </c>
      <c r="L145" t="s">
        <v>21</v>
      </c>
      <c r="M145" t="s">
        <v>20</v>
      </c>
      <c r="N145">
        <v>1</v>
      </c>
    </row>
    <row r="146" spans="2:14">
      <c r="B146" t="s">
        <v>278</v>
      </c>
      <c r="C146" t="s">
        <v>58</v>
      </c>
      <c r="D146" t="s">
        <v>956</v>
      </c>
      <c r="E146" t="s">
        <v>323</v>
      </c>
      <c r="F146" t="s">
        <v>322</v>
      </c>
      <c r="G146" t="s">
        <v>16</v>
      </c>
      <c r="H146" t="s">
        <v>277</v>
      </c>
      <c r="J146" t="s">
        <v>21</v>
      </c>
      <c r="K146" t="s">
        <v>21</v>
      </c>
      <c r="L146" t="s">
        <v>21</v>
      </c>
      <c r="M146" t="s">
        <v>20</v>
      </c>
      <c r="N146">
        <v>1</v>
      </c>
    </row>
    <row r="147" spans="2:14">
      <c r="B147" t="s">
        <v>278</v>
      </c>
      <c r="C147" t="s">
        <v>58</v>
      </c>
      <c r="D147" t="s">
        <v>956</v>
      </c>
      <c r="E147" t="s">
        <v>324</v>
      </c>
      <c r="F147" t="s">
        <v>295</v>
      </c>
      <c r="G147" t="s">
        <v>16</v>
      </c>
      <c r="H147" t="s">
        <v>277</v>
      </c>
      <c r="J147" t="s">
        <v>21</v>
      </c>
      <c r="K147" t="s">
        <v>21</v>
      </c>
      <c r="L147" t="s">
        <v>21</v>
      </c>
      <c r="M147" t="s">
        <v>20</v>
      </c>
      <c r="N147">
        <v>1</v>
      </c>
    </row>
    <row r="148" spans="2:14">
      <c r="B148" t="s">
        <v>278</v>
      </c>
      <c r="C148" t="s">
        <v>58</v>
      </c>
      <c r="D148" t="s">
        <v>956</v>
      </c>
      <c r="E148" t="s">
        <v>325</v>
      </c>
      <c r="F148" t="s">
        <v>326</v>
      </c>
      <c r="G148" t="s">
        <v>16</v>
      </c>
      <c r="H148" t="s">
        <v>277</v>
      </c>
      <c r="J148" t="s">
        <v>21</v>
      </c>
      <c r="K148" t="s">
        <v>21</v>
      </c>
      <c r="L148" t="s">
        <v>21</v>
      </c>
      <c r="M148" t="s">
        <v>20</v>
      </c>
      <c r="N148">
        <v>1</v>
      </c>
    </row>
    <row r="149" spans="2:14">
      <c r="B149" t="s">
        <v>278</v>
      </c>
      <c r="C149" t="s">
        <v>58</v>
      </c>
      <c r="D149" t="s">
        <v>956</v>
      </c>
      <c r="E149" t="s">
        <v>327</v>
      </c>
      <c r="F149" t="s">
        <v>326</v>
      </c>
      <c r="G149" t="s">
        <v>16</v>
      </c>
      <c r="H149" t="s">
        <v>277</v>
      </c>
      <c r="J149" t="s">
        <v>21</v>
      </c>
      <c r="K149" t="s">
        <v>21</v>
      </c>
      <c r="L149" t="s">
        <v>21</v>
      </c>
      <c r="M149" t="s">
        <v>20</v>
      </c>
      <c r="N149">
        <v>1</v>
      </c>
    </row>
    <row r="150" spans="2:14">
      <c r="B150" t="s">
        <v>278</v>
      </c>
      <c r="C150" t="s">
        <v>58</v>
      </c>
      <c r="D150" t="s">
        <v>956</v>
      </c>
      <c r="E150" t="s">
        <v>328</v>
      </c>
      <c r="F150" t="s">
        <v>326</v>
      </c>
      <c r="G150" t="s">
        <v>16</v>
      </c>
      <c r="H150" t="s">
        <v>277</v>
      </c>
      <c r="J150" t="s">
        <v>21</v>
      </c>
      <c r="K150" t="s">
        <v>21</v>
      </c>
      <c r="L150" t="s">
        <v>21</v>
      </c>
      <c r="M150" t="s">
        <v>20</v>
      </c>
      <c r="N150">
        <v>1</v>
      </c>
    </row>
    <row r="151" spans="2:14">
      <c r="B151" t="s">
        <v>278</v>
      </c>
      <c r="C151" t="s">
        <v>58</v>
      </c>
      <c r="D151" t="s">
        <v>956</v>
      </c>
      <c r="E151" t="s">
        <v>329</v>
      </c>
      <c r="F151" t="s">
        <v>326</v>
      </c>
      <c r="G151" t="s">
        <v>16</v>
      </c>
      <c r="H151" t="s">
        <v>277</v>
      </c>
      <c r="J151" t="s">
        <v>21</v>
      </c>
      <c r="K151" t="s">
        <v>21</v>
      </c>
      <c r="L151" t="s">
        <v>21</v>
      </c>
      <c r="M151" t="s">
        <v>20</v>
      </c>
      <c r="N151">
        <v>1</v>
      </c>
    </row>
    <row r="152" spans="2:14">
      <c r="B152" t="s">
        <v>278</v>
      </c>
      <c r="C152" t="s">
        <v>58</v>
      </c>
      <c r="D152" t="s">
        <v>956</v>
      </c>
      <c r="E152" t="s">
        <v>330</v>
      </c>
      <c r="F152" t="s">
        <v>295</v>
      </c>
      <c r="G152" t="s">
        <v>16</v>
      </c>
      <c r="H152" t="s">
        <v>277</v>
      </c>
      <c r="J152" t="s">
        <v>21</v>
      </c>
      <c r="K152" t="s">
        <v>21</v>
      </c>
      <c r="L152" t="s">
        <v>21</v>
      </c>
      <c r="M152" t="s">
        <v>20</v>
      </c>
      <c r="N152">
        <v>1</v>
      </c>
    </row>
    <row r="153" spans="2:14">
      <c r="B153" t="s">
        <v>278</v>
      </c>
      <c r="C153" t="s">
        <v>58</v>
      </c>
      <c r="D153" t="s">
        <v>956</v>
      </c>
      <c r="E153" t="s">
        <v>331</v>
      </c>
      <c r="F153" t="s">
        <v>332</v>
      </c>
      <c r="G153" t="s">
        <v>16</v>
      </c>
      <c r="H153" t="s">
        <v>277</v>
      </c>
      <c r="J153" t="s">
        <v>21</v>
      </c>
      <c r="K153" t="s">
        <v>21</v>
      </c>
      <c r="L153" t="s">
        <v>21</v>
      </c>
      <c r="M153" t="s">
        <v>20</v>
      </c>
      <c r="N153">
        <v>1</v>
      </c>
    </row>
    <row r="154" spans="2:14">
      <c r="B154" t="s">
        <v>278</v>
      </c>
      <c r="C154" t="s">
        <v>58</v>
      </c>
      <c r="D154" t="s">
        <v>956</v>
      </c>
      <c r="E154" t="s">
        <v>333</v>
      </c>
      <c r="F154" t="s">
        <v>316</v>
      </c>
      <c r="G154" t="s">
        <v>16</v>
      </c>
      <c r="H154" t="s">
        <v>277</v>
      </c>
      <c r="J154" t="s">
        <v>21</v>
      </c>
      <c r="K154" t="s">
        <v>21</v>
      </c>
      <c r="L154" t="s">
        <v>21</v>
      </c>
      <c r="M154" t="s">
        <v>20</v>
      </c>
      <c r="N154">
        <v>1</v>
      </c>
    </row>
    <row r="155" spans="2:14">
      <c r="B155" t="s">
        <v>278</v>
      </c>
      <c r="C155" t="s">
        <v>58</v>
      </c>
      <c r="D155" t="s">
        <v>956</v>
      </c>
      <c r="E155" t="s">
        <v>334</v>
      </c>
      <c r="F155" t="s">
        <v>284</v>
      </c>
      <c r="G155" t="s">
        <v>16</v>
      </c>
      <c r="H155" t="s">
        <v>277</v>
      </c>
      <c r="J155" t="s">
        <v>21</v>
      </c>
      <c r="K155" t="s">
        <v>21</v>
      </c>
      <c r="L155" t="s">
        <v>21</v>
      </c>
      <c r="M155" t="s">
        <v>20</v>
      </c>
      <c r="N155">
        <v>1</v>
      </c>
    </row>
    <row r="156" spans="2:14">
      <c r="B156" t="s">
        <v>278</v>
      </c>
      <c r="C156" t="s">
        <v>58</v>
      </c>
      <c r="D156" t="s">
        <v>956</v>
      </c>
      <c r="E156" t="s">
        <v>335</v>
      </c>
      <c r="F156" t="s">
        <v>284</v>
      </c>
      <c r="G156" t="s">
        <v>16</v>
      </c>
      <c r="H156" t="s">
        <v>277</v>
      </c>
      <c r="J156" t="s">
        <v>21</v>
      </c>
      <c r="K156" t="s">
        <v>21</v>
      </c>
      <c r="L156" t="s">
        <v>21</v>
      </c>
      <c r="M156" t="s">
        <v>20</v>
      </c>
      <c r="N156">
        <v>1</v>
      </c>
    </row>
    <row r="157" spans="2:14">
      <c r="B157" t="s">
        <v>339</v>
      </c>
      <c r="C157" t="s">
        <v>23</v>
      </c>
      <c r="D157" t="s">
        <v>956</v>
      </c>
      <c r="E157" t="s">
        <v>336</v>
      </c>
      <c r="F157" t="s">
        <v>337</v>
      </c>
      <c r="G157" t="s">
        <v>85</v>
      </c>
      <c r="H157" t="s">
        <v>86</v>
      </c>
      <c r="K157" t="s">
        <v>338</v>
      </c>
      <c r="L157" t="s">
        <v>19</v>
      </c>
      <c r="M157" t="s">
        <v>20</v>
      </c>
      <c r="N157" t="s">
        <v>21</v>
      </c>
    </row>
    <row r="158" spans="2:14">
      <c r="B158" t="s">
        <v>339</v>
      </c>
      <c r="C158" t="s">
        <v>23</v>
      </c>
      <c r="D158" t="s">
        <v>956</v>
      </c>
      <c r="E158" t="s">
        <v>340</v>
      </c>
      <c r="F158" t="s">
        <v>341</v>
      </c>
      <c r="G158" t="s">
        <v>85</v>
      </c>
      <c r="H158" t="s">
        <v>86</v>
      </c>
      <c r="K158" t="s">
        <v>175</v>
      </c>
      <c r="L158" t="s">
        <v>19</v>
      </c>
      <c r="M158" t="s">
        <v>20</v>
      </c>
      <c r="N158" t="s">
        <v>21</v>
      </c>
    </row>
    <row r="159" spans="2:14">
      <c r="B159" t="s">
        <v>339</v>
      </c>
      <c r="C159" t="s">
        <v>344</v>
      </c>
      <c r="D159" t="s">
        <v>956</v>
      </c>
      <c r="E159" t="s">
        <v>342</v>
      </c>
      <c r="F159" t="s">
        <v>343</v>
      </c>
      <c r="G159" t="s">
        <v>85</v>
      </c>
      <c r="H159" t="s">
        <v>227</v>
      </c>
      <c r="J159" t="s">
        <v>21</v>
      </c>
      <c r="K159" t="s">
        <v>175</v>
      </c>
      <c r="L159" t="s">
        <v>19</v>
      </c>
      <c r="M159" t="s">
        <v>20</v>
      </c>
      <c r="N159" t="s">
        <v>21</v>
      </c>
    </row>
    <row r="160" spans="2:14">
      <c r="B160" t="s">
        <v>339</v>
      </c>
      <c r="C160" t="s">
        <v>344</v>
      </c>
      <c r="D160" t="s">
        <v>956</v>
      </c>
      <c r="E160" t="s">
        <v>345</v>
      </c>
      <c r="F160" t="s">
        <v>346</v>
      </c>
      <c r="G160" t="s">
        <v>85</v>
      </c>
      <c r="H160" t="s">
        <v>227</v>
      </c>
      <c r="J160" t="s">
        <v>21</v>
      </c>
      <c r="K160" t="s">
        <v>175</v>
      </c>
      <c r="L160" t="s">
        <v>19</v>
      </c>
      <c r="M160" t="s">
        <v>20</v>
      </c>
      <c r="N160" t="s">
        <v>21</v>
      </c>
    </row>
    <row r="161" spans="2:14">
      <c r="B161" t="s">
        <v>339</v>
      </c>
      <c r="C161" t="s">
        <v>344</v>
      </c>
      <c r="D161" t="s">
        <v>956</v>
      </c>
      <c r="E161" t="s">
        <v>347</v>
      </c>
      <c r="F161" t="s">
        <v>348</v>
      </c>
      <c r="G161" t="s">
        <v>85</v>
      </c>
      <c r="H161" t="s">
        <v>227</v>
      </c>
      <c r="J161" t="s">
        <v>21</v>
      </c>
      <c r="K161" t="s">
        <v>175</v>
      </c>
      <c r="L161" t="s">
        <v>19</v>
      </c>
      <c r="M161" t="s">
        <v>20</v>
      </c>
      <c r="N161" t="s">
        <v>21</v>
      </c>
    </row>
    <row r="162" spans="2:14">
      <c r="B162" t="s">
        <v>339</v>
      </c>
      <c r="C162" t="s">
        <v>344</v>
      </c>
      <c r="D162" t="s">
        <v>956</v>
      </c>
      <c r="E162" t="s">
        <v>349</v>
      </c>
      <c r="F162" t="s">
        <v>350</v>
      </c>
      <c r="G162" t="s">
        <v>85</v>
      </c>
      <c r="H162" t="s">
        <v>227</v>
      </c>
      <c r="J162" t="s">
        <v>21</v>
      </c>
      <c r="K162" t="s">
        <v>175</v>
      </c>
      <c r="L162" t="s">
        <v>19</v>
      </c>
      <c r="M162" t="s">
        <v>20</v>
      </c>
      <c r="N162" t="s">
        <v>21</v>
      </c>
    </row>
    <row r="163" spans="2:14">
      <c r="B163" t="s">
        <v>339</v>
      </c>
      <c r="C163" t="s">
        <v>58</v>
      </c>
      <c r="D163" t="s">
        <v>956</v>
      </c>
      <c r="E163" t="s">
        <v>351</v>
      </c>
      <c r="F163" t="s">
        <v>352</v>
      </c>
      <c r="G163" t="s">
        <v>55</v>
      </c>
      <c r="H163" t="s">
        <v>353</v>
      </c>
      <c r="K163" t="s">
        <v>338</v>
      </c>
      <c r="L163" t="s">
        <v>354</v>
      </c>
      <c r="M163" t="s">
        <v>20</v>
      </c>
      <c r="N163" t="s">
        <v>21</v>
      </c>
    </row>
    <row r="164" spans="2:14">
      <c r="B164" t="s">
        <v>339</v>
      </c>
      <c r="C164" t="s">
        <v>58</v>
      </c>
      <c r="D164" t="s">
        <v>956</v>
      </c>
      <c r="E164" t="s">
        <v>355</v>
      </c>
      <c r="F164" t="s">
        <v>356</v>
      </c>
      <c r="G164" t="s">
        <v>55</v>
      </c>
      <c r="H164" t="s">
        <v>353</v>
      </c>
      <c r="K164" t="s">
        <v>338</v>
      </c>
      <c r="L164" t="s">
        <v>354</v>
      </c>
      <c r="M164" t="s">
        <v>20</v>
      </c>
      <c r="N164" t="s">
        <v>21</v>
      </c>
    </row>
    <row r="165" spans="2:14">
      <c r="B165" t="s">
        <v>339</v>
      </c>
      <c r="C165" t="s">
        <v>58</v>
      </c>
      <c r="D165" t="s">
        <v>956</v>
      </c>
      <c r="E165" t="s">
        <v>357</v>
      </c>
      <c r="F165" t="s">
        <v>358</v>
      </c>
      <c r="G165" t="s">
        <v>55</v>
      </c>
      <c r="H165" t="s">
        <v>353</v>
      </c>
      <c r="K165" t="s">
        <v>338</v>
      </c>
      <c r="L165" t="s">
        <v>354</v>
      </c>
      <c r="M165" t="s">
        <v>20</v>
      </c>
      <c r="N165" t="s">
        <v>21</v>
      </c>
    </row>
    <row r="166" spans="2:14">
      <c r="B166" t="s">
        <v>339</v>
      </c>
      <c r="C166" t="s">
        <v>58</v>
      </c>
      <c r="D166" t="s">
        <v>956</v>
      </c>
      <c r="E166" t="s">
        <v>359</v>
      </c>
      <c r="F166" t="s">
        <v>360</v>
      </c>
      <c r="G166" t="s">
        <v>55</v>
      </c>
      <c r="H166" t="s">
        <v>353</v>
      </c>
      <c r="K166" t="s">
        <v>338</v>
      </c>
      <c r="L166" t="s">
        <v>354</v>
      </c>
      <c r="M166" t="s">
        <v>20</v>
      </c>
      <c r="N166" t="s">
        <v>21</v>
      </c>
    </row>
    <row r="167" spans="2:14">
      <c r="B167" t="s">
        <v>339</v>
      </c>
      <c r="C167" t="s">
        <v>58</v>
      </c>
      <c r="D167" t="s">
        <v>956</v>
      </c>
      <c r="E167" t="s">
        <v>361</v>
      </c>
      <c r="F167" t="s">
        <v>362</v>
      </c>
      <c r="G167" t="s">
        <v>55</v>
      </c>
      <c r="H167" t="s">
        <v>353</v>
      </c>
      <c r="K167" t="s">
        <v>338</v>
      </c>
      <c r="L167" t="s">
        <v>354</v>
      </c>
      <c r="M167" t="s">
        <v>20</v>
      </c>
      <c r="N167" t="s">
        <v>21</v>
      </c>
    </row>
    <row r="168" spans="2:14">
      <c r="B168" t="s">
        <v>339</v>
      </c>
      <c r="C168" t="s">
        <v>58</v>
      </c>
      <c r="D168" t="s">
        <v>956</v>
      </c>
      <c r="E168" t="s">
        <v>363</v>
      </c>
      <c r="F168" t="s">
        <v>364</v>
      </c>
      <c r="G168" t="s">
        <v>55</v>
      </c>
      <c r="H168" t="s">
        <v>353</v>
      </c>
      <c r="K168" t="s">
        <v>338</v>
      </c>
      <c r="L168" t="s">
        <v>354</v>
      </c>
      <c r="M168" t="s">
        <v>20</v>
      </c>
      <c r="N168" t="s">
        <v>21</v>
      </c>
    </row>
    <row r="169" spans="2:14">
      <c r="B169" t="s">
        <v>339</v>
      </c>
      <c r="C169" t="s">
        <v>58</v>
      </c>
      <c r="D169" t="s">
        <v>956</v>
      </c>
      <c r="E169" t="s">
        <v>365</v>
      </c>
      <c r="F169" t="s">
        <v>366</v>
      </c>
      <c r="G169" t="s">
        <v>55</v>
      </c>
      <c r="H169" t="s">
        <v>56</v>
      </c>
      <c r="K169" t="s">
        <v>338</v>
      </c>
      <c r="L169" t="s">
        <v>19</v>
      </c>
      <c r="M169" t="s">
        <v>20</v>
      </c>
      <c r="N169" t="s">
        <v>21</v>
      </c>
    </row>
    <row r="170" spans="2:14">
      <c r="B170" t="s">
        <v>339</v>
      </c>
      <c r="C170" t="s">
        <v>58</v>
      </c>
      <c r="D170" t="s">
        <v>956</v>
      </c>
      <c r="E170" t="s">
        <v>367</v>
      </c>
      <c r="F170" t="s">
        <v>368</v>
      </c>
      <c r="G170" t="s">
        <v>55</v>
      </c>
      <c r="H170" t="s">
        <v>56</v>
      </c>
      <c r="K170" t="s">
        <v>338</v>
      </c>
      <c r="L170" t="s">
        <v>19</v>
      </c>
      <c r="M170" t="s">
        <v>20</v>
      </c>
      <c r="N170" t="s">
        <v>21</v>
      </c>
    </row>
    <row r="171" spans="2:14">
      <c r="B171" t="s">
        <v>339</v>
      </c>
      <c r="C171" t="s">
        <v>58</v>
      </c>
      <c r="D171" t="s">
        <v>956</v>
      </c>
      <c r="E171" t="s">
        <v>369</v>
      </c>
      <c r="F171" t="s">
        <v>370</v>
      </c>
      <c r="G171" t="s">
        <v>55</v>
      </c>
      <c r="H171" t="s">
        <v>56</v>
      </c>
      <c r="K171" t="s">
        <v>338</v>
      </c>
      <c r="L171" t="s">
        <v>19</v>
      </c>
      <c r="M171" t="s">
        <v>20</v>
      </c>
      <c r="N171" t="s">
        <v>21</v>
      </c>
    </row>
    <row r="172" spans="2:14">
      <c r="B172" t="s">
        <v>339</v>
      </c>
      <c r="C172" t="s">
        <v>58</v>
      </c>
      <c r="D172" t="s">
        <v>956</v>
      </c>
      <c r="E172" t="s">
        <v>371</v>
      </c>
      <c r="F172" t="s">
        <v>372</v>
      </c>
      <c r="G172" t="s">
        <v>55</v>
      </c>
      <c r="H172" t="s">
        <v>56</v>
      </c>
      <c r="K172" t="s">
        <v>338</v>
      </c>
      <c r="L172" t="s">
        <v>19</v>
      </c>
      <c r="M172" t="s">
        <v>20</v>
      </c>
      <c r="N172" t="s">
        <v>21</v>
      </c>
    </row>
    <row r="173" spans="2:14">
      <c r="B173" t="s">
        <v>339</v>
      </c>
      <c r="C173" t="s">
        <v>58</v>
      </c>
      <c r="D173" t="s">
        <v>956</v>
      </c>
      <c r="E173" t="s">
        <v>373</v>
      </c>
      <c r="F173" t="s">
        <v>374</v>
      </c>
      <c r="G173" t="s">
        <v>55</v>
      </c>
      <c r="H173" t="s">
        <v>56</v>
      </c>
      <c r="K173" t="s">
        <v>338</v>
      </c>
      <c r="L173" t="s">
        <v>19</v>
      </c>
      <c r="M173" t="s">
        <v>20</v>
      </c>
      <c r="N173" t="s">
        <v>21</v>
      </c>
    </row>
    <row r="174" spans="2:14">
      <c r="B174" t="s">
        <v>339</v>
      </c>
      <c r="C174" t="s">
        <v>58</v>
      </c>
      <c r="D174" t="s">
        <v>956</v>
      </c>
      <c r="E174" t="s">
        <v>375</v>
      </c>
      <c r="F174" t="s">
        <v>376</v>
      </c>
      <c r="G174" t="s">
        <v>55</v>
      </c>
      <c r="H174" t="s">
        <v>56</v>
      </c>
      <c r="K174" t="s">
        <v>338</v>
      </c>
      <c r="L174" t="s">
        <v>19</v>
      </c>
      <c r="M174" t="s">
        <v>20</v>
      </c>
      <c r="N174" t="s">
        <v>21</v>
      </c>
    </row>
    <row r="175" spans="2:14">
      <c r="B175" t="s">
        <v>339</v>
      </c>
      <c r="C175" t="s">
        <v>58</v>
      </c>
      <c r="D175" t="s">
        <v>956</v>
      </c>
      <c r="E175" t="s">
        <v>377</v>
      </c>
      <c r="F175" t="s">
        <v>378</v>
      </c>
      <c r="G175" t="s">
        <v>55</v>
      </c>
      <c r="H175" t="s">
        <v>56</v>
      </c>
      <c r="K175" t="s">
        <v>338</v>
      </c>
      <c r="L175" t="s">
        <v>19</v>
      </c>
      <c r="M175" t="s">
        <v>20</v>
      </c>
      <c r="N175" t="s">
        <v>21</v>
      </c>
    </row>
    <row r="176" spans="2:14">
      <c r="B176" t="s">
        <v>339</v>
      </c>
      <c r="C176" t="s">
        <v>58</v>
      </c>
      <c r="D176" t="s">
        <v>956</v>
      </c>
      <c r="E176" t="s">
        <v>379</v>
      </c>
      <c r="F176" t="s">
        <v>380</v>
      </c>
      <c r="G176" t="s">
        <v>55</v>
      </c>
      <c r="H176" t="s">
        <v>56</v>
      </c>
      <c r="K176" t="s">
        <v>338</v>
      </c>
      <c r="L176" t="s">
        <v>19</v>
      </c>
      <c r="M176" t="s">
        <v>20</v>
      </c>
      <c r="N176" t="s">
        <v>21</v>
      </c>
    </row>
    <row r="177" spans="2:14">
      <c r="B177" t="s">
        <v>339</v>
      </c>
      <c r="C177" t="s">
        <v>58</v>
      </c>
      <c r="D177" t="s">
        <v>956</v>
      </c>
      <c r="E177" t="s">
        <v>381</v>
      </c>
      <c r="F177" t="s">
        <v>382</v>
      </c>
      <c r="G177" t="s">
        <v>55</v>
      </c>
      <c r="H177" t="s">
        <v>56</v>
      </c>
      <c r="K177" t="s">
        <v>338</v>
      </c>
      <c r="L177" t="s">
        <v>19</v>
      </c>
      <c r="M177" t="s">
        <v>20</v>
      </c>
      <c r="N177" t="s">
        <v>21</v>
      </c>
    </row>
    <row r="178" spans="2:14">
      <c r="B178" t="s">
        <v>339</v>
      </c>
      <c r="C178" t="s">
        <v>58</v>
      </c>
      <c r="D178" t="s">
        <v>956</v>
      </c>
      <c r="E178" t="s">
        <v>383</v>
      </c>
      <c r="F178" t="s">
        <v>384</v>
      </c>
      <c r="G178" t="s">
        <v>55</v>
      </c>
      <c r="H178" t="s">
        <v>56</v>
      </c>
      <c r="K178" t="s">
        <v>338</v>
      </c>
      <c r="L178" t="s">
        <v>19</v>
      </c>
      <c r="M178" t="s">
        <v>20</v>
      </c>
      <c r="N178" t="s">
        <v>21</v>
      </c>
    </row>
    <row r="179" spans="2:14">
      <c r="B179" t="s">
        <v>339</v>
      </c>
      <c r="C179" t="s">
        <v>58</v>
      </c>
      <c r="D179" t="s">
        <v>956</v>
      </c>
      <c r="E179" t="s">
        <v>385</v>
      </c>
      <c r="F179" t="s">
        <v>386</v>
      </c>
      <c r="G179" t="s">
        <v>55</v>
      </c>
      <c r="H179" t="s">
        <v>56</v>
      </c>
      <c r="K179" t="s">
        <v>338</v>
      </c>
      <c r="L179" t="s">
        <v>19</v>
      </c>
      <c r="M179" t="s">
        <v>20</v>
      </c>
      <c r="N179" t="s">
        <v>21</v>
      </c>
    </row>
    <row r="180" spans="2:14">
      <c r="B180" t="s">
        <v>339</v>
      </c>
      <c r="C180" t="s">
        <v>58</v>
      </c>
      <c r="D180" t="s">
        <v>956</v>
      </c>
      <c r="E180" t="s">
        <v>387</v>
      </c>
      <c r="F180" t="s">
        <v>388</v>
      </c>
      <c r="G180" t="s">
        <v>55</v>
      </c>
      <c r="H180" t="s">
        <v>56</v>
      </c>
      <c r="K180" t="s">
        <v>338</v>
      </c>
      <c r="L180" t="s">
        <v>19</v>
      </c>
      <c r="M180" t="s">
        <v>20</v>
      </c>
      <c r="N180" t="s">
        <v>21</v>
      </c>
    </row>
    <row r="181" spans="2:14">
      <c r="B181" t="s">
        <v>339</v>
      </c>
      <c r="C181" t="s">
        <v>58</v>
      </c>
      <c r="D181" t="s">
        <v>956</v>
      </c>
      <c r="E181" t="s">
        <v>389</v>
      </c>
      <c r="F181" t="s">
        <v>390</v>
      </c>
      <c r="G181" t="s">
        <v>55</v>
      </c>
      <c r="H181" t="s">
        <v>71</v>
      </c>
      <c r="K181" t="s">
        <v>338</v>
      </c>
      <c r="L181" t="s">
        <v>19</v>
      </c>
      <c r="M181" t="s">
        <v>20</v>
      </c>
      <c r="N181" t="s">
        <v>21</v>
      </c>
    </row>
    <row r="182" spans="2:14">
      <c r="B182" t="s">
        <v>339</v>
      </c>
      <c r="C182" t="s">
        <v>58</v>
      </c>
      <c r="D182" t="s">
        <v>956</v>
      </c>
      <c r="E182" t="s">
        <v>391</v>
      </c>
      <c r="F182" t="s">
        <v>392</v>
      </c>
      <c r="G182" t="s">
        <v>55</v>
      </c>
      <c r="H182" t="s">
        <v>71</v>
      </c>
      <c r="K182" t="s">
        <v>338</v>
      </c>
      <c r="L182" t="s">
        <v>19</v>
      </c>
      <c r="M182" t="s">
        <v>20</v>
      </c>
      <c r="N182" t="s">
        <v>21</v>
      </c>
    </row>
    <row r="183" spans="2:14">
      <c r="B183" t="s">
        <v>339</v>
      </c>
      <c r="C183" t="s">
        <v>58</v>
      </c>
      <c r="D183" t="s">
        <v>956</v>
      </c>
      <c r="E183" t="s">
        <v>393</v>
      </c>
      <c r="F183" t="s">
        <v>394</v>
      </c>
      <c r="G183" t="s">
        <v>55</v>
      </c>
      <c r="H183" t="s">
        <v>71</v>
      </c>
      <c r="K183" t="s">
        <v>338</v>
      </c>
      <c r="L183" t="s">
        <v>19</v>
      </c>
      <c r="M183" t="s">
        <v>20</v>
      </c>
      <c r="N183" t="s">
        <v>21</v>
      </c>
    </row>
    <row r="184" spans="2:14">
      <c r="B184" t="s">
        <v>339</v>
      </c>
      <c r="C184" t="s">
        <v>58</v>
      </c>
      <c r="D184" t="s">
        <v>956</v>
      </c>
      <c r="E184" t="s">
        <v>395</v>
      </c>
      <c r="F184" t="s">
        <v>396</v>
      </c>
      <c r="G184" t="s">
        <v>55</v>
      </c>
      <c r="H184" t="s">
        <v>71</v>
      </c>
      <c r="K184" t="s">
        <v>338</v>
      </c>
      <c r="L184" t="s">
        <v>19</v>
      </c>
      <c r="M184" t="s">
        <v>20</v>
      </c>
      <c r="N184" t="s">
        <v>21</v>
      </c>
    </row>
    <row r="185" spans="2:14">
      <c r="B185" t="s">
        <v>339</v>
      </c>
      <c r="C185" t="s">
        <v>58</v>
      </c>
      <c r="D185" t="s">
        <v>956</v>
      </c>
      <c r="E185" t="s">
        <v>397</v>
      </c>
      <c r="F185" t="s">
        <v>398</v>
      </c>
      <c r="G185" t="s">
        <v>55</v>
      </c>
      <c r="H185" t="s">
        <v>71</v>
      </c>
      <c r="K185" t="s">
        <v>338</v>
      </c>
      <c r="L185" t="s">
        <v>19</v>
      </c>
      <c r="M185" t="s">
        <v>20</v>
      </c>
      <c r="N185" t="s">
        <v>21</v>
      </c>
    </row>
    <row r="186" spans="2:14">
      <c r="B186" t="s">
        <v>339</v>
      </c>
      <c r="C186" t="s">
        <v>58</v>
      </c>
      <c r="D186" t="s">
        <v>956</v>
      </c>
      <c r="E186" t="s">
        <v>399</v>
      </c>
      <c r="F186" t="s">
        <v>400</v>
      </c>
      <c r="G186" t="s">
        <v>55</v>
      </c>
      <c r="H186" t="s">
        <v>71</v>
      </c>
      <c r="K186" t="s">
        <v>338</v>
      </c>
      <c r="L186" t="s">
        <v>19</v>
      </c>
      <c r="M186" t="s">
        <v>20</v>
      </c>
      <c r="N186" t="s">
        <v>21</v>
      </c>
    </row>
    <row r="187" spans="2:14">
      <c r="B187" t="s">
        <v>339</v>
      </c>
      <c r="C187" t="s">
        <v>58</v>
      </c>
      <c r="D187" t="s">
        <v>956</v>
      </c>
      <c r="E187" t="s">
        <v>401</v>
      </c>
      <c r="F187" t="s">
        <v>402</v>
      </c>
      <c r="G187" t="s">
        <v>55</v>
      </c>
      <c r="H187" t="s">
        <v>71</v>
      </c>
      <c r="K187" t="s">
        <v>338</v>
      </c>
      <c r="L187" t="s">
        <v>19</v>
      </c>
      <c r="M187" t="s">
        <v>20</v>
      </c>
      <c r="N187" t="s">
        <v>21</v>
      </c>
    </row>
    <row r="188" spans="2:14">
      <c r="B188" t="s">
        <v>339</v>
      </c>
      <c r="C188" t="s">
        <v>58</v>
      </c>
      <c r="D188" t="s">
        <v>956</v>
      </c>
      <c r="E188" t="s">
        <v>403</v>
      </c>
      <c r="F188" t="s">
        <v>404</v>
      </c>
      <c r="G188" t="s">
        <v>55</v>
      </c>
      <c r="H188" t="s">
        <v>71</v>
      </c>
      <c r="K188" t="s">
        <v>338</v>
      </c>
      <c r="L188" t="s">
        <v>19</v>
      </c>
      <c r="M188" t="s">
        <v>20</v>
      </c>
      <c r="N188" t="s">
        <v>21</v>
      </c>
    </row>
    <row r="189" spans="2:14">
      <c r="B189" t="s">
        <v>339</v>
      </c>
      <c r="C189" t="s">
        <v>58</v>
      </c>
      <c r="D189" t="s">
        <v>956</v>
      </c>
      <c r="E189" t="s">
        <v>405</v>
      </c>
      <c r="F189" t="s">
        <v>406</v>
      </c>
      <c r="G189" t="s">
        <v>55</v>
      </c>
      <c r="H189" t="s">
        <v>71</v>
      </c>
      <c r="K189" t="s">
        <v>338</v>
      </c>
      <c r="L189" t="s">
        <v>19</v>
      </c>
      <c r="M189" t="s">
        <v>20</v>
      </c>
      <c r="N189" t="s">
        <v>21</v>
      </c>
    </row>
    <row r="190" spans="2:14">
      <c r="B190" t="s">
        <v>339</v>
      </c>
      <c r="C190" t="s">
        <v>58</v>
      </c>
      <c r="D190" t="s">
        <v>956</v>
      </c>
      <c r="E190" t="s">
        <v>407</v>
      </c>
      <c r="F190" t="s">
        <v>408</v>
      </c>
      <c r="G190" t="s">
        <v>55</v>
      </c>
      <c r="H190" t="s">
        <v>71</v>
      </c>
      <c r="K190" t="s">
        <v>338</v>
      </c>
      <c r="L190" t="s">
        <v>19</v>
      </c>
      <c r="M190" t="s">
        <v>20</v>
      </c>
      <c r="N190" t="s">
        <v>21</v>
      </c>
    </row>
    <row r="191" spans="2:14">
      <c r="B191" t="s">
        <v>339</v>
      </c>
      <c r="C191" t="s">
        <v>58</v>
      </c>
      <c r="D191" t="s">
        <v>956</v>
      </c>
      <c r="E191" t="s">
        <v>409</v>
      </c>
      <c r="F191" t="s">
        <v>410</v>
      </c>
      <c r="G191" t="s">
        <v>55</v>
      </c>
      <c r="H191" t="s">
        <v>71</v>
      </c>
      <c r="K191" t="s">
        <v>338</v>
      </c>
      <c r="L191" t="s">
        <v>19</v>
      </c>
      <c r="M191" t="s">
        <v>20</v>
      </c>
      <c r="N191" t="s">
        <v>21</v>
      </c>
    </row>
    <row r="192" spans="2:14">
      <c r="B192" t="s">
        <v>339</v>
      </c>
      <c r="C192" t="s">
        <v>58</v>
      </c>
      <c r="D192" t="s">
        <v>956</v>
      </c>
      <c r="E192" t="s">
        <v>411</v>
      </c>
      <c r="F192" t="s">
        <v>412</v>
      </c>
      <c r="G192" t="s">
        <v>55</v>
      </c>
      <c r="H192" t="s">
        <v>71</v>
      </c>
      <c r="K192" t="s">
        <v>338</v>
      </c>
      <c r="L192" t="s">
        <v>19</v>
      </c>
      <c r="M192" t="s">
        <v>20</v>
      </c>
      <c r="N192" t="s">
        <v>21</v>
      </c>
    </row>
    <row r="193" spans="2:14">
      <c r="B193" t="s">
        <v>339</v>
      </c>
      <c r="C193" t="s">
        <v>58</v>
      </c>
      <c r="D193" t="s">
        <v>956</v>
      </c>
      <c r="E193" t="s">
        <v>413</v>
      </c>
      <c r="F193" t="s">
        <v>414</v>
      </c>
      <c r="G193" t="s">
        <v>415</v>
      </c>
      <c r="H193" t="s">
        <v>227</v>
      </c>
      <c r="K193" t="s">
        <v>175</v>
      </c>
      <c r="L193" t="s">
        <v>19</v>
      </c>
      <c r="M193" t="s">
        <v>20</v>
      </c>
      <c r="N193" t="s">
        <v>21</v>
      </c>
    </row>
    <row r="194" spans="2:14">
      <c r="B194" t="s">
        <v>339</v>
      </c>
      <c r="C194" t="s">
        <v>58</v>
      </c>
      <c r="D194" t="s">
        <v>956</v>
      </c>
      <c r="E194" t="s">
        <v>416</v>
      </c>
      <c r="F194" t="s">
        <v>417</v>
      </c>
      <c r="G194" t="s">
        <v>415</v>
      </c>
      <c r="H194" t="s">
        <v>227</v>
      </c>
      <c r="J194" t="s">
        <v>21</v>
      </c>
      <c r="K194" t="s">
        <v>175</v>
      </c>
      <c r="L194" t="s">
        <v>19</v>
      </c>
      <c r="M194" t="s">
        <v>20</v>
      </c>
      <c r="N194" t="s">
        <v>21</v>
      </c>
    </row>
    <row r="195" spans="2:14">
      <c r="B195" t="s">
        <v>339</v>
      </c>
      <c r="C195" t="s">
        <v>58</v>
      </c>
      <c r="D195" t="s">
        <v>956</v>
      </c>
      <c r="E195" t="s">
        <v>418</v>
      </c>
      <c r="F195" t="s">
        <v>419</v>
      </c>
      <c r="G195" t="s">
        <v>415</v>
      </c>
      <c r="H195" t="s">
        <v>227</v>
      </c>
      <c r="J195" t="s">
        <v>21</v>
      </c>
      <c r="K195" t="s">
        <v>175</v>
      </c>
      <c r="L195" t="s">
        <v>19</v>
      </c>
      <c r="M195" t="s">
        <v>20</v>
      </c>
      <c r="N195" t="s">
        <v>21</v>
      </c>
    </row>
    <row r="196" spans="2:14">
      <c r="B196" t="s">
        <v>339</v>
      </c>
      <c r="C196" t="s">
        <v>58</v>
      </c>
      <c r="D196" t="s">
        <v>956</v>
      </c>
      <c r="E196" t="s">
        <v>420</v>
      </c>
      <c r="F196" t="s">
        <v>421</v>
      </c>
      <c r="G196" t="s">
        <v>415</v>
      </c>
      <c r="H196" t="s">
        <v>227</v>
      </c>
      <c r="J196" t="s">
        <v>21</v>
      </c>
      <c r="K196" t="s">
        <v>175</v>
      </c>
      <c r="L196" t="s">
        <v>19</v>
      </c>
      <c r="M196" t="s">
        <v>20</v>
      </c>
      <c r="N196" t="s">
        <v>21</v>
      </c>
    </row>
    <row r="197" spans="2:14">
      <c r="B197" t="s">
        <v>339</v>
      </c>
      <c r="C197" t="s">
        <v>58</v>
      </c>
      <c r="D197" t="s">
        <v>956</v>
      </c>
      <c r="E197" t="s">
        <v>422</v>
      </c>
      <c r="F197" t="s">
        <v>423</v>
      </c>
      <c r="G197" t="s">
        <v>415</v>
      </c>
      <c r="H197" t="s">
        <v>227</v>
      </c>
      <c r="J197" t="s">
        <v>21</v>
      </c>
      <c r="K197" t="s">
        <v>175</v>
      </c>
      <c r="L197" t="s">
        <v>19</v>
      </c>
      <c r="M197" t="s">
        <v>20</v>
      </c>
      <c r="N197" t="s">
        <v>21</v>
      </c>
    </row>
    <row r="198" spans="2:14">
      <c r="B198" t="s">
        <v>339</v>
      </c>
      <c r="C198" t="s">
        <v>58</v>
      </c>
      <c r="D198" t="s">
        <v>956</v>
      </c>
      <c r="E198" t="s">
        <v>424</v>
      </c>
      <c r="F198" t="s">
        <v>425</v>
      </c>
      <c r="G198" t="s">
        <v>415</v>
      </c>
      <c r="H198" t="s">
        <v>227</v>
      </c>
      <c r="J198" t="s">
        <v>21</v>
      </c>
      <c r="K198" t="s">
        <v>175</v>
      </c>
      <c r="L198" t="s">
        <v>19</v>
      </c>
      <c r="M198" t="s">
        <v>20</v>
      </c>
      <c r="N198" t="s">
        <v>21</v>
      </c>
    </row>
    <row r="199" spans="2:14">
      <c r="B199" t="s">
        <v>339</v>
      </c>
      <c r="C199" t="s">
        <v>58</v>
      </c>
      <c r="D199" t="s">
        <v>956</v>
      </c>
      <c r="E199" t="s">
        <v>426</v>
      </c>
      <c r="F199" t="s">
        <v>427</v>
      </c>
      <c r="G199" t="s">
        <v>415</v>
      </c>
      <c r="H199" t="s">
        <v>227</v>
      </c>
      <c r="J199" t="s">
        <v>21</v>
      </c>
      <c r="K199" t="s">
        <v>175</v>
      </c>
      <c r="L199" t="s">
        <v>19</v>
      </c>
      <c r="M199" t="s">
        <v>20</v>
      </c>
      <c r="N199" t="s">
        <v>21</v>
      </c>
    </row>
    <row r="200" spans="2:14">
      <c r="B200" t="s">
        <v>339</v>
      </c>
      <c r="C200" t="s">
        <v>58</v>
      </c>
      <c r="D200" t="s">
        <v>956</v>
      </c>
      <c r="E200" t="s">
        <v>428</v>
      </c>
      <c r="F200" t="s">
        <v>429</v>
      </c>
      <c r="G200" t="s">
        <v>415</v>
      </c>
      <c r="H200" t="s">
        <v>227</v>
      </c>
      <c r="J200" t="s">
        <v>21</v>
      </c>
      <c r="K200" t="s">
        <v>175</v>
      </c>
      <c r="L200" t="s">
        <v>19</v>
      </c>
      <c r="M200" t="s">
        <v>20</v>
      </c>
      <c r="N200" t="s">
        <v>21</v>
      </c>
    </row>
    <row r="201" spans="2:14">
      <c r="B201" t="s">
        <v>339</v>
      </c>
      <c r="C201" t="s">
        <v>58</v>
      </c>
      <c r="D201" t="s">
        <v>956</v>
      </c>
      <c r="E201" t="s">
        <v>430</v>
      </c>
      <c r="F201" t="s">
        <v>431</v>
      </c>
      <c r="G201" t="s">
        <v>415</v>
      </c>
      <c r="H201" t="s">
        <v>86</v>
      </c>
      <c r="J201" t="s">
        <v>21</v>
      </c>
      <c r="K201" t="s">
        <v>175</v>
      </c>
      <c r="L201" t="s">
        <v>19</v>
      </c>
      <c r="M201" t="s">
        <v>20</v>
      </c>
      <c r="N201" t="s">
        <v>21</v>
      </c>
    </row>
    <row r="202" spans="2:14">
      <c r="B202" t="s">
        <v>339</v>
      </c>
      <c r="C202" t="s">
        <v>58</v>
      </c>
      <c r="D202" t="s">
        <v>956</v>
      </c>
      <c r="E202" t="s">
        <v>432</v>
      </c>
      <c r="F202" t="s">
        <v>433</v>
      </c>
      <c r="G202" t="s">
        <v>415</v>
      </c>
      <c r="H202" t="s">
        <v>86</v>
      </c>
      <c r="J202" t="s">
        <v>21</v>
      </c>
      <c r="K202" t="s">
        <v>175</v>
      </c>
      <c r="L202" t="s">
        <v>19</v>
      </c>
      <c r="M202" t="s">
        <v>20</v>
      </c>
      <c r="N202" t="s">
        <v>21</v>
      </c>
    </row>
    <row r="203" spans="2:14">
      <c r="B203" t="s">
        <v>339</v>
      </c>
      <c r="C203" t="s">
        <v>58</v>
      </c>
      <c r="D203" t="s">
        <v>956</v>
      </c>
      <c r="E203" t="s">
        <v>434</v>
      </c>
      <c r="F203" t="s">
        <v>435</v>
      </c>
      <c r="G203" t="s">
        <v>85</v>
      </c>
      <c r="H203" t="s">
        <v>227</v>
      </c>
      <c r="J203" t="s">
        <v>21</v>
      </c>
      <c r="K203" t="s">
        <v>175</v>
      </c>
      <c r="L203" t="s">
        <v>19</v>
      </c>
      <c r="M203" t="s">
        <v>20</v>
      </c>
      <c r="N203" t="s">
        <v>21</v>
      </c>
    </row>
    <row r="204" spans="2:14">
      <c r="B204" t="s">
        <v>339</v>
      </c>
      <c r="C204" t="s">
        <v>58</v>
      </c>
      <c r="D204" t="s">
        <v>956</v>
      </c>
      <c r="E204" t="s">
        <v>436</v>
      </c>
      <c r="F204" t="s">
        <v>437</v>
      </c>
      <c r="G204" t="s">
        <v>85</v>
      </c>
      <c r="H204" t="s">
        <v>86</v>
      </c>
      <c r="J204" t="s">
        <v>21</v>
      </c>
      <c r="K204" t="s">
        <v>175</v>
      </c>
      <c r="L204" t="s">
        <v>19</v>
      </c>
      <c r="M204" t="s">
        <v>20</v>
      </c>
      <c r="N204" t="s">
        <v>21</v>
      </c>
    </row>
    <row r="205" spans="2:14">
      <c r="B205" t="s">
        <v>339</v>
      </c>
      <c r="C205" t="s">
        <v>58</v>
      </c>
      <c r="D205" t="s">
        <v>956</v>
      </c>
      <c r="E205" t="s">
        <v>438</v>
      </c>
      <c r="F205" t="s">
        <v>439</v>
      </c>
      <c r="G205" t="s">
        <v>85</v>
      </c>
      <c r="H205" t="s">
        <v>86</v>
      </c>
      <c r="J205" t="s">
        <v>21</v>
      </c>
      <c r="K205" t="s">
        <v>175</v>
      </c>
      <c r="L205" t="s">
        <v>19</v>
      </c>
      <c r="M205" t="s">
        <v>20</v>
      </c>
      <c r="N205" t="s">
        <v>21</v>
      </c>
    </row>
    <row r="206" spans="2:14">
      <c r="B206" t="s">
        <v>339</v>
      </c>
      <c r="C206" t="s">
        <v>58</v>
      </c>
      <c r="D206" t="s">
        <v>956</v>
      </c>
      <c r="E206" t="s">
        <v>440</v>
      </c>
      <c r="F206" t="s">
        <v>441</v>
      </c>
      <c r="G206" t="s">
        <v>85</v>
      </c>
      <c r="H206" t="s">
        <v>86</v>
      </c>
      <c r="J206" t="s">
        <v>21</v>
      </c>
      <c r="K206" t="s">
        <v>442</v>
      </c>
      <c r="L206" t="s">
        <v>19</v>
      </c>
      <c r="M206" t="s">
        <v>20</v>
      </c>
      <c r="N206" t="s">
        <v>21</v>
      </c>
    </row>
    <row r="207" spans="2:14">
      <c r="B207" t="s">
        <v>339</v>
      </c>
      <c r="C207" t="s">
        <v>58</v>
      </c>
      <c r="D207" t="s">
        <v>956</v>
      </c>
      <c r="E207" t="s">
        <v>443</v>
      </c>
      <c r="F207" t="s">
        <v>444</v>
      </c>
      <c r="G207" t="s">
        <v>85</v>
      </c>
      <c r="H207" t="s">
        <v>86</v>
      </c>
      <c r="J207" t="s">
        <v>21</v>
      </c>
      <c r="K207" t="s">
        <v>175</v>
      </c>
      <c r="L207" t="s">
        <v>19</v>
      </c>
      <c r="M207" t="s">
        <v>20</v>
      </c>
      <c r="N207" t="s">
        <v>21</v>
      </c>
    </row>
    <row r="208" spans="2:14">
      <c r="B208" t="s">
        <v>339</v>
      </c>
      <c r="C208" t="s">
        <v>58</v>
      </c>
      <c r="D208" t="s">
        <v>956</v>
      </c>
      <c r="E208" t="s">
        <v>445</v>
      </c>
      <c r="F208" t="s">
        <v>446</v>
      </c>
      <c r="G208" t="s">
        <v>85</v>
      </c>
      <c r="H208" t="s">
        <v>86</v>
      </c>
      <c r="J208" t="s">
        <v>21</v>
      </c>
      <c r="K208" t="s">
        <v>175</v>
      </c>
      <c r="L208" t="s">
        <v>19</v>
      </c>
      <c r="M208" t="s">
        <v>20</v>
      </c>
      <c r="N208" t="s">
        <v>21</v>
      </c>
    </row>
    <row r="209" spans="2:14">
      <c r="B209" t="s">
        <v>339</v>
      </c>
      <c r="C209" t="s">
        <v>58</v>
      </c>
      <c r="D209" t="s">
        <v>956</v>
      </c>
      <c r="E209" t="s">
        <v>447</v>
      </c>
      <c r="F209" t="s">
        <v>448</v>
      </c>
      <c r="G209" t="s">
        <v>95</v>
      </c>
      <c r="H209" t="s">
        <v>96</v>
      </c>
      <c r="J209" t="s">
        <v>97</v>
      </c>
      <c r="K209" t="s">
        <v>175</v>
      </c>
      <c r="L209" t="s">
        <v>19</v>
      </c>
      <c r="M209" t="s">
        <v>20</v>
      </c>
      <c r="N209" t="s">
        <v>21</v>
      </c>
    </row>
    <row r="210" spans="2:14">
      <c r="B210" t="s">
        <v>339</v>
      </c>
      <c r="C210" t="s">
        <v>58</v>
      </c>
      <c r="D210" t="s">
        <v>956</v>
      </c>
      <c r="E210" t="s">
        <v>449</v>
      </c>
      <c r="F210" t="s">
        <v>450</v>
      </c>
      <c r="G210" t="s">
        <v>451</v>
      </c>
      <c r="H210" t="s">
        <v>452</v>
      </c>
      <c r="J210" t="s">
        <v>21</v>
      </c>
      <c r="K210" t="s">
        <v>175</v>
      </c>
      <c r="L210" t="s">
        <v>119</v>
      </c>
      <c r="M210" t="s">
        <v>20</v>
      </c>
      <c r="N210" t="s">
        <v>21</v>
      </c>
    </row>
    <row r="211" spans="2:14">
      <c r="B211" t="s">
        <v>339</v>
      </c>
      <c r="C211" t="s">
        <v>58</v>
      </c>
      <c r="D211" t="s">
        <v>956</v>
      </c>
      <c r="E211" t="s">
        <v>453</v>
      </c>
      <c r="F211" t="s">
        <v>454</v>
      </c>
      <c r="G211" t="s">
        <v>451</v>
      </c>
      <c r="H211" t="s">
        <v>455</v>
      </c>
      <c r="J211" t="s">
        <v>21</v>
      </c>
      <c r="K211" t="s">
        <v>175</v>
      </c>
      <c r="L211" t="s">
        <v>119</v>
      </c>
      <c r="M211" t="s">
        <v>20</v>
      </c>
      <c r="N211" t="s">
        <v>21</v>
      </c>
    </row>
    <row r="212" spans="2:14">
      <c r="B212" t="s">
        <v>339</v>
      </c>
      <c r="C212" t="s">
        <v>58</v>
      </c>
      <c r="D212" t="s">
        <v>956</v>
      </c>
      <c r="E212" t="s">
        <v>456</v>
      </c>
      <c r="F212" t="s">
        <v>457</v>
      </c>
      <c r="G212" t="s">
        <v>451</v>
      </c>
      <c r="H212" t="s">
        <v>455</v>
      </c>
      <c r="J212" t="s">
        <v>21</v>
      </c>
      <c r="K212" t="s">
        <v>175</v>
      </c>
      <c r="L212" t="s">
        <v>19</v>
      </c>
      <c r="M212" t="s">
        <v>20</v>
      </c>
      <c r="N212" t="s">
        <v>21</v>
      </c>
    </row>
    <row r="213" spans="2:14">
      <c r="B213" t="s">
        <v>339</v>
      </c>
      <c r="C213" t="s">
        <v>58</v>
      </c>
      <c r="D213" t="s">
        <v>956</v>
      </c>
      <c r="E213" t="s">
        <v>458</v>
      </c>
      <c r="F213" t="s">
        <v>459</v>
      </c>
      <c r="G213" t="s">
        <v>451</v>
      </c>
      <c r="H213" t="s">
        <v>460</v>
      </c>
      <c r="J213" t="s">
        <v>21</v>
      </c>
      <c r="K213" t="s">
        <v>175</v>
      </c>
      <c r="L213" t="s">
        <v>19</v>
      </c>
      <c r="M213" t="s">
        <v>20</v>
      </c>
      <c r="N213" t="s">
        <v>21</v>
      </c>
    </row>
    <row r="214" spans="2:14">
      <c r="B214" t="s">
        <v>339</v>
      </c>
      <c r="C214" t="s">
        <v>58</v>
      </c>
      <c r="D214" t="s">
        <v>956</v>
      </c>
      <c r="E214" t="s">
        <v>461</v>
      </c>
      <c r="F214" t="s">
        <v>462</v>
      </c>
      <c r="G214" t="s">
        <v>451</v>
      </c>
      <c r="H214" t="s">
        <v>460</v>
      </c>
      <c r="J214" t="s">
        <v>21</v>
      </c>
      <c r="K214" t="s">
        <v>175</v>
      </c>
      <c r="L214" t="s">
        <v>19</v>
      </c>
      <c r="M214" t="s">
        <v>20</v>
      </c>
      <c r="N214" t="s">
        <v>21</v>
      </c>
    </row>
    <row r="215" spans="2:14">
      <c r="B215" t="s">
        <v>339</v>
      </c>
      <c r="C215" t="s">
        <v>58</v>
      </c>
      <c r="D215" t="s">
        <v>956</v>
      </c>
      <c r="E215" t="s">
        <v>463</v>
      </c>
      <c r="F215" t="s">
        <v>464</v>
      </c>
      <c r="G215" t="s">
        <v>465</v>
      </c>
      <c r="H215" t="s">
        <v>455</v>
      </c>
      <c r="J215" t="s">
        <v>21</v>
      </c>
      <c r="K215" t="s">
        <v>175</v>
      </c>
      <c r="L215" t="s">
        <v>466</v>
      </c>
      <c r="M215" t="s">
        <v>467</v>
      </c>
      <c r="N215" t="s">
        <v>21</v>
      </c>
    </row>
    <row r="216" spans="2:14">
      <c r="B216" t="s">
        <v>339</v>
      </c>
      <c r="C216" t="s">
        <v>58</v>
      </c>
      <c r="D216" t="s">
        <v>956</v>
      </c>
      <c r="E216" t="s">
        <v>468</v>
      </c>
      <c r="F216" t="s">
        <v>469</v>
      </c>
      <c r="G216" t="s">
        <v>415</v>
      </c>
      <c r="H216" t="s">
        <v>96</v>
      </c>
      <c r="J216" t="s">
        <v>470</v>
      </c>
      <c r="K216" t="s">
        <v>175</v>
      </c>
      <c r="L216" t="s">
        <v>19</v>
      </c>
      <c r="M216" t="s">
        <v>20</v>
      </c>
      <c r="N216" t="s">
        <v>21</v>
      </c>
    </row>
    <row r="217" spans="2:14">
      <c r="B217" t="s">
        <v>339</v>
      </c>
      <c r="C217" t="s">
        <v>58</v>
      </c>
      <c r="D217" t="s">
        <v>956</v>
      </c>
      <c r="E217" t="s">
        <v>471</v>
      </c>
      <c r="F217" t="s">
        <v>472</v>
      </c>
      <c r="G217" t="s">
        <v>415</v>
      </c>
      <c r="H217" t="s">
        <v>96</v>
      </c>
      <c r="J217" t="s">
        <v>470</v>
      </c>
      <c r="K217" t="s">
        <v>175</v>
      </c>
      <c r="L217" t="s">
        <v>19</v>
      </c>
      <c r="M217" t="s">
        <v>20</v>
      </c>
      <c r="N217" t="s">
        <v>21</v>
      </c>
    </row>
    <row r="218" spans="2:14">
      <c r="B218" t="s">
        <v>339</v>
      </c>
      <c r="C218" t="s">
        <v>58</v>
      </c>
      <c r="D218" t="s">
        <v>956</v>
      </c>
      <c r="E218" t="s">
        <v>473</v>
      </c>
      <c r="F218" t="s">
        <v>474</v>
      </c>
      <c r="G218" t="s">
        <v>415</v>
      </c>
      <c r="H218" t="s">
        <v>452</v>
      </c>
      <c r="J218" t="s">
        <v>21</v>
      </c>
      <c r="K218" t="s">
        <v>175</v>
      </c>
      <c r="L218" t="s">
        <v>119</v>
      </c>
      <c r="M218" t="s">
        <v>20</v>
      </c>
      <c r="N218" t="s">
        <v>21</v>
      </c>
    </row>
    <row r="219" spans="2:14">
      <c r="B219" t="s">
        <v>339</v>
      </c>
      <c r="C219" t="s">
        <v>58</v>
      </c>
      <c r="D219" t="s">
        <v>956</v>
      </c>
      <c r="E219" t="s">
        <v>475</v>
      </c>
      <c r="F219" t="s">
        <v>476</v>
      </c>
      <c r="G219" t="s">
        <v>415</v>
      </c>
      <c r="H219" t="s">
        <v>455</v>
      </c>
      <c r="J219" t="s">
        <v>21</v>
      </c>
      <c r="K219" t="s">
        <v>175</v>
      </c>
      <c r="L219" t="s">
        <v>119</v>
      </c>
      <c r="M219" t="s">
        <v>20</v>
      </c>
      <c r="N219" t="s">
        <v>21</v>
      </c>
    </row>
    <row r="220" spans="2:14">
      <c r="B220" t="s">
        <v>339</v>
      </c>
      <c r="C220" t="s">
        <v>58</v>
      </c>
      <c r="D220" t="s">
        <v>956</v>
      </c>
      <c r="E220" t="s">
        <v>477</v>
      </c>
      <c r="F220" t="s">
        <v>478</v>
      </c>
      <c r="G220" t="s">
        <v>415</v>
      </c>
      <c r="H220" t="s">
        <v>455</v>
      </c>
      <c r="J220" t="s">
        <v>21</v>
      </c>
      <c r="K220" t="s">
        <v>175</v>
      </c>
      <c r="L220" t="s">
        <v>19</v>
      </c>
      <c r="M220" t="s">
        <v>20</v>
      </c>
      <c r="N220" t="s">
        <v>21</v>
      </c>
    </row>
    <row r="221" spans="2:14">
      <c r="B221" t="s">
        <v>339</v>
      </c>
      <c r="C221" t="s">
        <v>58</v>
      </c>
      <c r="D221" t="s">
        <v>956</v>
      </c>
      <c r="E221" t="s">
        <v>479</v>
      </c>
      <c r="F221" t="s">
        <v>480</v>
      </c>
      <c r="G221" t="s">
        <v>415</v>
      </c>
      <c r="H221" t="s">
        <v>96</v>
      </c>
      <c r="J221" t="s">
        <v>21</v>
      </c>
      <c r="K221" t="s">
        <v>175</v>
      </c>
      <c r="L221" t="s">
        <v>19</v>
      </c>
      <c r="M221" t="s">
        <v>20</v>
      </c>
      <c r="N221" t="s">
        <v>21</v>
      </c>
    </row>
    <row r="222" spans="2:14">
      <c r="B222" t="s">
        <v>339</v>
      </c>
      <c r="C222" t="s">
        <v>58</v>
      </c>
      <c r="D222" t="s">
        <v>956</v>
      </c>
      <c r="E222" t="s">
        <v>481</v>
      </c>
      <c r="F222" t="s">
        <v>482</v>
      </c>
      <c r="G222" t="s">
        <v>415</v>
      </c>
      <c r="H222" t="s">
        <v>96</v>
      </c>
      <c r="J222" t="s">
        <v>21</v>
      </c>
      <c r="K222" t="s">
        <v>175</v>
      </c>
      <c r="L222" t="s">
        <v>19</v>
      </c>
      <c r="M222" t="s">
        <v>20</v>
      </c>
      <c r="N222" t="s">
        <v>21</v>
      </c>
    </row>
    <row r="223" spans="2:14">
      <c r="B223" t="s">
        <v>339</v>
      </c>
      <c r="C223" t="s">
        <v>58</v>
      </c>
      <c r="D223" t="s">
        <v>956</v>
      </c>
      <c r="E223" t="s">
        <v>483</v>
      </c>
      <c r="F223" t="s">
        <v>484</v>
      </c>
      <c r="G223" t="s">
        <v>485</v>
      </c>
      <c r="H223" t="s">
        <v>452</v>
      </c>
      <c r="J223" t="s">
        <v>21</v>
      </c>
      <c r="K223" t="s">
        <v>175</v>
      </c>
      <c r="L223" t="s">
        <v>119</v>
      </c>
      <c r="M223" t="s">
        <v>20</v>
      </c>
      <c r="N223" t="s">
        <v>21</v>
      </c>
    </row>
    <row r="224" spans="2:14">
      <c r="B224" t="s">
        <v>339</v>
      </c>
      <c r="C224" t="s">
        <v>58</v>
      </c>
      <c r="D224" t="s">
        <v>956</v>
      </c>
      <c r="E224" t="s">
        <v>486</v>
      </c>
      <c r="F224" t="s">
        <v>487</v>
      </c>
      <c r="G224" t="s">
        <v>485</v>
      </c>
      <c r="H224" t="s">
        <v>455</v>
      </c>
      <c r="J224" t="s">
        <v>21</v>
      </c>
      <c r="K224" t="s">
        <v>175</v>
      </c>
      <c r="L224" t="s">
        <v>119</v>
      </c>
      <c r="M224" t="s">
        <v>20</v>
      </c>
      <c r="N224" t="s">
        <v>21</v>
      </c>
    </row>
    <row r="225" spans="2:14">
      <c r="B225" t="s">
        <v>339</v>
      </c>
      <c r="C225" t="s">
        <v>58</v>
      </c>
      <c r="D225" t="s">
        <v>956</v>
      </c>
      <c r="E225" t="s">
        <v>488</v>
      </c>
      <c r="F225" t="s">
        <v>489</v>
      </c>
      <c r="G225" t="s">
        <v>485</v>
      </c>
      <c r="H225" t="s">
        <v>455</v>
      </c>
      <c r="J225" t="s">
        <v>21</v>
      </c>
      <c r="K225" t="s">
        <v>175</v>
      </c>
      <c r="L225" t="s">
        <v>19</v>
      </c>
      <c r="M225" t="s">
        <v>20</v>
      </c>
      <c r="N225" t="s">
        <v>21</v>
      </c>
    </row>
    <row r="226" spans="2:14">
      <c r="B226" t="s">
        <v>339</v>
      </c>
      <c r="C226" t="s">
        <v>58</v>
      </c>
      <c r="D226" t="s">
        <v>956</v>
      </c>
      <c r="E226" t="s">
        <v>490</v>
      </c>
      <c r="F226" t="s">
        <v>491</v>
      </c>
      <c r="G226" t="s">
        <v>485</v>
      </c>
      <c r="H226" t="s">
        <v>460</v>
      </c>
      <c r="J226" t="s">
        <v>21</v>
      </c>
      <c r="K226" t="s">
        <v>175</v>
      </c>
      <c r="L226" t="s">
        <v>19</v>
      </c>
      <c r="M226" t="s">
        <v>20</v>
      </c>
      <c r="N226" t="s">
        <v>21</v>
      </c>
    </row>
    <row r="227" spans="2:14">
      <c r="B227" t="s">
        <v>339</v>
      </c>
      <c r="C227" t="s">
        <v>58</v>
      </c>
      <c r="D227" t="s">
        <v>956</v>
      </c>
      <c r="E227" t="s">
        <v>492</v>
      </c>
      <c r="F227" t="s">
        <v>493</v>
      </c>
      <c r="G227" t="s">
        <v>485</v>
      </c>
      <c r="H227" t="s">
        <v>460</v>
      </c>
      <c r="J227" t="s">
        <v>21</v>
      </c>
      <c r="K227" t="s">
        <v>175</v>
      </c>
      <c r="L227" t="s">
        <v>19</v>
      </c>
      <c r="M227" t="s">
        <v>20</v>
      </c>
      <c r="N227" t="s">
        <v>21</v>
      </c>
    </row>
    <row r="228" spans="2:14">
      <c r="B228" t="s">
        <v>339</v>
      </c>
      <c r="C228" t="s">
        <v>58</v>
      </c>
      <c r="D228" t="s">
        <v>956</v>
      </c>
      <c r="E228" t="s">
        <v>494</v>
      </c>
      <c r="F228" t="s">
        <v>495</v>
      </c>
      <c r="G228" t="s">
        <v>415</v>
      </c>
      <c r="H228" t="s">
        <v>452</v>
      </c>
      <c r="J228" t="s">
        <v>21</v>
      </c>
      <c r="K228" t="s">
        <v>175</v>
      </c>
      <c r="L228" t="s">
        <v>119</v>
      </c>
      <c r="M228" t="s">
        <v>20</v>
      </c>
      <c r="N228" t="s">
        <v>21</v>
      </c>
    </row>
    <row r="229" spans="2:14">
      <c r="B229" t="s">
        <v>339</v>
      </c>
      <c r="C229" t="s">
        <v>58</v>
      </c>
      <c r="D229" t="s">
        <v>956</v>
      </c>
      <c r="E229" t="s">
        <v>496</v>
      </c>
      <c r="F229" t="s">
        <v>497</v>
      </c>
      <c r="G229" t="s">
        <v>415</v>
      </c>
      <c r="H229" t="s">
        <v>455</v>
      </c>
      <c r="J229" t="s">
        <v>21</v>
      </c>
      <c r="K229" t="s">
        <v>175</v>
      </c>
      <c r="L229" t="s">
        <v>119</v>
      </c>
      <c r="M229" t="s">
        <v>20</v>
      </c>
      <c r="N229" t="s">
        <v>21</v>
      </c>
    </row>
    <row r="230" spans="2:14">
      <c r="B230" t="s">
        <v>339</v>
      </c>
      <c r="C230" t="s">
        <v>58</v>
      </c>
      <c r="D230" t="s">
        <v>956</v>
      </c>
      <c r="E230" t="s">
        <v>498</v>
      </c>
      <c r="F230" t="s">
        <v>499</v>
      </c>
      <c r="G230" t="s">
        <v>415</v>
      </c>
      <c r="H230" t="s">
        <v>455</v>
      </c>
      <c r="J230" t="s">
        <v>21</v>
      </c>
      <c r="K230" t="s">
        <v>175</v>
      </c>
      <c r="L230" t="s">
        <v>19</v>
      </c>
      <c r="M230" t="s">
        <v>20</v>
      </c>
      <c r="N230" t="s">
        <v>21</v>
      </c>
    </row>
    <row r="231" spans="2:14">
      <c r="B231" t="s">
        <v>339</v>
      </c>
      <c r="C231" t="s">
        <v>58</v>
      </c>
      <c r="D231" t="s">
        <v>956</v>
      </c>
      <c r="E231" t="s">
        <v>500</v>
      </c>
      <c r="F231" t="s">
        <v>501</v>
      </c>
      <c r="G231" t="s">
        <v>415</v>
      </c>
      <c r="H231" t="s">
        <v>460</v>
      </c>
      <c r="J231" t="s">
        <v>21</v>
      </c>
      <c r="K231" t="s">
        <v>175</v>
      </c>
      <c r="L231" t="s">
        <v>19</v>
      </c>
      <c r="M231" t="s">
        <v>20</v>
      </c>
      <c r="N231" t="s">
        <v>21</v>
      </c>
    </row>
    <row r="232" spans="2:14">
      <c r="B232" t="s">
        <v>339</v>
      </c>
      <c r="C232" t="s">
        <v>58</v>
      </c>
      <c r="D232" t="s">
        <v>956</v>
      </c>
      <c r="E232" t="s">
        <v>502</v>
      </c>
      <c r="F232" t="s">
        <v>503</v>
      </c>
      <c r="G232" t="s">
        <v>415</v>
      </c>
      <c r="H232" t="s">
        <v>460</v>
      </c>
      <c r="J232" t="s">
        <v>21</v>
      </c>
      <c r="K232" t="s">
        <v>175</v>
      </c>
      <c r="L232" t="s">
        <v>19</v>
      </c>
      <c r="M232" t="s">
        <v>20</v>
      </c>
      <c r="N232" t="s">
        <v>21</v>
      </c>
    </row>
    <row r="233" spans="2:14">
      <c r="B233" t="s">
        <v>339</v>
      </c>
      <c r="C233" t="s">
        <v>58</v>
      </c>
      <c r="D233" t="s">
        <v>956</v>
      </c>
      <c r="E233" t="s">
        <v>504</v>
      </c>
      <c r="F233" t="s">
        <v>505</v>
      </c>
      <c r="G233" t="s">
        <v>415</v>
      </c>
      <c r="H233" t="s">
        <v>455</v>
      </c>
      <c r="J233" t="s">
        <v>21</v>
      </c>
      <c r="K233" t="s">
        <v>175</v>
      </c>
      <c r="L233" t="s">
        <v>119</v>
      </c>
      <c r="M233" t="s">
        <v>20</v>
      </c>
      <c r="N233" t="s">
        <v>21</v>
      </c>
    </row>
    <row r="234" spans="2:14">
      <c r="B234" t="s">
        <v>339</v>
      </c>
      <c r="C234" t="s">
        <v>58</v>
      </c>
      <c r="D234" t="s">
        <v>956</v>
      </c>
      <c r="E234" t="s">
        <v>506</v>
      </c>
      <c r="F234" t="s">
        <v>507</v>
      </c>
      <c r="G234" t="s">
        <v>415</v>
      </c>
      <c r="H234" t="s">
        <v>455</v>
      </c>
      <c r="J234" t="s">
        <v>21</v>
      </c>
      <c r="K234" t="s">
        <v>175</v>
      </c>
      <c r="L234" t="s">
        <v>19</v>
      </c>
      <c r="M234" t="s">
        <v>20</v>
      </c>
      <c r="N234" t="s">
        <v>21</v>
      </c>
    </row>
    <row r="235" spans="2:14">
      <c r="B235" t="s">
        <v>339</v>
      </c>
      <c r="C235" t="s">
        <v>58</v>
      </c>
      <c r="D235" t="s">
        <v>956</v>
      </c>
      <c r="E235" t="s">
        <v>508</v>
      </c>
      <c r="F235" t="s">
        <v>509</v>
      </c>
      <c r="G235" t="s">
        <v>85</v>
      </c>
      <c r="H235" t="s">
        <v>227</v>
      </c>
      <c r="J235" t="s">
        <v>21</v>
      </c>
      <c r="K235" t="s">
        <v>175</v>
      </c>
      <c r="L235" t="s">
        <v>19</v>
      </c>
      <c r="M235" t="s">
        <v>20</v>
      </c>
      <c r="N235" t="s">
        <v>21</v>
      </c>
    </row>
    <row r="236" spans="2:14">
      <c r="B236" t="s">
        <v>339</v>
      </c>
      <c r="C236" t="s">
        <v>58</v>
      </c>
      <c r="D236" t="s">
        <v>956</v>
      </c>
      <c r="E236" t="s">
        <v>510</v>
      </c>
      <c r="F236" t="s">
        <v>511</v>
      </c>
      <c r="G236" t="s">
        <v>85</v>
      </c>
      <c r="H236" t="s">
        <v>227</v>
      </c>
      <c r="J236" t="s">
        <v>21</v>
      </c>
      <c r="K236" t="s">
        <v>175</v>
      </c>
      <c r="L236" t="s">
        <v>19</v>
      </c>
      <c r="M236" t="s">
        <v>20</v>
      </c>
      <c r="N236" t="s">
        <v>21</v>
      </c>
    </row>
    <row r="237" spans="2:14">
      <c r="B237" t="s">
        <v>339</v>
      </c>
      <c r="C237" t="s">
        <v>58</v>
      </c>
      <c r="D237" t="s">
        <v>956</v>
      </c>
      <c r="E237" t="s">
        <v>512</v>
      </c>
      <c r="F237" t="s">
        <v>513</v>
      </c>
      <c r="G237" t="s">
        <v>85</v>
      </c>
      <c r="H237" t="s">
        <v>227</v>
      </c>
      <c r="J237" t="s">
        <v>21</v>
      </c>
      <c r="K237" t="s">
        <v>442</v>
      </c>
      <c r="L237" t="s">
        <v>19</v>
      </c>
      <c r="M237" t="s">
        <v>20</v>
      </c>
      <c r="N237" t="s">
        <v>21</v>
      </c>
    </row>
    <row r="238" spans="2:14">
      <c r="B238" t="s">
        <v>339</v>
      </c>
      <c r="C238" t="s">
        <v>58</v>
      </c>
      <c r="D238" t="s">
        <v>956</v>
      </c>
      <c r="E238" t="s">
        <v>514</v>
      </c>
      <c r="F238" t="s">
        <v>515</v>
      </c>
      <c r="G238" t="s">
        <v>95</v>
      </c>
      <c r="H238" t="s">
        <v>353</v>
      </c>
      <c r="K238" t="s">
        <v>338</v>
      </c>
      <c r="L238" t="s">
        <v>101</v>
      </c>
      <c r="M238" t="s">
        <v>20</v>
      </c>
      <c r="N238" t="s">
        <v>21</v>
      </c>
    </row>
    <row r="239" spans="2:14">
      <c r="B239" t="s">
        <v>339</v>
      </c>
      <c r="C239" t="s">
        <v>58</v>
      </c>
      <c r="D239" t="s">
        <v>956</v>
      </c>
      <c r="E239" t="s">
        <v>516</v>
      </c>
      <c r="F239" t="s">
        <v>517</v>
      </c>
      <c r="G239" t="s">
        <v>95</v>
      </c>
      <c r="H239" t="s">
        <v>353</v>
      </c>
      <c r="K239" t="s">
        <v>338</v>
      </c>
      <c r="L239" t="s">
        <v>101</v>
      </c>
      <c r="M239" t="s">
        <v>20</v>
      </c>
      <c r="N239" t="s">
        <v>21</v>
      </c>
    </row>
    <row r="240" spans="2:14">
      <c r="B240" t="s">
        <v>339</v>
      </c>
      <c r="C240" t="s">
        <v>58</v>
      </c>
      <c r="D240" t="s">
        <v>956</v>
      </c>
      <c r="E240" t="s">
        <v>518</v>
      </c>
      <c r="F240" t="s">
        <v>519</v>
      </c>
      <c r="G240" t="s">
        <v>95</v>
      </c>
      <c r="H240" t="s">
        <v>353</v>
      </c>
      <c r="K240" t="s">
        <v>338</v>
      </c>
      <c r="L240" t="s">
        <v>101</v>
      </c>
      <c r="M240" t="s">
        <v>20</v>
      </c>
      <c r="N240" t="s">
        <v>21</v>
      </c>
    </row>
    <row r="241" spans="2:14">
      <c r="B241" t="s">
        <v>339</v>
      </c>
      <c r="C241" t="s">
        <v>58</v>
      </c>
      <c r="D241" t="s">
        <v>956</v>
      </c>
      <c r="E241" t="s">
        <v>520</v>
      </c>
      <c r="F241" t="s">
        <v>521</v>
      </c>
      <c r="G241" t="s">
        <v>95</v>
      </c>
      <c r="H241" t="s">
        <v>56</v>
      </c>
      <c r="K241" t="s">
        <v>338</v>
      </c>
      <c r="L241" t="s">
        <v>101</v>
      </c>
      <c r="M241" t="s">
        <v>20</v>
      </c>
      <c r="N241" t="s">
        <v>21</v>
      </c>
    </row>
    <row r="242" spans="2:14">
      <c r="B242" t="s">
        <v>339</v>
      </c>
      <c r="C242" t="s">
        <v>58</v>
      </c>
      <c r="D242" t="s">
        <v>956</v>
      </c>
      <c r="E242" t="s">
        <v>522</v>
      </c>
      <c r="F242" t="s">
        <v>523</v>
      </c>
      <c r="G242" t="s">
        <v>95</v>
      </c>
      <c r="H242" t="s">
        <v>56</v>
      </c>
      <c r="K242" t="s">
        <v>338</v>
      </c>
      <c r="L242" t="s">
        <v>101</v>
      </c>
      <c r="M242" t="s">
        <v>20</v>
      </c>
      <c r="N242" t="s">
        <v>21</v>
      </c>
    </row>
    <row r="243" spans="2:14">
      <c r="B243" t="s">
        <v>339</v>
      </c>
      <c r="C243" t="s">
        <v>58</v>
      </c>
      <c r="D243" t="s">
        <v>956</v>
      </c>
      <c r="E243" t="s">
        <v>524</v>
      </c>
      <c r="F243" t="s">
        <v>525</v>
      </c>
      <c r="G243" t="s">
        <v>95</v>
      </c>
      <c r="H243" t="s">
        <v>56</v>
      </c>
      <c r="K243" t="s">
        <v>338</v>
      </c>
      <c r="L243" t="s">
        <v>101</v>
      </c>
      <c r="M243" t="s">
        <v>20</v>
      </c>
      <c r="N243" t="s">
        <v>21</v>
      </c>
    </row>
    <row r="244" spans="2:14">
      <c r="B244" t="s">
        <v>339</v>
      </c>
      <c r="C244" t="s">
        <v>58</v>
      </c>
      <c r="D244" t="s">
        <v>956</v>
      </c>
      <c r="E244" t="s">
        <v>526</v>
      </c>
      <c r="F244" t="s">
        <v>527</v>
      </c>
      <c r="G244" t="s">
        <v>95</v>
      </c>
      <c r="H244" t="s">
        <v>56</v>
      </c>
      <c r="K244" t="s">
        <v>338</v>
      </c>
      <c r="L244" t="s">
        <v>101</v>
      </c>
      <c r="M244" t="s">
        <v>20</v>
      </c>
      <c r="N244" t="s">
        <v>21</v>
      </c>
    </row>
    <row r="245" spans="2:14">
      <c r="B245" t="s">
        <v>339</v>
      </c>
      <c r="C245" t="s">
        <v>58</v>
      </c>
      <c r="D245" t="s">
        <v>956</v>
      </c>
      <c r="E245" t="s">
        <v>528</v>
      </c>
      <c r="F245" t="s">
        <v>529</v>
      </c>
      <c r="G245" t="s">
        <v>95</v>
      </c>
      <c r="H245" t="s">
        <v>56</v>
      </c>
      <c r="K245" t="s">
        <v>338</v>
      </c>
      <c r="L245" t="s">
        <v>101</v>
      </c>
      <c r="M245" t="s">
        <v>20</v>
      </c>
      <c r="N245" t="s">
        <v>21</v>
      </c>
    </row>
    <row r="246" spans="2:14">
      <c r="B246" t="s">
        <v>339</v>
      </c>
      <c r="C246" t="s">
        <v>58</v>
      </c>
      <c r="D246" t="s">
        <v>956</v>
      </c>
      <c r="E246" t="s">
        <v>530</v>
      </c>
      <c r="F246" t="s">
        <v>531</v>
      </c>
      <c r="G246" t="s">
        <v>95</v>
      </c>
      <c r="H246" t="s">
        <v>56</v>
      </c>
      <c r="K246" t="s">
        <v>338</v>
      </c>
      <c r="L246" t="s">
        <v>101</v>
      </c>
      <c r="M246" t="s">
        <v>20</v>
      </c>
      <c r="N246" t="s">
        <v>21</v>
      </c>
    </row>
    <row r="247" spans="2:14">
      <c r="B247" t="s">
        <v>339</v>
      </c>
      <c r="C247" t="s">
        <v>58</v>
      </c>
      <c r="D247" t="s">
        <v>956</v>
      </c>
      <c r="E247" t="s">
        <v>532</v>
      </c>
      <c r="F247" t="s">
        <v>533</v>
      </c>
      <c r="G247" t="s">
        <v>95</v>
      </c>
      <c r="H247" t="s">
        <v>56</v>
      </c>
      <c r="K247" t="s">
        <v>338</v>
      </c>
      <c r="L247" t="s">
        <v>101</v>
      </c>
      <c r="M247" t="s">
        <v>20</v>
      </c>
      <c r="N247" t="s">
        <v>21</v>
      </c>
    </row>
    <row r="248" spans="2:14">
      <c r="B248" t="s">
        <v>339</v>
      </c>
      <c r="C248" t="s">
        <v>58</v>
      </c>
      <c r="D248" t="s">
        <v>956</v>
      </c>
      <c r="E248" t="s">
        <v>534</v>
      </c>
      <c r="F248" t="s">
        <v>535</v>
      </c>
      <c r="G248" t="s">
        <v>95</v>
      </c>
      <c r="H248" t="s">
        <v>56</v>
      </c>
      <c r="K248" t="s">
        <v>338</v>
      </c>
      <c r="L248" t="s">
        <v>101</v>
      </c>
      <c r="M248" t="s">
        <v>20</v>
      </c>
      <c r="N248" t="s">
        <v>21</v>
      </c>
    </row>
    <row r="249" spans="2:14">
      <c r="B249" t="s">
        <v>339</v>
      </c>
      <c r="C249" t="s">
        <v>58</v>
      </c>
      <c r="D249" t="s">
        <v>956</v>
      </c>
      <c r="E249" t="s">
        <v>536</v>
      </c>
      <c r="F249" t="s">
        <v>537</v>
      </c>
      <c r="G249" t="s">
        <v>95</v>
      </c>
      <c r="H249" t="s">
        <v>56</v>
      </c>
      <c r="K249" t="s">
        <v>338</v>
      </c>
      <c r="L249" t="s">
        <v>101</v>
      </c>
      <c r="M249" t="s">
        <v>20</v>
      </c>
      <c r="N249" t="s">
        <v>21</v>
      </c>
    </row>
    <row r="250" spans="2:14">
      <c r="B250" t="s">
        <v>339</v>
      </c>
      <c r="C250" t="s">
        <v>58</v>
      </c>
      <c r="D250" t="s">
        <v>956</v>
      </c>
      <c r="E250" t="s">
        <v>538</v>
      </c>
      <c r="F250" t="s">
        <v>539</v>
      </c>
      <c r="G250" t="s">
        <v>95</v>
      </c>
      <c r="H250" t="s">
        <v>56</v>
      </c>
      <c r="K250" t="s">
        <v>338</v>
      </c>
      <c r="L250" t="s">
        <v>101</v>
      </c>
      <c r="M250" t="s">
        <v>20</v>
      </c>
      <c r="N250" t="s">
        <v>21</v>
      </c>
    </row>
    <row r="251" spans="2:14">
      <c r="B251" t="s">
        <v>339</v>
      </c>
      <c r="C251" t="s">
        <v>58</v>
      </c>
      <c r="D251" t="s">
        <v>956</v>
      </c>
      <c r="E251" t="s">
        <v>540</v>
      </c>
      <c r="F251" t="s">
        <v>541</v>
      </c>
      <c r="G251" t="s">
        <v>95</v>
      </c>
      <c r="H251" t="s">
        <v>56</v>
      </c>
      <c r="K251" t="s">
        <v>338</v>
      </c>
      <c r="L251" t="s">
        <v>101</v>
      </c>
      <c r="M251" t="s">
        <v>20</v>
      </c>
      <c r="N251" t="s">
        <v>21</v>
      </c>
    </row>
    <row r="252" spans="2:14">
      <c r="B252" t="s">
        <v>339</v>
      </c>
      <c r="C252" t="s">
        <v>58</v>
      </c>
      <c r="D252" t="s">
        <v>956</v>
      </c>
      <c r="E252" t="s">
        <v>542</v>
      </c>
      <c r="F252" t="s">
        <v>543</v>
      </c>
      <c r="G252" t="s">
        <v>95</v>
      </c>
      <c r="H252" t="s">
        <v>56</v>
      </c>
      <c r="K252" t="s">
        <v>338</v>
      </c>
      <c r="L252" t="s">
        <v>101</v>
      </c>
      <c r="M252" t="s">
        <v>20</v>
      </c>
      <c r="N252" t="s">
        <v>21</v>
      </c>
    </row>
    <row r="253" spans="2:14">
      <c r="B253" t="s">
        <v>339</v>
      </c>
      <c r="C253" t="s">
        <v>58</v>
      </c>
      <c r="D253" t="s">
        <v>956</v>
      </c>
      <c r="E253" t="s">
        <v>544</v>
      </c>
      <c r="F253" t="s">
        <v>545</v>
      </c>
      <c r="G253" t="s">
        <v>95</v>
      </c>
      <c r="H253" t="s">
        <v>56</v>
      </c>
      <c r="K253" t="s">
        <v>338</v>
      </c>
      <c r="L253" t="s">
        <v>101</v>
      </c>
      <c r="M253" t="s">
        <v>20</v>
      </c>
      <c r="N253" t="s">
        <v>21</v>
      </c>
    </row>
    <row r="254" spans="2:14">
      <c r="B254" t="s">
        <v>339</v>
      </c>
      <c r="C254" t="s">
        <v>58</v>
      </c>
      <c r="D254" t="s">
        <v>956</v>
      </c>
      <c r="E254" t="s">
        <v>546</v>
      </c>
      <c r="F254" t="s">
        <v>547</v>
      </c>
      <c r="G254" t="s">
        <v>95</v>
      </c>
      <c r="H254" t="s">
        <v>56</v>
      </c>
      <c r="K254" t="s">
        <v>338</v>
      </c>
      <c r="L254" t="s">
        <v>101</v>
      </c>
      <c r="M254" t="s">
        <v>20</v>
      </c>
      <c r="N254" t="s">
        <v>21</v>
      </c>
    </row>
    <row r="255" spans="2:14">
      <c r="B255" t="s">
        <v>339</v>
      </c>
      <c r="C255" t="s">
        <v>58</v>
      </c>
      <c r="D255" t="s">
        <v>956</v>
      </c>
      <c r="E255" t="s">
        <v>548</v>
      </c>
      <c r="F255" t="s">
        <v>549</v>
      </c>
      <c r="G255" t="s">
        <v>95</v>
      </c>
      <c r="H255" t="s">
        <v>56</v>
      </c>
      <c r="K255" t="s">
        <v>338</v>
      </c>
      <c r="L255" t="s">
        <v>101</v>
      </c>
      <c r="M255" t="s">
        <v>20</v>
      </c>
      <c r="N255" t="s">
        <v>21</v>
      </c>
    </row>
    <row r="256" spans="2:14">
      <c r="B256" t="s">
        <v>339</v>
      </c>
      <c r="C256" t="s">
        <v>58</v>
      </c>
      <c r="D256" t="s">
        <v>956</v>
      </c>
      <c r="E256" t="s">
        <v>550</v>
      </c>
      <c r="F256" t="s">
        <v>551</v>
      </c>
      <c r="G256" t="s">
        <v>95</v>
      </c>
      <c r="H256" t="s">
        <v>56</v>
      </c>
      <c r="K256" t="s">
        <v>338</v>
      </c>
      <c r="L256" t="s">
        <v>101</v>
      </c>
      <c r="M256" t="s">
        <v>20</v>
      </c>
      <c r="N256" t="s">
        <v>21</v>
      </c>
    </row>
    <row r="257" spans="2:14">
      <c r="B257" t="s">
        <v>339</v>
      </c>
      <c r="C257" t="s">
        <v>58</v>
      </c>
      <c r="D257" t="s">
        <v>956</v>
      </c>
      <c r="E257" t="s">
        <v>552</v>
      </c>
      <c r="F257" t="s">
        <v>553</v>
      </c>
      <c r="G257" t="s">
        <v>95</v>
      </c>
      <c r="H257" t="s">
        <v>56</v>
      </c>
      <c r="K257" t="s">
        <v>338</v>
      </c>
      <c r="L257" t="s">
        <v>101</v>
      </c>
      <c r="M257" t="s">
        <v>20</v>
      </c>
      <c r="N257" t="s">
        <v>21</v>
      </c>
    </row>
    <row r="258" spans="2:14">
      <c r="B258" t="s">
        <v>339</v>
      </c>
      <c r="C258" t="s">
        <v>58</v>
      </c>
      <c r="D258" t="s">
        <v>956</v>
      </c>
      <c r="E258" t="s">
        <v>554</v>
      </c>
      <c r="F258" t="s">
        <v>555</v>
      </c>
      <c r="G258" t="s">
        <v>95</v>
      </c>
      <c r="H258" t="s">
        <v>56</v>
      </c>
      <c r="K258" t="s">
        <v>338</v>
      </c>
      <c r="L258" t="s">
        <v>101</v>
      </c>
      <c r="M258" t="s">
        <v>20</v>
      </c>
      <c r="N258" t="s">
        <v>21</v>
      </c>
    </row>
    <row r="259" spans="2:14">
      <c r="B259" t="s">
        <v>339</v>
      </c>
      <c r="C259" t="s">
        <v>58</v>
      </c>
      <c r="D259" t="s">
        <v>956</v>
      </c>
      <c r="E259" t="s">
        <v>556</v>
      </c>
      <c r="F259" t="s">
        <v>557</v>
      </c>
      <c r="G259" t="s">
        <v>95</v>
      </c>
      <c r="H259" t="s">
        <v>56</v>
      </c>
      <c r="K259" t="s">
        <v>338</v>
      </c>
      <c r="L259" t="s">
        <v>101</v>
      </c>
      <c r="M259" t="s">
        <v>20</v>
      </c>
      <c r="N259" t="s">
        <v>21</v>
      </c>
    </row>
    <row r="260" spans="2:14">
      <c r="B260" t="s">
        <v>339</v>
      </c>
      <c r="C260" t="s">
        <v>58</v>
      </c>
      <c r="D260" t="s">
        <v>956</v>
      </c>
      <c r="E260" t="s">
        <v>558</v>
      </c>
      <c r="F260" t="s">
        <v>559</v>
      </c>
      <c r="G260" t="s">
        <v>95</v>
      </c>
      <c r="H260" t="s">
        <v>71</v>
      </c>
      <c r="K260" t="s">
        <v>338</v>
      </c>
      <c r="L260" t="s">
        <v>19</v>
      </c>
      <c r="M260" t="s">
        <v>20</v>
      </c>
      <c r="N260" t="s">
        <v>21</v>
      </c>
    </row>
    <row r="261" spans="2:14">
      <c r="B261" t="s">
        <v>339</v>
      </c>
      <c r="C261" t="s">
        <v>58</v>
      </c>
      <c r="D261" t="s">
        <v>956</v>
      </c>
      <c r="E261" t="s">
        <v>560</v>
      </c>
      <c r="F261" t="s">
        <v>561</v>
      </c>
      <c r="G261" t="s">
        <v>95</v>
      </c>
      <c r="H261" t="s">
        <v>71</v>
      </c>
      <c r="K261" t="s">
        <v>338</v>
      </c>
      <c r="L261" t="s">
        <v>19</v>
      </c>
      <c r="M261" t="s">
        <v>20</v>
      </c>
      <c r="N261" t="s">
        <v>21</v>
      </c>
    </row>
    <row r="262" spans="2:14">
      <c r="B262" t="s">
        <v>339</v>
      </c>
      <c r="C262" t="s">
        <v>58</v>
      </c>
      <c r="D262" t="s">
        <v>956</v>
      </c>
      <c r="E262" t="s">
        <v>562</v>
      </c>
      <c r="F262" t="s">
        <v>563</v>
      </c>
      <c r="G262" t="s">
        <v>95</v>
      </c>
      <c r="H262" t="s">
        <v>71</v>
      </c>
      <c r="K262" t="s">
        <v>338</v>
      </c>
      <c r="L262" t="s">
        <v>19</v>
      </c>
      <c r="M262" t="s">
        <v>20</v>
      </c>
      <c r="N262" t="s">
        <v>21</v>
      </c>
    </row>
    <row r="263" spans="2:14">
      <c r="B263" t="s">
        <v>339</v>
      </c>
      <c r="C263" t="s">
        <v>58</v>
      </c>
      <c r="D263" t="s">
        <v>956</v>
      </c>
      <c r="E263" t="s">
        <v>564</v>
      </c>
      <c r="F263" t="s">
        <v>565</v>
      </c>
      <c r="G263" t="s">
        <v>95</v>
      </c>
      <c r="H263" t="s">
        <v>71</v>
      </c>
      <c r="K263" t="s">
        <v>338</v>
      </c>
      <c r="L263" t="s">
        <v>19</v>
      </c>
      <c r="M263" t="s">
        <v>20</v>
      </c>
      <c r="N263" t="s">
        <v>21</v>
      </c>
    </row>
    <row r="264" spans="2:14">
      <c r="B264" t="s">
        <v>339</v>
      </c>
      <c r="C264" t="s">
        <v>58</v>
      </c>
      <c r="D264" t="s">
        <v>956</v>
      </c>
      <c r="E264" t="s">
        <v>566</v>
      </c>
      <c r="F264" t="s">
        <v>567</v>
      </c>
      <c r="G264" t="s">
        <v>95</v>
      </c>
      <c r="H264" t="s">
        <v>71</v>
      </c>
      <c r="K264" t="s">
        <v>338</v>
      </c>
      <c r="L264" t="s">
        <v>19</v>
      </c>
      <c r="M264" t="s">
        <v>20</v>
      </c>
      <c r="N264" t="s">
        <v>21</v>
      </c>
    </row>
    <row r="265" spans="2:14">
      <c r="B265" t="s">
        <v>339</v>
      </c>
      <c r="C265" t="s">
        <v>58</v>
      </c>
      <c r="D265" t="s">
        <v>956</v>
      </c>
      <c r="E265" t="s">
        <v>568</v>
      </c>
      <c r="F265" t="s">
        <v>569</v>
      </c>
      <c r="G265" t="s">
        <v>95</v>
      </c>
      <c r="H265" t="s">
        <v>71</v>
      </c>
      <c r="K265" t="s">
        <v>338</v>
      </c>
      <c r="L265" t="s">
        <v>19</v>
      </c>
      <c r="M265" t="s">
        <v>20</v>
      </c>
      <c r="N265" t="s">
        <v>21</v>
      </c>
    </row>
    <row r="266" spans="2:14">
      <c r="B266" t="s">
        <v>575</v>
      </c>
      <c r="C266" t="s">
        <v>58</v>
      </c>
      <c r="D266" t="s">
        <v>956</v>
      </c>
      <c r="E266" t="s">
        <v>570</v>
      </c>
      <c r="F266" t="s">
        <v>571</v>
      </c>
      <c r="G266" t="s">
        <v>85</v>
      </c>
      <c r="H266" t="s">
        <v>572</v>
      </c>
      <c r="J266" t="s">
        <v>573</v>
      </c>
      <c r="K266" t="s">
        <v>574</v>
      </c>
      <c r="L266" t="s">
        <v>119</v>
      </c>
      <c r="M266" t="s">
        <v>20</v>
      </c>
      <c r="N266" t="s">
        <v>21</v>
      </c>
    </row>
    <row r="267" spans="2:14">
      <c r="B267" t="s">
        <v>575</v>
      </c>
      <c r="C267" t="s">
        <v>58</v>
      </c>
      <c r="D267" t="s">
        <v>956</v>
      </c>
      <c r="E267" t="s">
        <v>576</v>
      </c>
      <c r="F267" t="s">
        <v>577</v>
      </c>
      <c r="G267" t="s">
        <v>85</v>
      </c>
      <c r="H267" t="s">
        <v>572</v>
      </c>
      <c r="J267" t="s">
        <v>573</v>
      </c>
      <c r="K267" t="s">
        <v>574</v>
      </c>
      <c r="L267" t="s">
        <v>119</v>
      </c>
      <c r="M267" t="s">
        <v>20</v>
      </c>
      <c r="N267" t="s">
        <v>21</v>
      </c>
    </row>
    <row r="268" spans="2:14">
      <c r="B268" t="s">
        <v>575</v>
      </c>
      <c r="C268" t="s">
        <v>58</v>
      </c>
      <c r="D268" t="s">
        <v>956</v>
      </c>
      <c r="E268" t="s">
        <v>578</v>
      </c>
      <c r="F268" t="s">
        <v>579</v>
      </c>
      <c r="G268" t="s">
        <v>85</v>
      </c>
      <c r="H268" t="s">
        <v>86</v>
      </c>
      <c r="J268" t="s">
        <v>21</v>
      </c>
      <c r="K268" t="s">
        <v>574</v>
      </c>
      <c r="L268" t="s">
        <v>19</v>
      </c>
      <c r="M268" t="s">
        <v>20</v>
      </c>
    </row>
    <row r="269" spans="2:14">
      <c r="B269" t="s">
        <v>575</v>
      </c>
      <c r="C269" t="s">
        <v>58</v>
      </c>
      <c r="D269" t="s">
        <v>956</v>
      </c>
      <c r="E269" t="s">
        <v>580</v>
      </c>
      <c r="F269" t="s">
        <v>581</v>
      </c>
      <c r="G269" t="s">
        <v>85</v>
      </c>
      <c r="H269" t="s">
        <v>86</v>
      </c>
      <c r="J269" t="s">
        <v>21</v>
      </c>
      <c r="K269" t="s">
        <v>574</v>
      </c>
      <c r="L269" t="s">
        <v>19</v>
      </c>
      <c r="M269" t="s">
        <v>20</v>
      </c>
    </row>
    <row r="270" spans="2:14">
      <c r="B270" t="s">
        <v>575</v>
      </c>
      <c r="C270" t="s">
        <v>58</v>
      </c>
      <c r="D270" t="s">
        <v>956</v>
      </c>
      <c r="E270" t="s">
        <v>582</v>
      </c>
      <c r="F270" t="s">
        <v>583</v>
      </c>
      <c r="G270" t="s">
        <v>85</v>
      </c>
      <c r="H270" t="s">
        <v>86</v>
      </c>
      <c r="J270" t="s">
        <v>21</v>
      </c>
      <c r="K270" t="s">
        <v>574</v>
      </c>
      <c r="L270" t="s">
        <v>19</v>
      </c>
      <c r="M270" t="s">
        <v>20</v>
      </c>
    </row>
    <row r="271" spans="2:14">
      <c r="B271" t="s">
        <v>575</v>
      </c>
      <c r="C271" t="s">
        <v>58</v>
      </c>
      <c r="D271" t="s">
        <v>956</v>
      </c>
      <c r="E271" t="s">
        <v>584</v>
      </c>
      <c r="F271" t="s">
        <v>585</v>
      </c>
      <c r="G271" t="s">
        <v>85</v>
      </c>
      <c r="H271" t="s">
        <v>86</v>
      </c>
      <c r="J271" t="s">
        <v>21</v>
      </c>
      <c r="K271" t="s">
        <v>574</v>
      </c>
      <c r="L271" t="s">
        <v>19</v>
      </c>
      <c r="M271" t="s">
        <v>20</v>
      </c>
    </row>
    <row r="272" spans="2:14">
      <c r="B272" t="s">
        <v>575</v>
      </c>
      <c r="C272" t="s">
        <v>58</v>
      </c>
      <c r="D272" t="s">
        <v>956</v>
      </c>
      <c r="E272" t="s">
        <v>586</v>
      </c>
      <c r="F272" t="s">
        <v>587</v>
      </c>
      <c r="G272" t="s">
        <v>85</v>
      </c>
      <c r="H272" t="s">
        <v>86</v>
      </c>
      <c r="J272" t="s">
        <v>21</v>
      </c>
      <c r="K272" t="s">
        <v>574</v>
      </c>
      <c r="L272" t="s">
        <v>19</v>
      </c>
      <c r="M272" t="s">
        <v>20</v>
      </c>
    </row>
    <row r="273" spans="2:14">
      <c r="B273" t="s">
        <v>575</v>
      </c>
      <c r="C273" t="s">
        <v>58</v>
      </c>
      <c r="D273" t="s">
        <v>956</v>
      </c>
      <c r="E273" t="s">
        <v>588</v>
      </c>
      <c r="F273" t="s">
        <v>589</v>
      </c>
      <c r="G273" t="s">
        <v>85</v>
      </c>
      <c r="H273" t="s">
        <v>86</v>
      </c>
      <c r="J273" t="s">
        <v>21</v>
      </c>
      <c r="K273" t="s">
        <v>574</v>
      </c>
      <c r="L273" t="s">
        <v>19</v>
      </c>
      <c r="M273" t="s">
        <v>20</v>
      </c>
    </row>
    <row r="274" spans="2:14">
      <c r="B274" t="s">
        <v>575</v>
      </c>
      <c r="C274" t="s">
        <v>58</v>
      </c>
      <c r="D274" t="s">
        <v>956</v>
      </c>
      <c r="E274" t="s">
        <v>590</v>
      </c>
      <c r="F274" t="s">
        <v>591</v>
      </c>
      <c r="G274" t="s">
        <v>85</v>
      </c>
      <c r="H274" t="s">
        <v>86</v>
      </c>
      <c r="J274" t="s">
        <v>21</v>
      </c>
      <c r="K274" t="s">
        <v>574</v>
      </c>
      <c r="L274" t="s">
        <v>19</v>
      </c>
      <c r="M274" t="s">
        <v>20</v>
      </c>
    </row>
    <row r="275" spans="2:14">
      <c r="B275" t="s">
        <v>575</v>
      </c>
      <c r="C275" t="s">
        <v>58</v>
      </c>
      <c r="D275" t="s">
        <v>956</v>
      </c>
      <c r="E275" t="s">
        <v>592</v>
      </c>
      <c r="F275" t="s">
        <v>593</v>
      </c>
      <c r="G275" t="s">
        <v>85</v>
      </c>
      <c r="H275" t="s">
        <v>86</v>
      </c>
      <c r="J275" t="s">
        <v>594</v>
      </c>
      <c r="K275" t="s">
        <v>574</v>
      </c>
      <c r="L275" t="s">
        <v>19</v>
      </c>
      <c r="M275" t="s">
        <v>20</v>
      </c>
    </row>
    <row r="276" spans="2:14">
      <c r="B276" t="s">
        <v>575</v>
      </c>
      <c r="C276" t="s">
        <v>58</v>
      </c>
      <c r="D276" t="s">
        <v>956</v>
      </c>
      <c r="E276" t="s">
        <v>595</v>
      </c>
      <c r="F276" t="s">
        <v>596</v>
      </c>
      <c r="G276" t="s">
        <v>85</v>
      </c>
      <c r="H276" t="s">
        <v>86</v>
      </c>
      <c r="J276" t="s">
        <v>594</v>
      </c>
      <c r="K276" t="s">
        <v>574</v>
      </c>
      <c r="L276" t="s">
        <v>19</v>
      </c>
      <c r="M276" t="s">
        <v>20</v>
      </c>
    </row>
    <row r="277" spans="2:14">
      <c r="B277" t="s">
        <v>575</v>
      </c>
      <c r="C277" t="s">
        <v>58</v>
      </c>
      <c r="D277" t="s">
        <v>956</v>
      </c>
      <c r="E277" t="s">
        <v>597</v>
      </c>
      <c r="F277" t="s">
        <v>598</v>
      </c>
      <c r="G277" t="s">
        <v>85</v>
      </c>
      <c r="H277" t="s">
        <v>572</v>
      </c>
      <c r="J277" t="s">
        <v>573</v>
      </c>
      <c r="K277" t="s">
        <v>21</v>
      </c>
      <c r="L277" t="s">
        <v>19</v>
      </c>
      <c r="M277" t="s">
        <v>20</v>
      </c>
      <c r="N277" t="s">
        <v>21</v>
      </c>
    </row>
    <row r="278" spans="2:14">
      <c r="B278" t="s">
        <v>575</v>
      </c>
      <c r="C278" t="s">
        <v>58</v>
      </c>
      <c r="D278" t="s">
        <v>956</v>
      </c>
      <c r="E278" t="s">
        <v>599</v>
      </c>
      <c r="F278" t="s">
        <v>600</v>
      </c>
      <c r="G278" t="s">
        <v>85</v>
      </c>
      <c r="H278" t="s">
        <v>572</v>
      </c>
      <c r="J278" t="s">
        <v>573</v>
      </c>
      <c r="K278" t="s">
        <v>21</v>
      </c>
      <c r="L278" t="s">
        <v>19</v>
      </c>
      <c r="M278" t="s">
        <v>20</v>
      </c>
      <c r="N278" t="s">
        <v>21</v>
      </c>
    </row>
    <row r="279" spans="2:14">
      <c r="B279" t="s">
        <v>604</v>
      </c>
      <c r="C279" t="s">
        <v>58</v>
      </c>
      <c r="D279" t="s">
        <v>956</v>
      </c>
      <c r="E279" t="s">
        <v>601</v>
      </c>
      <c r="F279" t="s">
        <v>602</v>
      </c>
      <c r="G279" t="s">
        <v>85</v>
      </c>
      <c r="H279" t="s">
        <v>86</v>
      </c>
      <c r="J279" t="s">
        <v>594</v>
      </c>
      <c r="K279" t="s">
        <v>603</v>
      </c>
      <c r="L279" t="s">
        <v>19</v>
      </c>
      <c r="M279" t="s">
        <v>20</v>
      </c>
    </row>
    <row r="280" spans="2:14">
      <c r="B280" t="s">
        <v>604</v>
      </c>
      <c r="C280" t="s">
        <v>58</v>
      </c>
      <c r="D280" t="s">
        <v>956</v>
      </c>
      <c r="E280" t="s">
        <v>605</v>
      </c>
      <c r="F280" t="s">
        <v>606</v>
      </c>
      <c r="G280" t="s">
        <v>85</v>
      </c>
      <c r="H280" t="s">
        <v>86</v>
      </c>
      <c r="J280" t="s">
        <v>594</v>
      </c>
      <c r="K280" t="s">
        <v>603</v>
      </c>
      <c r="L280" t="s">
        <v>19</v>
      </c>
      <c r="M280" t="s">
        <v>20</v>
      </c>
    </row>
    <row r="281" spans="2:14">
      <c r="B281" t="s">
        <v>604</v>
      </c>
      <c r="C281" t="s">
        <v>58</v>
      </c>
      <c r="D281" t="s">
        <v>956</v>
      </c>
      <c r="E281" t="s">
        <v>607</v>
      </c>
      <c r="F281" t="s">
        <v>608</v>
      </c>
      <c r="G281" t="s">
        <v>85</v>
      </c>
      <c r="H281" t="s">
        <v>86</v>
      </c>
      <c r="J281" t="s">
        <v>594</v>
      </c>
      <c r="K281" t="s">
        <v>603</v>
      </c>
      <c r="L281" t="s">
        <v>19</v>
      </c>
      <c r="M281" t="s">
        <v>20</v>
      </c>
    </row>
    <row r="282" spans="2:14">
      <c r="B282" t="s">
        <v>604</v>
      </c>
      <c r="C282" t="s">
        <v>58</v>
      </c>
      <c r="D282" t="s">
        <v>956</v>
      </c>
      <c r="E282" t="s">
        <v>609</v>
      </c>
      <c r="F282" t="s">
        <v>610</v>
      </c>
      <c r="G282" t="s">
        <v>85</v>
      </c>
      <c r="H282" t="s">
        <v>86</v>
      </c>
      <c r="J282" t="s">
        <v>594</v>
      </c>
      <c r="K282" t="s">
        <v>603</v>
      </c>
      <c r="L282" t="s">
        <v>19</v>
      </c>
      <c r="M282" t="s">
        <v>20</v>
      </c>
    </row>
    <row r="283" spans="2:14">
      <c r="B283" t="s">
        <v>613</v>
      </c>
      <c r="C283" t="s">
        <v>23</v>
      </c>
      <c r="D283" t="s">
        <v>956</v>
      </c>
      <c r="E283" t="s">
        <v>611</v>
      </c>
      <c r="F283" t="s">
        <v>612</v>
      </c>
      <c r="G283" t="s">
        <v>415</v>
      </c>
      <c r="H283" t="s">
        <v>227</v>
      </c>
      <c r="K283" t="s">
        <v>74</v>
      </c>
      <c r="L283" t="s">
        <v>19</v>
      </c>
      <c r="M283" t="s">
        <v>20</v>
      </c>
      <c r="N283" t="s">
        <v>21</v>
      </c>
    </row>
    <row r="284" spans="2:14">
      <c r="B284" t="s">
        <v>613</v>
      </c>
      <c r="C284" t="s">
        <v>23</v>
      </c>
      <c r="D284" t="s">
        <v>956</v>
      </c>
      <c r="E284" t="s">
        <v>614</v>
      </c>
      <c r="F284" t="s">
        <v>615</v>
      </c>
      <c r="G284" t="s">
        <v>415</v>
      </c>
      <c r="H284" t="s">
        <v>227</v>
      </c>
      <c r="K284" t="s">
        <v>98</v>
      </c>
      <c r="L284" t="s">
        <v>19</v>
      </c>
      <c r="M284" t="s">
        <v>20</v>
      </c>
      <c r="N284" t="s">
        <v>21</v>
      </c>
    </row>
    <row r="285" spans="2:14">
      <c r="B285" t="s">
        <v>613</v>
      </c>
      <c r="C285" t="s">
        <v>23</v>
      </c>
      <c r="D285" t="s">
        <v>956</v>
      </c>
      <c r="E285" t="s">
        <v>616</v>
      </c>
      <c r="F285" t="s">
        <v>617</v>
      </c>
      <c r="G285" t="s">
        <v>85</v>
      </c>
      <c r="H285" t="s">
        <v>86</v>
      </c>
      <c r="K285" t="s">
        <v>74</v>
      </c>
      <c r="L285" t="s">
        <v>19</v>
      </c>
      <c r="M285" t="s">
        <v>20</v>
      </c>
      <c r="N285" t="s">
        <v>21</v>
      </c>
    </row>
    <row r="286" spans="2:14">
      <c r="B286" t="s">
        <v>613</v>
      </c>
      <c r="C286" t="s">
        <v>23</v>
      </c>
      <c r="D286" t="s">
        <v>956</v>
      </c>
      <c r="E286" t="s">
        <v>618</v>
      </c>
      <c r="F286" t="s">
        <v>619</v>
      </c>
      <c r="G286" t="s">
        <v>85</v>
      </c>
      <c r="H286" t="s">
        <v>86</v>
      </c>
      <c r="K286" t="s">
        <v>98</v>
      </c>
      <c r="L286" t="s">
        <v>19</v>
      </c>
      <c r="M286" t="s">
        <v>20</v>
      </c>
      <c r="N286" t="s">
        <v>21</v>
      </c>
    </row>
    <row r="287" spans="2:14">
      <c r="B287" t="s">
        <v>613</v>
      </c>
      <c r="C287" t="s">
        <v>23</v>
      </c>
      <c r="D287" t="s">
        <v>956</v>
      </c>
      <c r="E287" t="s">
        <v>620</v>
      </c>
      <c r="F287" t="s">
        <v>621</v>
      </c>
      <c r="G287" t="s">
        <v>85</v>
      </c>
      <c r="H287" t="s">
        <v>86</v>
      </c>
      <c r="K287" t="s">
        <v>98</v>
      </c>
      <c r="L287" t="s">
        <v>19</v>
      </c>
      <c r="M287" t="s">
        <v>20</v>
      </c>
      <c r="N287" t="s">
        <v>21</v>
      </c>
    </row>
    <row r="288" spans="2:14">
      <c r="B288" t="s">
        <v>613</v>
      </c>
      <c r="C288" t="s">
        <v>23</v>
      </c>
      <c r="D288" t="s">
        <v>956</v>
      </c>
      <c r="E288" t="s">
        <v>622</v>
      </c>
      <c r="F288" t="s">
        <v>623</v>
      </c>
      <c r="G288" t="s">
        <v>85</v>
      </c>
      <c r="H288" t="s">
        <v>86</v>
      </c>
      <c r="K288" t="s">
        <v>98</v>
      </c>
      <c r="L288" t="s">
        <v>19</v>
      </c>
      <c r="M288" t="s">
        <v>20</v>
      </c>
      <c r="N288" t="s">
        <v>21</v>
      </c>
    </row>
    <row r="289" spans="2:14">
      <c r="B289" t="s">
        <v>613</v>
      </c>
      <c r="C289" t="s">
        <v>23</v>
      </c>
      <c r="D289" t="s">
        <v>956</v>
      </c>
      <c r="E289" t="s">
        <v>624</v>
      </c>
      <c r="F289" t="s">
        <v>625</v>
      </c>
      <c r="G289" t="s">
        <v>85</v>
      </c>
      <c r="H289" t="s">
        <v>86</v>
      </c>
      <c r="K289" t="s">
        <v>98</v>
      </c>
      <c r="L289" t="s">
        <v>19</v>
      </c>
      <c r="M289" t="s">
        <v>20</v>
      </c>
      <c r="N289" t="s">
        <v>21</v>
      </c>
    </row>
    <row r="290" spans="2:14">
      <c r="B290" t="s">
        <v>613</v>
      </c>
      <c r="C290" t="s">
        <v>23</v>
      </c>
      <c r="D290" t="s">
        <v>956</v>
      </c>
      <c r="E290" t="s">
        <v>626</v>
      </c>
      <c r="F290" t="s">
        <v>627</v>
      </c>
      <c r="G290" t="s">
        <v>85</v>
      </c>
      <c r="H290" t="s">
        <v>86</v>
      </c>
      <c r="K290" t="s">
        <v>98</v>
      </c>
      <c r="L290" t="s">
        <v>19</v>
      </c>
      <c r="M290" t="s">
        <v>20</v>
      </c>
      <c r="N290" t="s">
        <v>21</v>
      </c>
    </row>
    <row r="291" spans="2:14">
      <c r="B291" t="s">
        <v>613</v>
      </c>
      <c r="C291" t="s">
        <v>23</v>
      </c>
      <c r="D291" t="s">
        <v>956</v>
      </c>
      <c r="E291" t="s">
        <v>628</v>
      </c>
      <c r="F291" t="s">
        <v>629</v>
      </c>
      <c r="G291" t="s">
        <v>85</v>
      </c>
      <c r="H291" t="s">
        <v>86</v>
      </c>
      <c r="K291" t="s">
        <v>74</v>
      </c>
      <c r="L291" t="s">
        <v>19</v>
      </c>
      <c r="M291" t="s">
        <v>20</v>
      </c>
      <c r="N291" t="s">
        <v>21</v>
      </c>
    </row>
    <row r="292" spans="2:14">
      <c r="B292" t="s">
        <v>613</v>
      </c>
      <c r="C292" t="s">
        <v>23</v>
      </c>
      <c r="D292" t="s">
        <v>956</v>
      </c>
      <c r="E292" t="s">
        <v>630</v>
      </c>
      <c r="F292" t="s">
        <v>631</v>
      </c>
      <c r="G292" t="s">
        <v>451</v>
      </c>
      <c r="H292" t="s">
        <v>632</v>
      </c>
      <c r="K292" t="s">
        <v>21</v>
      </c>
      <c r="L292" t="s">
        <v>466</v>
      </c>
      <c r="M292" t="s">
        <v>467</v>
      </c>
      <c r="N292" t="s">
        <v>21</v>
      </c>
    </row>
    <row r="293" spans="2:14">
      <c r="B293" t="s">
        <v>613</v>
      </c>
      <c r="C293" t="s">
        <v>23</v>
      </c>
      <c r="D293" t="s">
        <v>956</v>
      </c>
      <c r="E293" t="s">
        <v>633</v>
      </c>
      <c r="F293" t="s">
        <v>634</v>
      </c>
      <c r="G293" t="s">
        <v>451</v>
      </c>
      <c r="H293" t="s">
        <v>632</v>
      </c>
      <c r="K293" t="s">
        <v>21</v>
      </c>
      <c r="L293" t="s">
        <v>466</v>
      </c>
      <c r="M293" t="s">
        <v>467</v>
      </c>
      <c r="N293" t="s">
        <v>21</v>
      </c>
    </row>
    <row r="294" spans="2:14">
      <c r="B294" t="s">
        <v>613</v>
      </c>
      <c r="C294" t="s">
        <v>23</v>
      </c>
      <c r="D294" t="s">
        <v>956</v>
      </c>
      <c r="E294" t="s">
        <v>635</v>
      </c>
      <c r="F294" t="s">
        <v>636</v>
      </c>
      <c r="G294" t="s">
        <v>485</v>
      </c>
      <c r="H294" t="s">
        <v>455</v>
      </c>
      <c r="K294" t="s">
        <v>21</v>
      </c>
      <c r="L294" t="s">
        <v>466</v>
      </c>
      <c r="M294" t="s">
        <v>467</v>
      </c>
      <c r="N294" t="s">
        <v>21</v>
      </c>
    </row>
    <row r="295" spans="2:14">
      <c r="B295" t="s">
        <v>613</v>
      </c>
      <c r="C295" t="s">
        <v>23</v>
      </c>
      <c r="D295" t="s">
        <v>956</v>
      </c>
      <c r="E295" t="s">
        <v>637</v>
      </c>
      <c r="F295" t="s">
        <v>638</v>
      </c>
      <c r="G295" t="s">
        <v>485</v>
      </c>
      <c r="H295" t="s">
        <v>455</v>
      </c>
      <c r="K295" t="s">
        <v>74</v>
      </c>
      <c r="L295" t="s">
        <v>466</v>
      </c>
      <c r="M295" t="s">
        <v>467</v>
      </c>
      <c r="N295" t="s">
        <v>21</v>
      </c>
    </row>
    <row r="296" spans="2:14">
      <c r="B296" t="s">
        <v>613</v>
      </c>
      <c r="C296" t="s">
        <v>23</v>
      </c>
      <c r="D296" t="s">
        <v>956</v>
      </c>
      <c r="E296" t="s">
        <v>639</v>
      </c>
      <c r="F296" t="s">
        <v>640</v>
      </c>
      <c r="G296" t="s">
        <v>485</v>
      </c>
      <c r="H296" t="s">
        <v>455</v>
      </c>
      <c r="K296" t="s">
        <v>74</v>
      </c>
      <c r="L296" t="s">
        <v>466</v>
      </c>
      <c r="M296" t="s">
        <v>467</v>
      </c>
      <c r="N296" t="s">
        <v>21</v>
      </c>
    </row>
    <row r="297" spans="2:14">
      <c r="B297" t="s">
        <v>613</v>
      </c>
      <c r="C297" t="s">
        <v>23</v>
      </c>
      <c r="D297" t="s">
        <v>956</v>
      </c>
      <c r="E297" t="s">
        <v>641</v>
      </c>
      <c r="F297" t="s">
        <v>642</v>
      </c>
      <c r="G297" t="s">
        <v>485</v>
      </c>
      <c r="H297" t="s">
        <v>455</v>
      </c>
      <c r="K297" t="s">
        <v>74</v>
      </c>
      <c r="L297" t="s">
        <v>466</v>
      </c>
      <c r="M297" t="s">
        <v>467</v>
      </c>
      <c r="N297" t="s">
        <v>21</v>
      </c>
    </row>
    <row r="298" spans="2:14">
      <c r="B298" t="s">
        <v>613</v>
      </c>
      <c r="C298" t="s">
        <v>23</v>
      </c>
      <c r="D298" t="s">
        <v>956</v>
      </c>
      <c r="E298" t="s">
        <v>643</v>
      </c>
      <c r="F298" t="s">
        <v>644</v>
      </c>
      <c r="G298" t="s">
        <v>465</v>
      </c>
      <c r="H298" t="s">
        <v>455</v>
      </c>
      <c r="K298" t="s">
        <v>98</v>
      </c>
      <c r="L298" t="s">
        <v>466</v>
      </c>
      <c r="M298" t="s">
        <v>467</v>
      </c>
      <c r="N298" t="s">
        <v>21</v>
      </c>
    </row>
    <row r="299" spans="2:14">
      <c r="B299" t="s">
        <v>613</v>
      </c>
      <c r="C299" t="s">
        <v>23</v>
      </c>
      <c r="D299" t="s">
        <v>956</v>
      </c>
      <c r="E299" t="s">
        <v>645</v>
      </c>
      <c r="F299" t="s">
        <v>646</v>
      </c>
      <c r="G299" t="s">
        <v>465</v>
      </c>
      <c r="H299" t="s">
        <v>455</v>
      </c>
      <c r="K299" t="s">
        <v>98</v>
      </c>
      <c r="L299" t="s">
        <v>466</v>
      </c>
      <c r="M299" t="s">
        <v>467</v>
      </c>
      <c r="N299" t="s">
        <v>21</v>
      </c>
    </row>
    <row r="300" spans="2:14">
      <c r="B300" t="s">
        <v>613</v>
      </c>
      <c r="C300" t="s">
        <v>23</v>
      </c>
      <c r="D300" t="s">
        <v>956</v>
      </c>
      <c r="E300" t="s">
        <v>647</v>
      </c>
      <c r="F300" t="s">
        <v>648</v>
      </c>
      <c r="G300" t="s">
        <v>465</v>
      </c>
      <c r="H300" t="s">
        <v>455</v>
      </c>
      <c r="K300" t="s">
        <v>21</v>
      </c>
      <c r="L300" t="s">
        <v>466</v>
      </c>
      <c r="M300" t="s">
        <v>467</v>
      </c>
      <c r="N300" t="s">
        <v>21</v>
      </c>
    </row>
    <row r="301" spans="2:14">
      <c r="B301" t="s">
        <v>613</v>
      </c>
      <c r="C301" t="s">
        <v>23</v>
      </c>
      <c r="D301" t="s">
        <v>956</v>
      </c>
      <c r="E301" t="s">
        <v>649</v>
      </c>
      <c r="F301" t="s">
        <v>650</v>
      </c>
      <c r="G301" t="s">
        <v>465</v>
      </c>
      <c r="H301" t="s">
        <v>455</v>
      </c>
      <c r="K301" t="s">
        <v>21</v>
      </c>
      <c r="L301" t="s">
        <v>466</v>
      </c>
      <c r="M301" t="s">
        <v>467</v>
      </c>
      <c r="N301" t="s">
        <v>21</v>
      </c>
    </row>
    <row r="302" spans="2:14">
      <c r="B302" t="s">
        <v>613</v>
      </c>
      <c r="C302" t="s">
        <v>23</v>
      </c>
      <c r="D302" t="s">
        <v>956</v>
      </c>
      <c r="E302" t="s">
        <v>651</v>
      </c>
      <c r="F302" t="s">
        <v>652</v>
      </c>
      <c r="G302" t="s">
        <v>415</v>
      </c>
      <c r="H302" t="s">
        <v>653</v>
      </c>
      <c r="K302" t="s">
        <v>21</v>
      </c>
      <c r="L302" t="s">
        <v>654</v>
      </c>
      <c r="M302" t="s">
        <v>654</v>
      </c>
      <c r="N302" t="s">
        <v>21</v>
      </c>
    </row>
    <row r="303" spans="2:14">
      <c r="B303" t="s">
        <v>613</v>
      </c>
      <c r="C303" t="s">
        <v>23</v>
      </c>
      <c r="D303" t="s">
        <v>956</v>
      </c>
      <c r="E303" t="s">
        <v>655</v>
      </c>
      <c r="F303" t="s">
        <v>656</v>
      </c>
      <c r="G303" t="s">
        <v>415</v>
      </c>
      <c r="H303" t="s">
        <v>455</v>
      </c>
      <c r="K303" t="s">
        <v>21</v>
      </c>
      <c r="L303" t="s">
        <v>466</v>
      </c>
      <c r="M303" t="s">
        <v>467</v>
      </c>
      <c r="N303" t="s">
        <v>21</v>
      </c>
    </row>
    <row r="304" spans="2:14">
      <c r="B304" t="s">
        <v>613</v>
      </c>
      <c r="C304" t="s">
        <v>23</v>
      </c>
      <c r="D304" t="s">
        <v>956</v>
      </c>
      <c r="E304" t="s">
        <v>657</v>
      </c>
      <c r="F304" t="s">
        <v>658</v>
      </c>
      <c r="G304" t="s">
        <v>415</v>
      </c>
      <c r="H304" t="s">
        <v>455</v>
      </c>
      <c r="K304" t="s">
        <v>21</v>
      </c>
      <c r="L304" t="s">
        <v>466</v>
      </c>
      <c r="M304" t="s">
        <v>467</v>
      </c>
      <c r="N304" t="s">
        <v>21</v>
      </c>
    </row>
    <row r="305" spans="2:14">
      <c r="B305" t="s">
        <v>613</v>
      </c>
      <c r="C305" t="s">
        <v>23</v>
      </c>
      <c r="D305" t="s">
        <v>956</v>
      </c>
      <c r="E305" t="s">
        <v>659</v>
      </c>
      <c r="F305" t="s">
        <v>660</v>
      </c>
      <c r="G305" t="s">
        <v>415</v>
      </c>
      <c r="H305" t="s">
        <v>455</v>
      </c>
      <c r="K305" t="s">
        <v>21</v>
      </c>
      <c r="L305" t="s">
        <v>466</v>
      </c>
      <c r="M305" t="s">
        <v>467</v>
      </c>
      <c r="N305" t="s">
        <v>21</v>
      </c>
    </row>
    <row r="306" spans="2:14">
      <c r="B306" t="s">
        <v>613</v>
      </c>
      <c r="C306" t="s">
        <v>23</v>
      </c>
      <c r="D306" t="s">
        <v>956</v>
      </c>
      <c r="E306" t="s">
        <v>661</v>
      </c>
      <c r="F306" t="s">
        <v>662</v>
      </c>
      <c r="G306" t="s">
        <v>85</v>
      </c>
      <c r="H306" t="s">
        <v>227</v>
      </c>
      <c r="K306" t="s">
        <v>74</v>
      </c>
      <c r="L306" t="s">
        <v>19</v>
      </c>
      <c r="M306" t="s">
        <v>20</v>
      </c>
      <c r="N306" t="s">
        <v>21</v>
      </c>
    </row>
    <row r="307" spans="2:14">
      <c r="B307" t="s">
        <v>613</v>
      </c>
      <c r="C307" t="s">
        <v>23</v>
      </c>
      <c r="D307" t="s">
        <v>956</v>
      </c>
      <c r="E307" t="s">
        <v>663</v>
      </c>
      <c r="F307" t="s">
        <v>664</v>
      </c>
      <c r="G307" t="s">
        <v>85</v>
      </c>
      <c r="H307" t="s">
        <v>227</v>
      </c>
      <c r="K307" t="s">
        <v>74</v>
      </c>
      <c r="L307" t="s">
        <v>19</v>
      </c>
      <c r="M307" t="s">
        <v>20</v>
      </c>
      <c r="N307" t="s">
        <v>21</v>
      </c>
    </row>
    <row r="308" spans="2:14">
      <c r="B308" t="s">
        <v>613</v>
      </c>
      <c r="C308" t="s">
        <v>23</v>
      </c>
      <c r="D308" t="s">
        <v>956</v>
      </c>
      <c r="E308" t="s">
        <v>665</v>
      </c>
      <c r="F308" t="s">
        <v>666</v>
      </c>
      <c r="G308" t="s">
        <v>85</v>
      </c>
      <c r="H308" t="s">
        <v>227</v>
      </c>
      <c r="K308" t="s">
        <v>74</v>
      </c>
      <c r="L308" t="s">
        <v>19</v>
      </c>
      <c r="M308" t="s">
        <v>20</v>
      </c>
      <c r="N308" t="s">
        <v>21</v>
      </c>
    </row>
    <row r="309" spans="2:14">
      <c r="B309" t="s">
        <v>613</v>
      </c>
      <c r="C309" t="s">
        <v>23</v>
      </c>
      <c r="D309" t="s">
        <v>956</v>
      </c>
      <c r="E309" t="s">
        <v>667</v>
      </c>
      <c r="F309" t="s">
        <v>668</v>
      </c>
      <c r="G309" t="s">
        <v>85</v>
      </c>
      <c r="H309" t="s">
        <v>227</v>
      </c>
      <c r="K309" t="s">
        <v>98</v>
      </c>
      <c r="L309" t="s">
        <v>19</v>
      </c>
      <c r="M309" t="s">
        <v>20</v>
      </c>
      <c r="N309" t="s">
        <v>21</v>
      </c>
    </row>
    <row r="310" spans="2:14">
      <c r="B310" t="s">
        <v>613</v>
      </c>
      <c r="C310" t="s">
        <v>23</v>
      </c>
      <c r="D310" t="s">
        <v>956</v>
      </c>
      <c r="E310" t="s">
        <v>669</v>
      </c>
      <c r="F310" t="s">
        <v>670</v>
      </c>
      <c r="G310" t="s">
        <v>85</v>
      </c>
      <c r="H310" t="s">
        <v>227</v>
      </c>
      <c r="K310" t="s">
        <v>98</v>
      </c>
      <c r="L310" t="s">
        <v>19</v>
      </c>
      <c r="M310" t="s">
        <v>20</v>
      </c>
      <c r="N310" t="s">
        <v>21</v>
      </c>
    </row>
    <row r="311" spans="2:14">
      <c r="B311" t="s">
        <v>613</v>
      </c>
      <c r="C311" t="s">
        <v>23</v>
      </c>
      <c r="D311" t="s">
        <v>956</v>
      </c>
      <c r="E311" t="s">
        <v>671</v>
      </c>
      <c r="F311" t="s">
        <v>672</v>
      </c>
      <c r="G311" t="s">
        <v>85</v>
      </c>
      <c r="H311" t="s">
        <v>227</v>
      </c>
      <c r="K311" t="s">
        <v>98</v>
      </c>
      <c r="L311" t="s">
        <v>19</v>
      </c>
      <c r="M311" t="s">
        <v>20</v>
      </c>
      <c r="N311" t="s">
        <v>21</v>
      </c>
    </row>
    <row r="312" spans="2:14">
      <c r="B312" t="s">
        <v>613</v>
      </c>
      <c r="C312" t="s">
        <v>23</v>
      </c>
      <c r="D312" t="s">
        <v>956</v>
      </c>
      <c r="E312" t="s">
        <v>673</v>
      </c>
      <c r="F312" t="s">
        <v>674</v>
      </c>
      <c r="G312" t="s">
        <v>85</v>
      </c>
      <c r="H312" t="s">
        <v>227</v>
      </c>
      <c r="K312" t="s">
        <v>98</v>
      </c>
      <c r="L312" t="s">
        <v>19</v>
      </c>
      <c r="M312" t="s">
        <v>20</v>
      </c>
      <c r="N312" t="s">
        <v>21</v>
      </c>
    </row>
    <row r="313" spans="2:14">
      <c r="B313" t="s">
        <v>613</v>
      </c>
      <c r="C313" t="s">
        <v>23</v>
      </c>
      <c r="D313" t="s">
        <v>956</v>
      </c>
      <c r="E313" t="s">
        <v>675</v>
      </c>
      <c r="F313" t="s">
        <v>676</v>
      </c>
      <c r="G313" t="s">
        <v>85</v>
      </c>
      <c r="H313" t="s">
        <v>227</v>
      </c>
      <c r="K313" t="s">
        <v>98</v>
      </c>
      <c r="L313" t="s">
        <v>19</v>
      </c>
      <c r="M313" t="s">
        <v>20</v>
      </c>
      <c r="N313" t="s">
        <v>21</v>
      </c>
    </row>
    <row r="314" spans="2:14">
      <c r="B314" t="s">
        <v>613</v>
      </c>
      <c r="C314" t="s">
        <v>23</v>
      </c>
      <c r="D314" t="s">
        <v>956</v>
      </c>
      <c r="E314" t="s">
        <v>677</v>
      </c>
      <c r="F314" t="s">
        <v>678</v>
      </c>
      <c r="G314" t="s">
        <v>85</v>
      </c>
      <c r="H314" t="s">
        <v>227</v>
      </c>
      <c r="K314" t="s">
        <v>98</v>
      </c>
      <c r="L314" t="s">
        <v>19</v>
      </c>
      <c r="M314" t="s">
        <v>20</v>
      </c>
      <c r="N314" t="s">
        <v>21</v>
      </c>
    </row>
    <row r="315" spans="2:14">
      <c r="B315" t="s">
        <v>613</v>
      </c>
      <c r="C315" t="s">
        <v>23</v>
      </c>
      <c r="D315" t="s">
        <v>956</v>
      </c>
      <c r="E315" t="s">
        <v>679</v>
      </c>
      <c r="F315" t="s">
        <v>680</v>
      </c>
      <c r="G315" t="s">
        <v>85</v>
      </c>
      <c r="H315" t="s">
        <v>227</v>
      </c>
      <c r="K315" t="s">
        <v>98</v>
      </c>
      <c r="L315" t="s">
        <v>19</v>
      </c>
      <c r="M315" t="s">
        <v>20</v>
      </c>
      <c r="N315" t="s">
        <v>21</v>
      </c>
    </row>
    <row r="316" spans="2:14">
      <c r="B316" t="s">
        <v>613</v>
      </c>
      <c r="C316" t="s">
        <v>23</v>
      </c>
      <c r="D316" t="s">
        <v>956</v>
      </c>
      <c r="E316" t="s">
        <v>681</v>
      </c>
      <c r="F316" t="s">
        <v>682</v>
      </c>
      <c r="G316" t="s">
        <v>85</v>
      </c>
      <c r="H316" t="s">
        <v>227</v>
      </c>
      <c r="K316" t="s">
        <v>98</v>
      </c>
      <c r="L316" t="s">
        <v>19</v>
      </c>
      <c r="M316" t="s">
        <v>20</v>
      </c>
      <c r="N316" t="s">
        <v>21</v>
      </c>
    </row>
    <row r="317" spans="2:14">
      <c r="B317" t="s">
        <v>613</v>
      </c>
      <c r="C317" t="s">
        <v>23</v>
      </c>
      <c r="D317" t="s">
        <v>956</v>
      </c>
      <c r="E317" t="s">
        <v>683</v>
      </c>
      <c r="F317" t="s">
        <v>684</v>
      </c>
      <c r="G317" t="s">
        <v>85</v>
      </c>
      <c r="H317" t="s">
        <v>227</v>
      </c>
      <c r="K317" t="s">
        <v>98</v>
      </c>
      <c r="L317" t="s">
        <v>19</v>
      </c>
      <c r="M317" t="s">
        <v>20</v>
      </c>
      <c r="N317" t="s">
        <v>21</v>
      </c>
    </row>
    <row r="318" spans="2:14">
      <c r="B318" t="s">
        <v>613</v>
      </c>
      <c r="C318" t="s">
        <v>23</v>
      </c>
      <c r="D318" t="s">
        <v>956</v>
      </c>
      <c r="E318" t="s">
        <v>685</v>
      </c>
      <c r="F318" t="s">
        <v>686</v>
      </c>
      <c r="G318" t="s">
        <v>85</v>
      </c>
      <c r="H318" t="s">
        <v>227</v>
      </c>
      <c r="K318" t="s">
        <v>98</v>
      </c>
      <c r="L318" t="s">
        <v>19</v>
      </c>
      <c r="M318" t="s">
        <v>20</v>
      </c>
      <c r="N318" t="s">
        <v>21</v>
      </c>
    </row>
    <row r="319" spans="2:14">
      <c r="B319" t="s">
        <v>613</v>
      </c>
      <c r="C319" t="s">
        <v>23</v>
      </c>
      <c r="D319" t="s">
        <v>956</v>
      </c>
      <c r="E319" t="s">
        <v>687</v>
      </c>
      <c r="F319" t="s">
        <v>688</v>
      </c>
      <c r="G319" t="s">
        <v>16</v>
      </c>
      <c r="H319" t="s">
        <v>689</v>
      </c>
      <c r="J319" t="s">
        <v>21</v>
      </c>
      <c r="K319" t="s">
        <v>690</v>
      </c>
      <c r="L319" t="s">
        <v>691</v>
      </c>
      <c r="M319" t="s">
        <v>654</v>
      </c>
      <c r="N319" t="s">
        <v>21</v>
      </c>
    </row>
    <row r="320" spans="2:14">
      <c r="B320" t="s">
        <v>613</v>
      </c>
      <c r="C320" t="s">
        <v>23</v>
      </c>
      <c r="D320" t="s">
        <v>956</v>
      </c>
      <c r="E320" t="s">
        <v>692</v>
      </c>
      <c r="F320" t="s">
        <v>688</v>
      </c>
      <c r="G320" t="s">
        <v>16</v>
      </c>
      <c r="H320" t="s">
        <v>689</v>
      </c>
      <c r="J320" t="s">
        <v>21</v>
      </c>
      <c r="K320" t="s">
        <v>690</v>
      </c>
      <c r="L320" t="s">
        <v>691</v>
      </c>
      <c r="M320" t="s">
        <v>654</v>
      </c>
      <c r="N320" t="s">
        <v>21</v>
      </c>
    </row>
    <row r="321" spans="2:13">
      <c r="B321" t="s">
        <v>696</v>
      </c>
      <c r="C321" t="s">
        <v>58</v>
      </c>
      <c r="D321" t="s">
        <v>956</v>
      </c>
      <c r="E321" t="s">
        <v>693</v>
      </c>
      <c r="F321" t="s">
        <v>694</v>
      </c>
      <c r="G321" t="s">
        <v>85</v>
      </c>
      <c r="H321" t="s">
        <v>86</v>
      </c>
      <c r="J321" t="s">
        <v>594</v>
      </c>
      <c r="K321" t="s">
        <v>695</v>
      </c>
      <c r="L321" t="s">
        <v>19</v>
      </c>
      <c r="M321" t="s">
        <v>20</v>
      </c>
    </row>
    <row r="322" spans="2:13">
      <c r="B322" t="s">
        <v>696</v>
      </c>
      <c r="C322" t="s">
        <v>58</v>
      </c>
      <c r="D322" t="s">
        <v>956</v>
      </c>
      <c r="E322" t="s">
        <v>697</v>
      </c>
      <c r="F322" t="s">
        <v>698</v>
      </c>
      <c r="G322" t="s">
        <v>85</v>
      </c>
      <c r="H322" t="s">
        <v>86</v>
      </c>
      <c r="J322" t="s">
        <v>594</v>
      </c>
      <c r="K322" t="s">
        <v>695</v>
      </c>
      <c r="L322" t="s">
        <v>19</v>
      </c>
      <c r="M322" t="s">
        <v>20</v>
      </c>
    </row>
    <row r="323" spans="2:13">
      <c r="B323" t="s">
        <v>696</v>
      </c>
      <c r="C323" t="s">
        <v>58</v>
      </c>
      <c r="D323" t="s">
        <v>956</v>
      </c>
      <c r="E323" t="s">
        <v>699</v>
      </c>
      <c r="F323" t="s">
        <v>700</v>
      </c>
      <c r="G323" t="s">
        <v>85</v>
      </c>
      <c r="H323" t="s">
        <v>86</v>
      </c>
      <c r="J323" t="s">
        <v>594</v>
      </c>
      <c r="K323" t="s">
        <v>695</v>
      </c>
      <c r="L323" t="s">
        <v>19</v>
      </c>
      <c r="M323" t="s">
        <v>20</v>
      </c>
    </row>
    <row r="324" spans="2:13">
      <c r="B324" t="s">
        <v>696</v>
      </c>
      <c r="C324" t="s">
        <v>58</v>
      </c>
      <c r="D324" t="s">
        <v>956</v>
      </c>
      <c r="E324" t="s">
        <v>701</v>
      </c>
      <c r="F324" t="s">
        <v>702</v>
      </c>
      <c r="G324" t="s">
        <v>85</v>
      </c>
      <c r="H324" t="s">
        <v>86</v>
      </c>
      <c r="J324" t="s">
        <v>594</v>
      </c>
      <c r="K324" t="s">
        <v>695</v>
      </c>
      <c r="L324" t="s">
        <v>19</v>
      </c>
      <c r="M324" t="s">
        <v>20</v>
      </c>
    </row>
    <row r="325" spans="2:13">
      <c r="B325" t="s">
        <v>696</v>
      </c>
      <c r="C325" t="s">
        <v>58</v>
      </c>
      <c r="D325" t="s">
        <v>956</v>
      </c>
      <c r="E325" t="s">
        <v>703</v>
      </c>
      <c r="F325" t="s">
        <v>704</v>
      </c>
      <c r="G325" t="s">
        <v>95</v>
      </c>
      <c r="H325" t="s">
        <v>86</v>
      </c>
      <c r="J325" t="s">
        <v>594</v>
      </c>
      <c r="K325" t="s">
        <v>695</v>
      </c>
      <c r="L325" t="s">
        <v>19</v>
      </c>
      <c r="M325" t="s">
        <v>20</v>
      </c>
    </row>
    <row r="326" spans="2:13">
      <c r="B326" t="s">
        <v>696</v>
      </c>
      <c r="C326" t="s">
        <v>58</v>
      </c>
      <c r="D326" t="s">
        <v>956</v>
      </c>
      <c r="E326" t="s">
        <v>705</v>
      </c>
      <c r="F326" t="s">
        <v>706</v>
      </c>
      <c r="G326" t="s">
        <v>707</v>
      </c>
      <c r="H326" t="s">
        <v>86</v>
      </c>
      <c r="J326" t="s">
        <v>594</v>
      </c>
      <c r="K326" t="s">
        <v>695</v>
      </c>
      <c r="L326" t="s">
        <v>19</v>
      </c>
      <c r="M326" t="s">
        <v>20</v>
      </c>
    </row>
    <row r="327" spans="2:13">
      <c r="B327" t="s">
        <v>710</v>
      </c>
      <c r="C327" t="s">
        <v>58</v>
      </c>
      <c r="D327" t="s">
        <v>956</v>
      </c>
      <c r="E327" t="s">
        <v>708</v>
      </c>
      <c r="F327" t="s">
        <v>709</v>
      </c>
      <c r="G327" t="s">
        <v>85</v>
      </c>
      <c r="H327" t="s">
        <v>86</v>
      </c>
      <c r="J327" t="s">
        <v>594</v>
      </c>
      <c r="K327" t="s">
        <v>695</v>
      </c>
      <c r="L327" t="s">
        <v>19</v>
      </c>
      <c r="M327" t="s">
        <v>20</v>
      </c>
    </row>
    <row r="328" spans="2:13">
      <c r="B328" t="s">
        <v>710</v>
      </c>
      <c r="C328" t="s">
        <v>58</v>
      </c>
      <c r="D328" t="s">
        <v>956</v>
      </c>
      <c r="E328" t="s">
        <v>711</v>
      </c>
      <c r="F328" t="s">
        <v>712</v>
      </c>
      <c r="G328" t="s">
        <v>85</v>
      </c>
      <c r="H328" t="s">
        <v>86</v>
      </c>
      <c r="J328" t="s">
        <v>21</v>
      </c>
      <c r="K328" t="s">
        <v>695</v>
      </c>
      <c r="L328" t="s">
        <v>19</v>
      </c>
      <c r="M328" t="s">
        <v>20</v>
      </c>
    </row>
    <row r="329" spans="2:13">
      <c r="B329" t="s">
        <v>710</v>
      </c>
      <c r="C329" t="s">
        <v>58</v>
      </c>
      <c r="D329" t="s">
        <v>956</v>
      </c>
      <c r="E329" t="s">
        <v>713</v>
      </c>
      <c r="F329" t="s">
        <v>714</v>
      </c>
      <c r="G329" t="s">
        <v>85</v>
      </c>
      <c r="H329" t="s">
        <v>86</v>
      </c>
      <c r="J329" t="s">
        <v>594</v>
      </c>
      <c r="K329" t="s">
        <v>695</v>
      </c>
      <c r="L329" t="s">
        <v>19</v>
      </c>
      <c r="M329" t="s">
        <v>20</v>
      </c>
    </row>
    <row r="330" spans="2:13">
      <c r="B330" t="s">
        <v>710</v>
      </c>
      <c r="C330" t="s">
        <v>58</v>
      </c>
      <c r="D330" t="s">
        <v>956</v>
      </c>
      <c r="E330" t="s">
        <v>715</v>
      </c>
      <c r="F330" t="s">
        <v>716</v>
      </c>
      <c r="G330" t="s">
        <v>85</v>
      </c>
      <c r="H330" t="s">
        <v>86</v>
      </c>
      <c r="J330" t="s">
        <v>594</v>
      </c>
      <c r="K330" t="s">
        <v>695</v>
      </c>
      <c r="L330" t="s">
        <v>19</v>
      </c>
      <c r="M330" t="s">
        <v>20</v>
      </c>
    </row>
    <row r="331" spans="2:13">
      <c r="B331" t="s">
        <v>710</v>
      </c>
      <c r="C331" t="s">
        <v>58</v>
      </c>
      <c r="D331" t="s">
        <v>956</v>
      </c>
      <c r="E331" t="s">
        <v>717</v>
      </c>
      <c r="F331" t="s">
        <v>718</v>
      </c>
      <c r="G331" t="s">
        <v>85</v>
      </c>
      <c r="H331" t="s">
        <v>86</v>
      </c>
      <c r="J331" t="s">
        <v>21</v>
      </c>
      <c r="K331" t="s">
        <v>695</v>
      </c>
      <c r="L331" t="s">
        <v>19</v>
      </c>
      <c r="M331" t="s">
        <v>20</v>
      </c>
    </row>
    <row r="332" spans="2:13">
      <c r="B332" t="s">
        <v>710</v>
      </c>
      <c r="C332" t="s">
        <v>58</v>
      </c>
      <c r="D332" t="s">
        <v>956</v>
      </c>
      <c r="E332" t="s">
        <v>719</v>
      </c>
      <c r="F332" t="s">
        <v>720</v>
      </c>
      <c r="G332" t="s">
        <v>85</v>
      </c>
      <c r="H332" t="s">
        <v>86</v>
      </c>
      <c r="J332" t="s">
        <v>21</v>
      </c>
      <c r="K332" t="s">
        <v>695</v>
      </c>
      <c r="L332" t="s">
        <v>19</v>
      </c>
      <c r="M332" t="s">
        <v>20</v>
      </c>
    </row>
    <row r="333" spans="2:13">
      <c r="B333" t="s">
        <v>710</v>
      </c>
      <c r="C333" t="s">
        <v>58</v>
      </c>
      <c r="D333" t="s">
        <v>956</v>
      </c>
      <c r="E333" t="s">
        <v>721</v>
      </c>
      <c r="F333" t="s">
        <v>722</v>
      </c>
      <c r="G333" t="s">
        <v>85</v>
      </c>
      <c r="H333" t="s">
        <v>86</v>
      </c>
      <c r="J333" t="s">
        <v>594</v>
      </c>
      <c r="K333" t="s">
        <v>695</v>
      </c>
      <c r="L333" t="s">
        <v>19</v>
      </c>
      <c r="M333" t="s">
        <v>20</v>
      </c>
    </row>
    <row r="334" spans="2:13">
      <c r="B334" t="s">
        <v>725</v>
      </c>
      <c r="C334" t="s">
        <v>58</v>
      </c>
      <c r="D334" t="s">
        <v>956</v>
      </c>
      <c r="E334" t="s">
        <v>723</v>
      </c>
      <c r="F334" t="s">
        <v>724</v>
      </c>
      <c r="G334" t="s">
        <v>95</v>
      </c>
      <c r="H334" t="s">
        <v>56</v>
      </c>
      <c r="K334" t="s">
        <v>695</v>
      </c>
      <c r="L334" t="s">
        <v>101</v>
      </c>
      <c r="M334" t="s">
        <v>20</v>
      </c>
    </row>
    <row r="335" spans="2:13">
      <c r="B335" t="s">
        <v>725</v>
      </c>
      <c r="C335" t="s">
        <v>58</v>
      </c>
      <c r="D335" t="s">
        <v>956</v>
      </c>
      <c r="E335" t="s">
        <v>726</v>
      </c>
      <c r="F335" t="s">
        <v>727</v>
      </c>
      <c r="G335" t="s">
        <v>95</v>
      </c>
      <c r="H335" t="s">
        <v>728</v>
      </c>
      <c r="J335" t="s">
        <v>729</v>
      </c>
      <c r="K335" t="s">
        <v>460</v>
      </c>
      <c r="L335" t="s">
        <v>19</v>
      </c>
      <c r="M335" t="s">
        <v>20</v>
      </c>
    </row>
    <row r="336" spans="2:13">
      <c r="B336" t="s">
        <v>725</v>
      </c>
      <c r="C336" t="s">
        <v>58</v>
      </c>
      <c r="D336" t="s">
        <v>956</v>
      </c>
      <c r="E336" t="s">
        <v>730</v>
      </c>
      <c r="F336" t="s">
        <v>731</v>
      </c>
      <c r="G336" t="s">
        <v>95</v>
      </c>
      <c r="H336" t="s">
        <v>728</v>
      </c>
      <c r="J336" t="s">
        <v>729</v>
      </c>
      <c r="K336" t="s">
        <v>460</v>
      </c>
      <c r="L336" t="s">
        <v>19</v>
      </c>
      <c r="M336" t="s">
        <v>20</v>
      </c>
    </row>
    <row r="337" spans="2:14">
      <c r="B337" t="s">
        <v>725</v>
      </c>
      <c r="C337" t="s">
        <v>58</v>
      </c>
      <c r="D337" t="s">
        <v>956</v>
      </c>
      <c r="E337" t="s">
        <v>732</v>
      </c>
      <c r="F337" t="s">
        <v>733</v>
      </c>
      <c r="G337" t="s">
        <v>16</v>
      </c>
      <c r="H337" t="s">
        <v>734</v>
      </c>
      <c r="J337" t="s">
        <v>21</v>
      </c>
      <c r="K337" t="s">
        <v>21</v>
      </c>
      <c r="L337" t="s">
        <v>119</v>
      </c>
      <c r="M337" t="s">
        <v>20</v>
      </c>
      <c r="N337" t="s">
        <v>21</v>
      </c>
    </row>
    <row r="338" spans="2:14">
      <c r="B338" t="s">
        <v>725</v>
      </c>
      <c r="C338" t="s">
        <v>58</v>
      </c>
      <c r="D338" t="s">
        <v>956</v>
      </c>
      <c r="E338" t="s">
        <v>735</v>
      </c>
      <c r="F338" t="s">
        <v>736</v>
      </c>
      <c r="G338" t="s">
        <v>16</v>
      </c>
      <c r="H338" t="s">
        <v>734</v>
      </c>
      <c r="J338" t="s">
        <v>21</v>
      </c>
      <c r="K338" t="s">
        <v>21</v>
      </c>
      <c r="L338" t="s">
        <v>119</v>
      </c>
      <c r="M338" t="s">
        <v>20</v>
      </c>
      <c r="N338" t="s">
        <v>21</v>
      </c>
    </row>
    <row r="339" spans="2:14">
      <c r="B339" t="s">
        <v>725</v>
      </c>
      <c r="C339" t="s">
        <v>58</v>
      </c>
      <c r="D339" t="s">
        <v>956</v>
      </c>
      <c r="E339" t="s">
        <v>737</v>
      </c>
      <c r="F339" t="s">
        <v>738</v>
      </c>
      <c r="G339" t="s">
        <v>16</v>
      </c>
      <c r="H339" t="s">
        <v>734</v>
      </c>
      <c r="J339" t="s">
        <v>21</v>
      </c>
      <c r="K339" t="s">
        <v>21</v>
      </c>
      <c r="L339" t="s">
        <v>119</v>
      </c>
      <c r="M339" t="s">
        <v>20</v>
      </c>
      <c r="N339" t="s">
        <v>21</v>
      </c>
    </row>
    <row r="340" spans="2:14">
      <c r="B340" t="s">
        <v>725</v>
      </c>
      <c r="C340" t="s">
        <v>58</v>
      </c>
      <c r="D340" t="s">
        <v>956</v>
      </c>
      <c r="E340" t="s">
        <v>739</v>
      </c>
      <c r="F340" t="s">
        <v>740</v>
      </c>
      <c r="G340" t="s">
        <v>16</v>
      </c>
      <c r="H340" t="s">
        <v>734</v>
      </c>
      <c r="J340" t="s">
        <v>21</v>
      </c>
      <c r="K340" t="s">
        <v>21</v>
      </c>
      <c r="L340" t="s">
        <v>119</v>
      </c>
      <c r="M340" t="s">
        <v>20</v>
      </c>
      <c r="N340" t="s">
        <v>21</v>
      </c>
    </row>
    <row r="341" spans="2:14">
      <c r="B341" t="s">
        <v>743</v>
      </c>
      <c r="C341" t="s">
        <v>58</v>
      </c>
      <c r="D341" t="s">
        <v>956</v>
      </c>
      <c r="E341" t="s">
        <v>741</v>
      </c>
      <c r="F341" t="s">
        <v>742</v>
      </c>
      <c r="G341" t="s">
        <v>55</v>
      </c>
      <c r="H341" t="s">
        <v>56</v>
      </c>
      <c r="K341" t="s">
        <v>695</v>
      </c>
      <c r="L341" t="s">
        <v>19</v>
      </c>
      <c r="M341" t="s">
        <v>20</v>
      </c>
    </row>
    <row r="342" spans="2:14">
      <c r="B342" t="s">
        <v>743</v>
      </c>
      <c r="C342" t="s">
        <v>58</v>
      </c>
      <c r="D342" t="s">
        <v>956</v>
      </c>
      <c r="E342" t="s">
        <v>744</v>
      </c>
      <c r="F342" t="s">
        <v>745</v>
      </c>
      <c r="G342" t="s">
        <v>55</v>
      </c>
      <c r="H342" t="s">
        <v>56</v>
      </c>
      <c r="K342" t="s">
        <v>695</v>
      </c>
      <c r="L342" t="s">
        <v>19</v>
      </c>
      <c r="M342" t="s">
        <v>20</v>
      </c>
    </row>
    <row r="343" spans="2:14">
      <c r="B343" t="s">
        <v>743</v>
      </c>
      <c r="C343" t="s">
        <v>58</v>
      </c>
      <c r="D343" t="s">
        <v>956</v>
      </c>
      <c r="E343" t="s">
        <v>746</v>
      </c>
      <c r="F343" t="s">
        <v>747</v>
      </c>
      <c r="G343" t="s">
        <v>55</v>
      </c>
      <c r="H343" t="s">
        <v>56</v>
      </c>
      <c r="K343" t="s">
        <v>695</v>
      </c>
      <c r="L343" t="s">
        <v>19</v>
      </c>
      <c r="M343" t="s">
        <v>20</v>
      </c>
    </row>
    <row r="344" spans="2:14">
      <c r="B344" t="s">
        <v>743</v>
      </c>
      <c r="C344" t="s">
        <v>58</v>
      </c>
      <c r="D344" t="s">
        <v>956</v>
      </c>
      <c r="E344" t="s">
        <v>748</v>
      </c>
      <c r="F344" t="s">
        <v>749</v>
      </c>
      <c r="G344" t="s">
        <v>55</v>
      </c>
      <c r="H344" t="s">
        <v>56</v>
      </c>
      <c r="K344" t="s">
        <v>695</v>
      </c>
      <c r="L344" t="s">
        <v>19</v>
      </c>
      <c r="M344" t="s">
        <v>20</v>
      </c>
    </row>
    <row r="345" spans="2:14">
      <c r="B345" t="s">
        <v>743</v>
      </c>
      <c r="C345" t="s">
        <v>58</v>
      </c>
      <c r="D345" t="s">
        <v>956</v>
      </c>
      <c r="E345" t="s">
        <v>750</v>
      </c>
      <c r="F345" t="s">
        <v>751</v>
      </c>
      <c r="G345" t="s">
        <v>55</v>
      </c>
      <c r="H345" t="s">
        <v>56</v>
      </c>
      <c r="K345" t="s">
        <v>695</v>
      </c>
      <c r="L345" t="s">
        <v>19</v>
      </c>
      <c r="M345" t="s">
        <v>20</v>
      </c>
    </row>
    <row r="346" spans="2:14">
      <c r="B346" t="s">
        <v>743</v>
      </c>
      <c r="C346" t="s">
        <v>58</v>
      </c>
      <c r="D346" t="s">
        <v>956</v>
      </c>
      <c r="E346" t="s">
        <v>752</v>
      </c>
      <c r="F346" t="s">
        <v>753</v>
      </c>
      <c r="G346" t="s">
        <v>55</v>
      </c>
      <c r="H346" t="s">
        <v>56</v>
      </c>
      <c r="K346" t="s">
        <v>695</v>
      </c>
      <c r="L346" t="s">
        <v>19</v>
      </c>
      <c r="M346" t="s">
        <v>20</v>
      </c>
    </row>
    <row r="347" spans="2:14">
      <c r="B347" t="s">
        <v>743</v>
      </c>
      <c r="C347" t="s">
        <v>58</v>
      </c>
      <c r="D347" t="s">
        <v>956</v>
      </c>
      <c r="E347" t="s">
        <v>754</v>
      </c>
      <c r="F347" t="s">
        <v>755</v>
      </c>
      <c r="G347" t="s">
        <v>55</v>
      </c>
      <c r="H347" t="s">
        <v>56</v>
      </c>
      <c r="K347" t="s">
        <v>695</v>
      </c>
      <c r="L347" t="s">
        <v>19</v>
      </c>
      <c r="M347" t="s">
        <v>20</v>
      </c>
    </row>
    <row r="348" spans="2:14">
      <c r="B348" t="s">
        <v>743</v>
      </c>
      <c r="C348" t="s">
        <v>58</v>
      </c>
      <c r="D348" t="s">
        <v>956</v>
      </c>
      <c r="E348" t="s">
        <v>756</v>
      </c>
      <c r="F348" t="s">
        <v>757</v>
      </c>
      <c r="G348" t="s">
        <v>55</v>
      </c>
      <c r="H348" t="s">
        <v>56</v>
      </c>
      <c r="K348" t="s">
        <v>695</v>
      </c>
      <c r="L348" t="s">
        <v>19</v>
      </c>
      <c r="M348" t="s">
        <v>20</v>
      </c>
    </row>
    <row r="349" spans="2:14">
      <c r="B349" t="s">
        <v>743</v>
      </c>
      <c r="C349" t="s">
        <v>58</v>
      </c>
      <c r="D349" t="s">
        <v>956</v>
      </c>
      <c r="E349" t="s">
        <v>758</v>
      </c>
      <c r="F349" t="s">
        <v>759</v>
      </c>
      <c r="G349" t="s">
        <v>55</v>
      </c>
      <c r="H349" t="s">
        <v>56</v>
      </c>
      <c r="K349" t="s">
        <v>695</v>
      </c>
      <c r="L349" t="s">
        <v>19</v>
      </c>
      <c r="M349" t="s">
        <v>20</v>
      </c>
    </row>
    <row r="350" spans="2:14">
      <c r="B350" t="s">
        <v>743</v>
      </c>
      <c r="C350" t="s">
        <v>58</v>
      </c>
      <c r="D350" t="s">
        <v>956</v>
      </c>
      <c r="E350" t="s">
        <v>760</v>
      </c>
      <c r="F350" t="s">
        <v>761</v>
      </c>
      <c r="G350" t="s">
        <v>55</v>
      </c>
      <c r="H350" t="s">
        <v>56</v>
      </c>
      <c r="K350" t="s">
        <v>695</v>
      </c>
      <c r="L350" t="s">
        <v>19</v>
      </c>
      <c r="M350" t="s">
        <v>20</v>
      </c>
    </row>
    <row r="351" spans="2:14">
      <c r="B351" t="s">
        <v>743</v>
      </c>
      <c r="C351" t="s">
        <v>58</v>
      </c>
      <c r="D351" t="s">
        <v>956</v>
      </c>
      <c r="E351" t="s">
        <v>762</v>
      </c>
      <c r="F351" t="s">
        <v>763</v>
      </c>
      <c r="G351" t="s">
        <v>55</v>
      </c>
      <c r="H351" t="s">
        <v>56</v>
      </c>
      <c r="K351" t="s">
        <v>695</v>
      </c>
      <c r="L351" t="s">
        <v>19</v>
      </c>
      <c r="M351" t="s">
        <v>20</v>
      </c>
    </row>
    <row r="352" spans="2:14">
      <c r="B352" t="s">
        <v>743</v>
      </c>
      <c r="C352" t="s">
        <v>58</v>
      </c>
      <c r="D352" t="s">
        <v>956</v>
      </c>
      <c r="E352" t="s">
        <v>764</v>
      </c>
      <c r="F352" t="s">
        <v>765</v>
      </c>
      <c r="G352" t="s">
        <v>55</v>
      </c>
      <c r="H352" t="s">
        <v>56</v>
      </c>
      <c r="K352" t="s">
        <v>695</v>
      </c>
      <c r="L352" t="s">
        <v>19</v>
      </c>
      <c r="M352" t="s">
        <v>20</v>
      </c>
    </row>
    <row r="353" spans="2:13">
      <c r="B353" t="s">
        <v>743</v>
      </c>
      <c r="C353" t="s">
        <v>58</v>
      </c>
      <c r="D353" t="s">
        <v>956</v>
      </c>
      <c r="E353" t="s">
        <v>766</v>
      </c>
      <c r="F353" t="s">
        <v>767</v>
      </c>
      <c r="G353" t="s">
        <v>55</v>
      </c>
      <c r="H353" t="s">
        <v>56</v>
      </c>
      <c r="K353" t="s">
        <v>695</v>
      </c>
      <c r="L353" t="s">
        <v>19</v>
      </c>
      <c r="M353" t="s">
        <v>20</v>
      </c>
    </row>
    <row r="354" spans="2:13">
      <c r="B354" t="s">
        <v>743</v>
      </c>
      <c r="C354" t="s">
        <v>58</v>
      </c>
      <c r="D354" t="s">
        <v>956</v>
      </c>
      <c r="E354" t="s">
        <v>768</v>
      </c>
      <c r="F354" t="s">
        <v>769</v>
      </c>
      <c r="G354" t="s">
        <v>55</v>
      </c>
      <c r="H354" t="s">
        <v>56</v>
      </c>
      <c r="K354" t="s">
        <v>695</v>
      </c>
      <c r="L354" t="s">
        <v>19</v>
      </c>
      <c r="M354" t="s">
        <v>20</v>
      </c>
    </row>
    <row r="355" spans="2:13">
      <c r="B355" t="s">
        <v>743</v>
      </c>
      <c r="C355" t="s">
        <v>58</v>
      </c>
      <c r="D355" t="s">
        <v>956</v>
      </c>
      <c r="E355" t="s">
        <v>770</v>
      </c>
      <c r="F355" t="s">
        <v>771</v>
      </c>
      <c r="G355" t="s">
        <v>55</v>
      </c>
      <c r="H355" t="s">
        <v>56</v>
      </c>
      <c r="K355" t="s">
        <v>695</v>
      </c>
      <c r="L355" t="s">
        <v>19</v>
      </c>
      <c r="M355" t="s">
        <v>20</v>
      </c>
    </row>
    <row r="356" spans="2:13">
      <c r="B356" t="s">
        <v>743</v>
      </c>
      <c r="C356" t="s">
        <v>58</v>
      </c>
      <c r="D356" t="s">
        <v>956</v>
      </c>
      <c r="E356" t="s">
        <v>772</v>
      </c>
      <c r="F356" t="s">
        <v>773</v>
      </c>
      <c r="G356" t="s">
        <v>55</v>
      </c>
      <c r="H356" t="s">
        <v>56</v>
      </c>
      <c r="K356" t="s">
        <v>695</v>
      </c>
      <c r="L356" t="s">
        <v>19</v>
      </c>
      <c r="M356" t="s">
        <v>20</v>
      </c>
    </row>
    <row r="357" spans="2:13">
      <c r="B357" t="s">
        <v>743</v>
      </c>
      <c r="C357" t="s">
        <v>58</v>
      </c>
      <c r="D357" t="s">
        <v>956</v>
      </c>
      <c r="E357" t="s">
        <v>774</v>
      </c>
      <c r="F357" t="s">
        <v>775</v>
      </c>
      <c r="G357" t="s">
        <v>55</v>
      </c>
      <c r="H357" t="s">
        <v>56</v>
      </c>
      <c r="K357" t="s">
        <v>695</v>
      </c>
      <c r="L357" t="s">
        <v>19</v>
      </c>
      <c r="M357" t="s">
        <v>20</v>
      </c>
    </row>
    <row r="358" spans="2:13">
      <c r="B358" t="s">
        <v>743</v>
      </c>
      <c r="C358" t="s">
        <v>58</v>
      </c>
      <c r="D358" t="s">
        <v>956</v>
      </c>
      <c r="E358" t="s">
        <v>776</v>
      </c>
      <c r="F358" t="s">
        <v>777</v>
      </c>
      <c r="G358" t="s">
        <v>55</v>
      </c>
      <c r="H358" t="s">
        <v>56</v>
      </c>
      <c r="K358" t="s">
        <v>695</v>
      </c>
      <c r="L358" t="s">
        <v>19</v>
      </c>
      <c r="M358" t="s">
        <v>20</v>
      </c>
    </row>
    <row r="359" spans="2:13">
      <c r="B359" t="s">
        <v>743</v>
      </c>
      <c r="C359" t="s">
        <v>58</v>
      </c>
      <c r="D359" t="s">
        <v>956</v>
      </c>
      <c r="E359" t="s">
        <v>778</v>
      </c>
      <c r="F359" t="s">
        <v>779</v>
      </c>
      <c r="G359" t="s">
        <v>55</v>
      </c>
      <c r="H359" t="s">
        <v>71</v>
      </c>
      <c r="K359" t="s">
        <v>695</v>
      </c>
      <c r="L359" t="s">
        <v>19</v>
      </c>
      <c r="M359" t="s">
        <v>20</v>
      </c>
    </row>
    <row r="360" spans="2:13">
      <c r="B360" t="s">
        <v>743</v>
      </c>
      <c r="C360" t="s">
        <v>58</v>
      </c>
      <c r="D360" t="s">
        <v>956</v>
      </c>
      <c r="E360" t="s">
        <v>780</v>
      </c>
      <c r="F360" t="s">
        <v>781</v>
      </c>
      <c r="G360" t="s">
        <v>95</v>
      </c>
      <c r="H360" t="s">
        <v>56</v>
      </c>
      <c r="K360" t="s">
        <v>695</v>
      </c>
      <c r="L360" t="s">
        <v>101</v>
      </c>
      <c r="M360" t="s">
        <v>20</v>
      </c>
    </row>
    <row r="361" spans="2:13">
      <c r="B361" t="s">
        <v>743</v>
      </c>
      <c r="C361" t="s">
        <v>58</v>
      </c>
      <c r="D361" t="s">
        <v>956</v>
      </c>
      <c r="E361" t="s">
        <v>782</v>
      </c>
      <c r="F361" t="s">
        <v>783</v>
      </c>
      <c r="G361" t="s">
        <v>95</v>
      </c>
      <c r="H361" t="s">
        <v>56</v>
      </c>
      <c r="K361" t="s">
        <v>695</v>
      </c>
      <c r="L361" t="s">
        <v>101</v>
      </c>
      <c r="M361" t="s">
        <v>20</v>
      </c>
    </row>
    <row r="362" spans="2:13">
      <c r="B362" t="s">
        <v>743</v>
      </c>
      <c r="C362" t="s">
        <v>58</v>
      </c>
      <c r="D362" t="s">
        <v>956</v>
      </c>
      <c r="E362" t="s">
        <v>784</v>
      </c>
      <c r="F362" t="s">
        <v>785</v>
      </c>
      <c r="G362" t="s">
        <v>95</v>
      </c>
      <c r="H362" t="s">
        <v>56</v>
      </c>
      <c r="K362" t="s">
        <v>695</v>
      </c>
      <c r="L362" t="s">
        <v>101</v>
      </c>
      <c r="M362" t="s">
        <v>20</v>
      </c>
    </row>
    <row r="363" spans="2:13">
      <c r="B363" t="s">
        <v>743</v>
      </c>
      <c r="C363" t="s">
        <v>58</v>
      </c>
      <c r="D363" t="s">
        <v>956</v>
      </c>
      <c r="E363" t="s">
        <v>786</v>
      </c>
      <c r="F363" t="s">
        <v>787</v>
      </c>
      <c r="G363" t="s">
        <v>95</v>
      </c>
      <c r="H363" t="s">
        <v>56</v>
      </c>
      <c r="K363" t="s">
        <v>695</v>
      </c>
      <c r="L363" t="s">
        <v>101</v>
      </c>
      <c r="M363" t="s">
        <v>20</v>
      </c>
    </row>
    <row r="364" spans="2:13">
      <c r="B364" t="s">
        <v>743</v>
      </c>
      <c r="C364" t="s">
        <v>58</v>
      </c>
      <c r="D364" t="s">
        <v>956</v>
      </c>
      <c r="E364" t="s">
        <v>788</v>
      </c>
      <c r="F364" t="s">
        <v>789</v>
      </c>
      <c r="G364" t="s">
        <v>95</v>
      </c>
      <c r="H364" t="s">
        <v>56</v>
      </c>
      <c r="K364" t="s">
        <v>695</v>
      </c>
      <c r="L364" t="s">
        <v>101</v>
      </c>
      <c r="M364" t="s">
        <v>20</v>
      </c>
    </row>
    <row r="365" spans="2:13">
      <c r="B365" t="s">
        <v>743</v>
      </c>
      <c r="C365" t="s">
        <v>58</v>
      </c>
      <c r="D365" t="s">
        <v>956</v>
      </c>
      <c r="E365" t="s">
        <v>790</v>
      </c>
      <c r="F365" t="s">
        <v>791</v>
      </c>
      <c r="G365" t="s">
        <v>95</v>
      </c>
      <c r="H365" t="s">
        <v>56</v>
      </c>
      <c r="K365" t="s">
        <v>695</v>
      </c>
      <c r="L365" t="s">
        <v>101</v>
      </c>
      <c r="M365" t="s">
        <v>20</v>
      </c>
    </row>
    <row r="366" spans="2:13">
      <c r="B366" t="s">
        <v>743</v>
      </c>
      <c r="C366" t="s">
        <v>58</v>
      </c>
      <c r="D366" t="s">
        <v>956</v>
      </c>
      <c r="E366" t="s">
        <v>792</v>
      </c>
      <c r="F366" t="s">
        <v>793</v>
      </c>
      <c r="G366" t="s">
        <v>95</v>
      </c>
      <c r="H366" t="s">
        <v>56</v>
      </c>
      <c r="K366" t="s">
        <v>695</v>
      </c>
      <c r="L366" t="s">
        <v>101</v>
      </c>
      <c r="M366" t="s">
        <v>20</v>
      </c>
    </row>
    <row r="367" spans="2:13">
      <c r="B367" t="s">
        <v>743</v>
      </c>
      <c r="C367" t="s">
        <v>58</v>
      </c>
      <c r="D367" t="s">
        <v>956</v>
      </c>
      <c r="E367" t="s">
        <v>794</v>
      </c>
      <c r="F367" t="s">
        <v>795</v>
      </c>
      <c r="G367" t="s">
        <v>95</v>
      </c>
      <c r="H367" t="s">
        <v>56</v>
      </c>
      <c r="K367" t="s">
        <v>695</v>
      </c>
      <c r="L367" t="s">
        <v>101</v>
      </c>
      <c r="M367" t="s">
        <v>20</v>
      </c>
    </row>
    <row r="368" spans="2:13">
      <c r="B368" t="s">
        <v>743</v>
      </c>
      <c r="C368" t="s">
        <v>58</v>
      </c>
      <c r="D368" t="s">
        <v>956</v>
      </c>
      <c r="E368" t="s">
        <v>796</v>
      </c>
      <c r="F368" t="s">
        <v>797</v>
      </c>
      <c r="G368" t="s">
        <v>95</v>
      </c>
      <c r="H368" t="s">
        <v>56</v>
      </c>
      <c r="K368" t="s">
        <v>695</v>
      </c>
      <c r="L368" t="s">
        <v>101</v>
      </c>
      <c r="M368" t="s">
        <v>20</v>
      </c>
    </row>
    <row r="369" spans="2:14">
      <c r="B369" t="s">
        <v>743</v>
      </c>
      <c r="C369" t="s">
        <v>58</v>
      </c>
      <c r="D369" t="s">
        <v>956</v>
      </c>
      <c r="E369" t="s">
        <v>798</v>
      </c>
      <c r="F369" t="s">
        <v>799</v>
      </c>
      <c r="G369" t="s">
        <v>95</v>
      </c>
      <c r="H369" t="s">
        <v>56</v>
      </c>
      <c r="K369" t="s">
        <v>695</v>
      </c>
      <c r="L369" t="s">
        <v>101</v>
      </c>
      <c r="M369" t="s">
        <v>20</v>
      </c>
    </row>
    <row r="370" spans="2:14">
      <c r="B370" t="s">
        <v>743</v>
      </c>
      <c r="C370" t="s">
        <v>58</v>
      </c>
      <c r="D370" t="s">
        <v>956</v>
      </c>
      <c r="E370" t="s">
        <v>800</v>
      </c>
      <c r="F370" t="s">
        <v>801</v>
      </c>
      <c r="G370" t="s">
        <v>95</v>
      </c>
      <c r="H370" t="s">
        <v>56</v>
      </c>
      <c r="K370" t="s">
        <v>695</v>
      </c>
      <c r="L370" t="s">
        <v>101</v>
      </c>
      <c r="M370" t="s">
        <v>20</v>
      </c>
    </row>
    <row r="371" spans="2:14">
      <c r="B371" t="s">
        <v>743</v>
      </c>
      <c r="C371" t="s">
        <v>58</v>
      </c>
      <c r="D371" t="s">
        <v>956</v>
      </c>
      <c r="E371" t="s">
        <v>802</v>
      </c>
      <c r="F371" t="s">
        <v>803</v>
      </c>
      <c r="G371" t="s">
        <v>95</v>
      </c>
      <c r="H371" t="s">
        <v>56</v>
      </c>
      <c r="K371" t="s">
        <v>695</v>
      </c>
      <c r="L371" t="s">
        <v>101</v>
      </c>
      <c r="M371" t="s">
        <v>20</v>
      </c>
    </row>
    <row r="372" spans="2:14">
      <c r="B372" t="s">
        <v>743</v>
      </c>
      <c r="C372" t="s">
        <v>58</v>
      </c>
      <c r="D372" t="s">
        <v>956</v>
      </c>
      <c r="E372" t="s">
        <v>804</v>
      </c>
      <c r="F372" t="s">
        <v>805</v>
      </c>
      <c r="G372" t="s">
        <v>95</v>
      </c>
      <c r="H372" t="s">
        <v>71</v>
      </c>
      <c r="K372" t="s">
        <v>695</v>
      </c>
      <c r="L372" t="s">
        <v>19</v>
      </c>
      <c r="M372" t="s">
        <v>20</v>
      </c>
    </row>
    <row r="373" spans="2:14">
      <c r="B373" t="s">
        <v>743</v>
      </c>
      <c r="C373" t="s">
        <v>58</v>
      </c>
      <c r="D373" t="s">
        <v>956</v>
      </c>
      <c r="E373" t="s">
        <v>806</v>
      </c>
      <c r="F373" t="s">
        <v>807</v>
      </c>
      <c r="G373" t="s">
        <v>95</v>
      </c>
      <c r="H373" t="s">
        <v>71</v>
      </c>
      <c r="K373" t="s">
        <v>695</v>
      </c>
      <c r="L373" t="s">
        <v>19</v>
      </c>
      <c r="M373" t="s">
        <v>20</v>
      </c>
    </row>
    <row r="374" spans="2:14">
      <c r="B374" t="s">
        <v>743</v>
      </c>
      <c r="C374" t="s">
        <v>58</v>
      </c>
      <c r="D374" t="s">
        <v>956</v>
      </c>
      <c r="E374" t="s">
        <v>808</v>
      </c>
      <c r="F374" t="s">
        <v>809</v>
      </c>
      <c r="G374" t="s">
        <v>95</v>
      </c>
      <c r="H374" t="s">
        <v>71</v>
      </c>
      <c r="K374" t="s">
        <v>695</v>
      </c>
      <c r="L374" t="s">
        <v>19</v>
      </c>
      <c r="M374" t="s">
        <v>20</v>
      </c>
    </row>
    <row r="375" spans="2:14">
      <c r="B375" t="s">
        <v>743</v>
      </c>
      <c r="C375" t="s">
        <v>58</v>
      </c>
      <c r="D375" t="s">
        <v>956</v>
      </c>
      <c r="E375" t="s">
        <v>810</v>
      </c>
      <c r="F375" t="s">
        <v>811</v>
      </c>
      <c r="G375" t="s">
        <v>95</v>
      </c>
      <c r="H375" t="s">
        <v>71</v>
      </c>
      <c r="K375" t="s">
        <v>695</v>
      </c>
      <c r="L375" t="s">
        <v>19</v>
      </c>
      <c r="M375" t="s">
        <v>20</v>
      </c>
    </row>
    <row r="376" spans="2:14">
      <c r="B376" t="s">
        <v>743</v>
      </c>
      <c r="C376" t="s">
        <v>58</v>
      </c>
      <c r="D376" t="s">
        <v>956</v>
      </c>
      <c r="E376" t="s">
        <v>812</v>
      </c>
      <c r="F376" t="s">
        <v>813</v>
      </c>
      <c r="G376" t="s">
        <v>95</v>
      </c>
      <c r="H376" t="s">
        <v>71</v>
      </c>
      <c r="K376" t="s">
        <v>695</v>
      </c>
      <c r="L376" t="s">
        <v>19</v>
      </c>
      <c r="M376" t="s">
        <v>20</v>
      </c>
    </row>
    <row r="377" spans="2:14">
      <c r="B377" t="s">
        <v>743</v>
      </c>
      <c r="C377" t="s">
        <v>58</v>
      </c>
      <c r="D377" t="s">
        <v>956</v>
      </c>
      <c r="E377" t="s">
        <v>814</v>
      </c>
      <c r="F377" t="s">
        <v>815</v>
      </c>
      <c r="G377" t="s">
        <v>95</v>
      </c>
      <c r="H377" t="s">
        <v>71</v>
      </c>
      <c r="K377" t="s">
        <v>695</v>
      </c>
      <c r="L377" t="s">
        <v>19</v>
      </c>
      <c r="M377" t="s">
        <v>20</v>
      </c>
    </row>
    <row r="378" spans="2:14">
      <c r="B378" t="s">
        <v>820</v>
      </c>
      <c r="C378" t="s">
        <v>23</v>
      </c>
      <c r="D378" t="s">
        <v>956</v>
      </c>
      <c r="E378" t="s">
        <v>816</v>
      </c>
      <c r="F378" t="s">
        <v>817</v>
      </c>
      <c r="G378" t="s">
        <v>16</v>
      </c>
      <c r="H378" t="s">
        <v>818</v>
      </c>
      <c r="J378" t="s">
        <v>819</v>
      </c>
      <c r="K378" t="s">
        <v>175</v>
      </c>
      <c r="M378" t="s">
        <v>654</v>
      </c>
      <c r="N378" t="s">
        <v>21</v>
      </c>
    </row>
    <row r="379" spans="2:14">
      <c r="B379" t="s">
        <v>820</v>
      </c>
      <c r="C379" t="s">
        <v>23</v>
      </c>
      <c r="D379" t="s">
        <v>956</v>
      </c>
      <c r="E379" t="s">
        <v>821</v>
      </c>
      <c r="F379" t="s">
        <v>822</v>
      </c>
      <c r="G379" t="s">
        <v>16</v>
      </c>
      <c r="H379" t="s">
        <v>818</v>
      </c>
      <c r="J379" t="s">
        <v>819</v>
      </c>
      <c r="K379" t="s">
        <v>175</v>
      </c>
      <c r="L379" t="s">
        <v>21</v>
      </c>
      <c r="M379" t="s">
        <v>654</v>
      </c>
      <c r="N379" t="s">
        <v>21</v>
      </c>
    </row>
    <row r="380" spans="2:14">
      <c r="B380" t="s">
        <v>820</v>
      </c>
      <c r="C380" t="s">
        <v>58</v>
      </c>
      <c r="D380" t="s">
        <v>956</v>
      </c>
      <c r="E380" t="s">
        <v>823</v>
      </c>
      <c r="F380" t="s">
        <v>824</v>
      </c>
      <c r="G380" t="s">
        <v>16</v>
      </c>
      <c r="H380" t="s">
        <v>818</v>
      </c>
      <c r="J380" t="s">
        <v>21</v>
      </c>
      <c r="K380" t="s">
        <v>338</v>
      </c>
      <c r="L380" t="s">
        <v>19</v>
      </c>
      <c r="M380" t="s">
        <v>20</v>
      </c>
      <c r="N380" t="s">
        <v>21</v>
      </c>
    </row>
    <row r="381" spans="2:14">
      <c r="B381" t="s">
        <v>820</v>
      </c>
      <c r="C381" t="s">
        <v>58</v>
      </c>
      <c r="D381" t="s">
        <v>956</v>
      </c>
      <c r="E381" t="s">
        <v>825</v>
      </c>
      <c r="F381" t="s">
        <v>826</v>
      </c>
      <c r="G381" t="s">
        <v>16</v>
      </c>
      <c r="H381" t="s">
        <v>818</v>
      </c>
      <c r="J381" t="s">
        <v>21</v>
      </c>
      <c r="K381" t="s">
        <v>338</v>
      </c>
      <c r="L381" t="s">
        <v>19</v>
      </c>
      <c r="M381" t="s">
        <v>20</v>
      </c>
      <c r="N381" t="s">
        <v>21</v>
      </c>
    </row>
    <row r="382" spans="2:14">
      <c r="B382" t="s">
        <v>820</v>
      </c>
      <c r="C382" t="s">
        <v>58</v>
      </c>
      <c r="D382" t="s">
        <v>956</v>
      </c>
      <c r="E382" t="s">
        <v>827</v>
      </c>
      <c r="F382" t="s">
        <v>828</v>
      </c>
      <c r="G382" t="s">
        <v>16</v>
      </c>
      <c r="H382" t="s">
        <v>829</v>
      </c>
      <c r="J382" t="s">
        <v>174</v>
      </c>
      <c r="K382" t="s">
        <v>338</v>
      </c>
      <c r="L382" t="s">
        <v>19</v>
      </c>
      <c r="M382" t="s">
        <v>20</v>
      </c>
      <c r="N382" t="s">
        <v>21</v>
      </c>
    </row>
    <row r="383" spans="2:14">
      <c r="B383" t="s">
        <v>820</v>
      </c>
      <c r="C383" t="s">
        <v>58</v>
      </c>
      <c r="D383" t="s">
        <v>956</v>
      </c>
      <c r="E383" t="s">
        <v>830</v>
      </c>
      <c r="F383" t="s">
        <v>831</v>
      </c>
      <c r="G383" t="s">
        <v>16</v>
      </c>
      <c r="H383" t="s">
        <v>818</v>
      </c>
      <c r="J383" t="s">
        <v>21</v>
      </c>
      <c r="K383" t="s">
        <v>338</v>
      </c>
      <c r="L383" t="s">
        <v>19</v>
      </c>
      <c r="M383" t="s">
        <v>20</v>
      </c>
      <c r="N383" t="s">
        <v>21</v>
      </c>
    </row>
    <row r="384" spans="2:14">
      <c r="B384" t="s">
        <v>820</v>
      </c>
      <c r="C384" t="s">
        <v>58</v>
      </c>
      <c r="D384" t="s">
        <v>956</v>
      </c>
      <c r="E384" t="s">
        <v>832</v>
      </c>
      <c r="F384" t="s">
        <v>833</v>
      </c>
      <c r="G384" t="s">
        <v>16</v>
      </c>
      <c r="H384" t="s">
        <v>818</v>
      </c>
      <c r="J384" t="s">
        <v>834</v>
      </c>
      <c r="K384" t="s">
        <v>175</v>
      </c>
      <c r="L384" t="s">
        <v>21</v>
      </c>
      <c r="M384" t="s">
        <v>654</v>
      </c>
      <c r="N384" t="s">
        <v>21</v>
      </c>
    </row>
    <row r="385" spans="2:14">
      <c r="B385" t="s">
        <v>820</v>
      </c>
      <c r="C385" t="s">
        <v>58</v>
      </c>
      <c r="D385" t="s">
        <v>956</v>
      </c>
      <c r="E385" t="s">
        <v>835</v>
      </c>
      <c r="F385" t="s">
        <v>836</v>
      </c>
      <c r="G385" t="s">
        <v>16</v>
      </c>
      <c r="H385" t="s">
        <v>818</v>
      </c>
      <c r="J385" t="s">
        <v>834</v>
      </c>
      <c r="K385" t="s">
        <v>175</v>
      </c>
      <c r="L385" t="s">
        <v>21</v>
      </c>
      <c r="M385" t="s">
        <v>654</v>
      </c>
      <c r="N385" t="s">
        <v>21</v>
      </c>
    </row>
    <row r="386" spans="2:14">
      <c r="B386" t="s">
        <v>820</v>
      </c>
      <c r="C386" t="s">
        <v>58</v>
      </c>
      <c r="D386" t="s">
        <v>956</v>
      </c>
      <c r="E386" t="s">
        <v>837</v>
      </c>
      <c r="F386" t="s">
        <v>838</v>
      </c>
      <c r="G386" t="s">
        <v>16</v>
      </c>
      <c r="H386" t="s">
        <v>818</v>
      </c>
      <c r="J386" t="s">
        <v>834</v>
      </c>
      <c r="K386" t="s">
        <v>175</v>
      </c>
      <c r="L386" t="s">
        <v>21</v>
      </c>
      <c r="M386" t="s">
        <v>654</v>
      </c>
      <c r="N386" t="s">
        <v>21</v>
      </c>
    </row>
    <row r="387" spans="2:14">
      <c r="B387" t="s">
        <v>820</v>
      </c>
      <c r="C387" t="s">
        <v>58</v>
      </c>
      <c r="D387" t="s">
        <v>956</v>
      </c>
      <c r="E387" t="s">
        <v>839</v>
      </c>
      <c r="F387" t="s">
        <v>840</v>
      </c>
      <c r="G387" t="s">
        <v>16</v>
      </c>
      <c r="H387" t="s">
        <v>818</v>
      </c>
      <c r="J387" t="s">
        <v>834</v>
      </c>
      <c r="K387" t="s">
        <v>175</v>
      </c>
      <c r="L387" t="s">
        <v>21</v>
      </c>
      <c r="M387" t="s">
        <v>654</v>
      </c>
      <c r="N387" t="s">
        <v>21</v>
      </c>
    </row>
    <row r="388" spans="2:14">
      <c r="B388" t="s">
        <v>820</v>
      </c>
      <c r="C388" t="s">
        <v>58</v>
      </c>
      <c r="D388" t="s">
        <v>956</v>
      </c>
      <c r="E388" t="s">
        <v>841</v>
      </c>
      <c r="F388" t="s">
        <v>842</v>
      </c>
      <c r="G388" t="s">
        <v>16</v>
      </c>
      <c r="H388" t="s">
        <v>818</v>
      </c>
      <c r="J388" t="s">
        <v>834</v>
      </c>
      <c r="K388" t="s">
        <v>175</v>
      </c>
      <c r="L388" t="s">
        <v>21</v>
      </c>
      <c r="M388" t="s">
        <v>654</v>
      </c>
      <c r="N388" t="s">
        <v>21</v>
      </c>
    </row>
    <row r="389" spans="2:14">
      <c r="B389" t="s">
        <v>820</v>
      </c>
      <c r="C389" t="s">
        <v>58</v>
      </c>
      <c r="D389" t="s">
        <v>956</v>
      </c>
      <c r="E389" t="s">
        <v>843</v>
      </c>
      <c r="F389" t="s">
        <v>844</v>
      </c>
      <c r="G389" t="s">
        <v>16</v>
      </c>
      <c r="H389" t="s">
        <v>818</v>
      </c>
      <c r="J389" t="s">
        <v>819</v>
      </c>
      <c r="K389" t="s">
        <v>175</v>
      </c>
      <c r="L389" t="s">
        <v>21</v>
      </c>
      <c r="M389" t="s">
        <v>654</v>
      </c>
      <c r="N389" t="s">
        <v>21</v>
      </c>
    </row>
    <row r="390" spans="2:14">
      <c r="B390" t="s">
        <v>820</v>
      </c>
      <c r="C390" t="s">
        <v>58</v>
      </c>
      <c r="D390" t="s">
        <v>956</v>
      </c>
      <c r="E390" t="s">
        <v>845</v>
      </c>
      <c r="F390" t="s">
        <v>846</v>
      </c>
      <c r="G390" t="s">
        <v>16</v>
      </c>
      <c r="H390" t="s">
        <v>818</v>
      </c>
      <c r="J390" t="s">
        <v>819</v>
      </c>
      <c r="K390" t="s">
        <v>175</v>
      </c>
      <c r="L390" t="s">
        <v>21</v>
      </c>
      <c r="M390" t="s">
        <v>654</v>
      </c>
      <c r="N390" t="s">
        <v>21</v>
      </c>
    </row>
    <row r="391" spans="2:14">
      <c r="B391" t="s">
        <v>820</v>
      </c>
      <c r="C391" t="s">
        <v>58</v>
      </c>
      <c r="D391" t="s">
        <v>956</v>
      </c>
      <c r="E391" t="s">
        <v>847</v>
      </c>
      <c r="F391" t="s">
        <v>848</v>
      </c>
      <c r="G391" t="s">
        <v>16</v>
      </c>
      <c r="H391" t="s">
        <v>829</v>
      </c>
      <c r="J391" t="s">
        <v>174</v>
      </c>
      <c r="K391" t="s">
        <v>175</v>
      </c>
      <c r="L391" t="s">
        <v>19</v>
      </c>
      <c r="M391" t="s">
        <v>20</v>
      </c>
      <c r="N391" t="s">
        <v>21</v>
      </c>
    </row>
    <row r="392" spans="2:14">
      <c r="B392" t="s">
        <v>820</v>
      </c>
      <c r="C392" t="s">
        <v>58</v>
      </c>
      <c r="D392" t="s">
        <v>956</v>
      </c>
      <c r="E392" t="s">
        <v>849</v>
      </c>
      <c r="F392" t="s">
        <v>850</v>
      </c>
      <c r="G392" t="s">
        <v>16</v>
      </c>
      <c r="H392" t="s">
        <v>829</v>
      </c>
      <c r="J392" t="s">
        <v>174</v>
      </c>
      <c r="K392" t="s">
        <v>175</v>
      </c>
      <c r="L392" t="s">
        <v>19</v>
      </c>
      <c r="M392" t="s">
        <v>20</v>
      </c>
      <c r="N392" t="s">
        <v>21</v>
      </c>
    </row>
    <row r="393" spans="2:14">
      <c r="B393" t="s">
        <v>820</v>
      </c>
      <c r="C393" t="s">
        <v>58</v>
      </c>
      <c r="D393" t="s">
        <v>956</v>
      </c>
      <c r="E393" t="s">
        <v>851</v>
      </c>
      <c r="F393" t="s">
        <v>852</v>
      </c>
      <c r="G393" t="s">
        <v>16</v>
      </c>
      <c r="H393" t="s">
        <v>818</v>
      </c>
      <c r="J393" t="s">
        <v>21</v>
      </c>
      <c r="K393" t="s">
        <v>175</v>
      </c>
      <c r="L393" t="s">
        <v>21</v>
      </c>
      <c r="M393" t="s">
        <v>654</v>
      </c>
      <c r="N393" t="s">
        <v>21</v>
      </c>
    </row>
    <row r="394" spans="2:14">
      <c r="B394" t="s">
        <v>856</v>
      </c>
      <c r="C394" t="s">
        <v>58</v>
      </c>
      <c r="D394" t="s">
        <v>956</v>
      </c>
      <c r="E394" t="s">
        <v>853</v>
      </c>
      <c r="F394" t="s">
        <v>854</v>
      </c>
      <c r="G394" t="s">
        <v>85</v>
      </c>
      <c r="H394" t="s">
        <v>86</v>
      </c>
      <c r="J394" t="s">
        <v>594</v>
      </c>
      <c r="K394" t="s">
        <v>855</v>
      </c>
      <c r="L394" t="s">
        <v>19</v>
      </c>
      <c r="M394" t="s">
        <v>20</v>
      </c>
    </row>
    <row r="395" spans="2:14">
      <c r="B395" t="s">
        <v>856</v>
      </c>
      <c r="C395" t="s">
        <v>58</v>
      </c>
      <c r="D395" t="s">
        <v>956</v>
      </c>
      <c r="E395" t="s">
        <v>857</v>
      </c>
      <c r="F395" t="s">
        <v>858</v>
      </c>
      <c r="G395" t="s">
        <v>85</v>
      </c>
      <c r="H395" t="s">
        <v>86</v>
      </c>
      <c r="J395" t="s">
        <v>594</v>
      </c>
      <c r="K395" t="s">
        <v>855</v>
      </c>
      <c r="L395" t="s">
        <v>19</v>
      </c>
      <c r="M395" t="s">
        <v>20</v>
      </c>
    </row>
    <row r="396" spans="2:14">
      <c r="B396" t="s">
        <v>856</v>
      </c>
      <c r="C396" t="s">
        <v>58</v>
      </c>
      <c r="D396" t="s">
        <v>956</v>
      </c>
      <c r="E396" t="s">
        <v>859</v>
      </c>
      <c r="F396" t="s">
        <v>860</v>
      </c>
      <c r="G396" t="s">
        <v>85</v>
      </c>
      <c r="H396" t="s">
        <v>86</v>
      </c>
      <c r="J396" t="s">
        <v>594</v>
      </c>
      <c r="K396" t="s">
        <v>855</v>
      </c>
      <c r="L396" t="s">
        <v>19</v>
      </c>
      <c r="M396" t="s">
        <v>20</v>
      </c>
    </row>
    <row r="397" spans="2:14">
      <c r="B397" t="s">
        <v>856</v>
      </c>
      <c r="C397" t="s">
        <v>58</v>
      </c>
      <c r="D397" t="s">
        <v>956</v>
      </c>
      <c r="E397" t="s">
        <v>861</v>
      </c>
      <c r="F397" t="s">
        <v>862</v>
      </c>
      <c r="G397" t="s">
        <v>85</v>
      </c>
      <c r="H397" t="s">
        <v>86</v>
      </c>
      <c r="J397" t="s">
        <v>594</v>
      </c>
      <c r="K397" t="s">
        <v>855</v>
      </c>
      <c r="L397" t="s">
        <v>19</v>
      </c>
      <c r="M397" t="s">
        <v>20</v>
      </c>
    </row>
    <row r="398" spans="2:14">
      <c r="B398" t="s">
        <v>856</v>
      </c>
      <c r="C398" t="s">
        <v>58</v>
      </c>
      <c r="D398" t="s">
        <v>956</v>
      </c>
      <c r="E398" t="s">
        <v>863</v>
      </c>
      <c r="F398" t="s">
        <v>862</v>
      </c>
      <c r="G398" t="s">
        <v>85</v>
      </c>
      <c r="H398" t="s">
        <v>86</v>
      </c>
      <c r="J398" t="s">
        <v>594</v>
      </c>
      <c r="K398" t="s">
        <v>855</v>
      </c>
      <c r="L398" t="s">
        <v>19</v>
      </c>
      <c r="M398" t="s">
        <v>20</v>
      </c>
    </row>
    <row r="399" spans="2:14">
      <c r="B399" t="s">
        <v>856</v>
      </c>
      <c r="C399" t="s">
        <v>58</v>
      </c>
      <c r="D399" t="s">
        <v>956</v>
      </c>
      <c r="E399" t="s">
        <v>864</v>
      </c>
      <c r="F399" t="s">
        <v>865</v>
      </c>
      <c r="G399" t="s">
        <v>85</v>
      </c>
      <c r="H399" t="s">
        <v>86</v>
      </c>
      <c r="J399" t="s">
        <v>594</v>
      </c>
      <c r="K399" t="s">
        <v>855</v>
      </c>
      <c r="L399" t="s">
        <v>19</v>
      </c>
      <c r="M399" t="s">
        <v>20</v>
      </c>
    </row>
    <row r="400" spans="2:14">
      <c r="B400" t="s">
        <v>856</v>
      </c>
      <c r="C400" t="s">
        <v>58</v>
      </c>
      <c r="D400" t="s">
        <v>956</v>
      </c>
      <c r="E400" t="s">
        <v>866</v>
      </c>
      <c r="F400" t="s">
        <v>867</v>
      </c>
      <c r="G400" t="s">
        <v>85</v>
      </c>
      <c r="H400" t="s">
        <v>86</v>
      </c>
      <c r="J400" t="s">
        <v>594</v>
      </c>
      <c r="K400" t="s">
        <v>855</v>
      </c>
      <c r="L400" t="s">
        <v>19</v>
      </c>
      <c r="M400" t="s">
        <v>20</v>
      </c>
    </row>
    <row r="401" spans="2:14">
      <c r="B401" t="s">
        <v>856</v>
      </c>
      <c r="C401" t="s">
        <v>58</v>
      </c>
      <c r="D401" t="s">
        <v>956</v>
      </c>
      <c r="E401" t="s">
        <v>868</v>
      </c>
      <c r="F401" t="s">
        <v>869</v>
      </c>
      <c r="G401" t="s">
        <v>85</v>
      </c>
      <c r="H401" t="s">
        <v>86</v>
      </c>
      <c r="J401" t="s">
        <v>594</v>
      </c>
      <c r="K401" t="s">
        <v>855</v>
      </c>
      <c r="L401" t="s">
        <v>19</v>
      </c>
      <c r="M401" t="s">
        <v>20</v>
      </c>
    </row>
    <row r="402" spans="2:14">
      <c r="B402" t="s">
        <v>856</v>
      </c>
      <c r="C402" t="s">
        <v>58</v>
      </c>
      <c r="D402" t="s">
        <v>956</v>
      </c>
      <c r="E402" t="s">
        <v>870</v>
      </c>
      <c r="F402" t="s">
        <v>871</v>
      </c>
      <c r="G402" t="s">
        <v>85</v>
      </c>
      <c r="H402" t="s">
        <v>86</v>
      </c>
      <c r="J402" t="s">
        <v>594</v>
      </c>
      <c r="K402" t="s">
        <v>855</v>
      </c>
      <c r="L402" t="s">
        <v>19</v>
      </c>
      <c r="M402" t="s">
        <v>20</v>
      </c>
    </row>
    <row r="403" spans="2:14">
      <c r="B403" t="s">
        <v>856</v>
      </c>
      <c r="C403" t="s">
        <v>58</v>
      </c>
      <c r="D403" t="s">
        <v>956</v>
      </c>
      <c r="E403" t="s">
        <v>872</v>
      </c>
      <c r="F403" t="s">
        <v>862</v>
      </c>
      <c r="G403" t="s">
        <v>85</v>
      </c>
      <c r="H403" t="s">
        <v>86</v>
      </c>
      <c r="J403" t="s">
        <v>594</v>
      </c>
      <c r="K403" t="s">
        <v>855</v>
      </c>
      <c r="L403" t="s">
        <v>19</v>
      </c>
      <c r="M403" t="s">
        <v>20</v>
      </c>
    </row>
    <row r="404" spans="2:14">
      <c r="C404" t="s">
        <v>344</v>
      </c>
      <c r="D404" t="s">
        <v>956</v>
      </c>
      <c r="E404" t="s">
        <v>873</v>
      </c>
      <c r="F404" t="s">
        <v>874</v>
      </c>
      <c r="G404" t="s">
        <v>415</v>
      </c>
      <c r="H404" t="s">
        <v>227</v>
      </c>
      <c r="J404" t="s">
        <v>21</v>
      </c>
      <c r="K404" t="s">
        <v>74</v>
      </c>
      <c r="L404" t="s">
        <v>19</v>
      </c>
      <c r="M404" t="s">
        <v>20</v>
      </c>
      <c r="N404" t="s">
        <v>21</v>
      </c>
    </row>
    <row r="405" spans="2:14">
      <c r="C405" t="s">
        <v>344</v>
      </c>
      <c r="D405" t="s">
        <v>956</v>
      </c>
      <c r="E405" t="s">
        <v>875</v>
      </c>
      <c r="F405" t="s">
        <v>876</v>
      </c>
      <c r="G405" t="s">
        <v>85</v>
      </c>
      <c r="H405" t="s">
        <v>86</v>
      </c>
      <c r="J405" t="s">
        <v>21</v>
      </c>
      <c r="K405" t="s">
        <v>74</v>
      </c>
      <c r="L405" t="s">
        <v>19</v>
      </c>
      <c r="M405" t="s">
        <v>20</v>
      </c>
      <c r="N405" t="s">
        <v>21</v>
      </c>
    </row>
    <row r="406" spans="2:14">
      <c r="C406" t="s">
        <v>344</v>
      </c>
      <c r="D406" t="s">
        <v>956</v>
      </c>
      <c r="E406" t="s">
        <v>877</v>
      </c>
      <c r="F406" t="s">
        <v>878</v>
      </c>
      <c r="G406" t="s">
        <v>85</v>
      </c>
      <c r="H406" t="s">
        <v>86</v>
      </c>
      <c r="J406" t="s">
        <v>21</v>
      </c>
      <c r="K406" t="s">
        <v>98</v>
      </c>
      <c r="L406" t="s">
        <v>19</v>
      </c>
      <c r="M406" t="s">
        <v>20</v>
      </c>
      <c r="N406" t="s">
        <v>21</v>
      </c>
    </row>
    <row r="407" spans="2:14">
      <c r="C407" t="s">
        <v>344</v>
      </c>
      <c r="D407" t="s">
        <v>956</v>
      </c>
      <c r="E407" t="s">
        <v>879</v>
      </c>
      <c r="F407" t="s">
        <v>880</v>
      </c>
      <c r="G407" t="s">
        <v>85</v>
      </c>
      <c r="H407" t="s">
        <v>86</v>
      </c>
      <c r="J407" t="s">
        <v>21</v>
      </c>
      <c r="K407" t="s">
        <v>98</v>
      </c>
      <c r="L407" t="s">
        <v>19</v>
      </c>
      <c r="M407" t="s">
        <v>20</v>
      </c>
      <c r="N407" t="s">
        <v>21</v>
      </c>
    </row>
    <row r="408" spans="2:14">
      <c r="C408" t="s">
        <v>344</v>
      </c>
      <c r="D408" t="s">
        <v>956</v>
      </c>
      <c r="E408" t="s">
        <v>881</v>
      </c>
      <c r="F408" t="s">
        <v>882</v>
      </c>
      <c r="G408" t="s">
        <v>85</v>
      </c>
      <c r="H408" t="s">
        <v>86</v>
      </c>
      <c r="J408" t="s">
        <v>21</v>
      </c>
      <c r="K408" t="s">
        <v>98</v>
      </c>
      <c r="L408" t="s">
        <v>19</v>
      </c>
      <c r="M408" t="s">
        <v>20</v>
      </c>
      <c r="N408" t="s">
        <v>21</v>
      </c>
    </row>
    <row r="409" spans="2:14">
      <c r="C409" t="s">
        <v>344</v>
      </c>
      <c r="D409" t="s">
        <v>956</v>
      </c>
      <c r="E409" t="s">
        <v>883</v>
      </c>
      <c r="F409" t="s">
        <v>884</v>
      </c>
      <c r="G409" t="s">
        <v>85</v>
      </c>
      <c r="H409" t="s">
        <v>86</v>
      </c>
      <c r="J409" t="s">
        <v>21</v>
      </c>
      <c r="K409" t="s">
        <v>98</v>
      </c>
      <c r="L409" t="s">
        <v>19</v>
      </c>
      <c r="M409" t="s">
        <v>20</v>
      </c>
      <c r="N409" t="s">
        <v>21</v>
      </c>
    </row>
    <row r="410" spans="2:14">
      <c r="C410" t="s">
        <v>344</v>
      </c>
      <c r="D410" t="s">
        <v>956</v>
      </c>
      <c r="E410" t="s">
        <v>885</v>
      </c>
      <c r="F410" t="s">
        <v>886</v>
      </c>
      <c r="G410" t="s">
        <v>85</v>
      </c>
      <c r="H410" t="s">
        <v>86</v>
      </c>
      <c r="J410" t="s">
        <v>21</v>
      </c>
      <c r="K410" t="s">
        <v>224</v>
      </c>
      <c r="L410" t="s">
        <v>19</v>
      </c>
      <c r="M410" t="s">
        <v>20</v>
      </c>
      <c r="N410" t="s">
        <v>21</v>
      </c>
    </row>
    <row r="411" spans="2:14">
      <c r="C411" t="s">
        <v>344</v>
      </c>
      <c r="D411" t="s">
        <v>956</v>
      </c>
      <c r="E411" t="s">
        <v>887</v>
      </c>
      <c r="F411" t="s">
        <v>888</v>
      </c>
      <c r="G411" t="s">
        <v>451</v>
      </c>
      <c r="H411" t="s">
        <v>632</v>
      </c>
      <c r="J411" t="s">
        <v>21</v>
      </c>
      <c r="K411" t="s">
        <v>21</v>
      </c>
      <c r="L411" t="s">
        <v>466</v>
      </c>
      <c r="M411" t="s">
        <v>467</v>
      </c>
      <c r="N411" t="s">
        <v>21</v>
      </c>
    </row>
    <row r="412" spans="2:14">
      <c r="C412" t="s">
        <v>344</v>
      </c>
      <c r="D412" t="s">
        <v>956</v>
      </c>
      <c r="E412" t="s">
        <v>889</v>
      </c>
      <c r="F412" t="s">
        <v>890</v>
      </c>
      <c r="G412" t="s">
        <v>485</v>
      </c>
      <c r="H412" t="s">
        <v>455</v>
      </c>
      <c r="J412" t="s">
        <v>21</v>
      </c>
      <c r="K412" t="s">
        <v>21</v>
      </c>
      <c r="L412" t="s">
        <v>466</v>
      </c>
      <c r="M412" t="s">
        <v>467</v>
      </c>
      <c r="N412" t="s">
        <v>21</v>
      </c>
    </row>
    <row r="413" spans="2:14">
      <c r="C413" t="s">
        <v>344</v>
      </c>
      <c r="D413" t="s">
        <v>956</v>
      </c>
      <c r="E413" t="s">
        <v>891</v>
      </c>
      <c r="F413" t="s">
        <v>892</v>
      </c>
      <c r="G413" t="s">
        <v>485</v>
      </c>
      <c r="H413" t="s">
        <v>455</v>
      </c>
      <c r="J413" t="s">
        <v>21</v>
      </c>
      <c r="K413" t="s">
        <v>74</v>
      </c>
      <c r="L413" t="s">
        <v>466</v>
      </c>
      <c r="M413" t="s">
        <v>467</v>
      </c>
      <c r="N413" t="s">
        <v>21</v>
      </c>
    </row>
    <row r="414" spans="2:14">
      <c r="C414" t="s">
        <v>344</v>
      </c>
      <c r="D414" t="s">
        <v>956</v>
      </c>
      <c r="E414" t="s">
        <v>893</v>
      </c>
      <c r="F414" t="s">
        <v>894</v>
      </c>
      <c r="G414" t="s">
        <v>485</v>
      </c>
      <c r="H414" t="s">
        <v>455</v>
      </c>
      <c r="J414" t="s">
        <v>21</v>
      </c>
      <c r="K414" t="s">
        <v>74</v>
      </c>
      <c r="L414" t="s">
        <v>466</v>
      </c>
      <c r="M414" t="s">
        <v>467</v>
      </c>
      <c r="N414" t="s">
        <v>21</v>
      </c>
    </row>
    <row r="415" spans="2:14">
      <c r="C415" t="s">
        <v>344</v>
      </c>
      <c r="D415" t="s">
        <v>956</v>
      </c>
      <c r="E415" t="s">
        <v>895</v>
      </c>
      <c r="F415" t="s">
        <v>896</v>
      </c>
      <c r="G415" t="s">
        <v>485</v>
      </c>
      <c r="H415" t="s">
        <v>455</v>
      </c>
      <c r="J415" t="s">
        <v>21</v>
      </c>
      <c r="K415" t="s">
        <v>74</v>
      </c>
      <c r="L415" t="s">
        <v>466</v>
      </c>
      <c r="M415" t="s">
        <v>467</v>
      </c>
      <c r="N415" t="s">
        <v>21</v>
      </c>
    </row>
    <row r="416" spans="2:14">
      <c r="C416" t="s">
        <v>344</v>
      </c>
      <c r="D416" t="s">
        <v>956</v>
      </c>
      <c r="E416" t="s">
        <v>897</v>
      </c>
      <c r="F416" t="s">
        <v>898</v>
      </c>
      <c r="G416" t="s">
        <v>465</v>
      </c>
      <c r="H416" t="s">
        <v>455</v>
      </c>
      <c r="J416" t="s">
        <v>21</v>
      </c>
      <c r="K416" t="s">
        <v>98</v>
      </c>
      <c r="L416" t="s">
        <v>466</v>
      </c>
      <c r="M416" t="s">
        <v>467</v>
      </c>
      <c r="N416" t="s">
        <v>21</v>
      </c>
    </row>
    <row r="417" spans="3:14">
      <c r="C417" t="s">
        <v>344</v>
      </c>
      <c r="D417" t="s">
        <v>956</v>
      </c>
      <c r="E417" t="s">
        <v>899</v>
      </c>
      <c r="F417" t="s">
        <v>900</v>
      </c>
      <c r="G417" t="s">
        <v>465</v>
      </c>
      <c r="H417" t="s">
        <v>455</v>
      </c>
      <c r="J417" t="s">
        <v>21</v>
      </c>
      <c r="K417" t="s">
        <v>98</v>
      </c>
      <c r="L417" t="s">
        <v>466</v>
      </c>
      <c r="M417" t="s">
        <v>467</v>
      </c>
      <c r="N417" t="s">
        <v>21</v>
      </c>
    </row>
    <row r="418" spans="3:14">
      <c r="C418" t="s">
        <v>344</v>
      </c>
      <c r="D418" t="s">
        <v>956</v>
      </c>
      <c r="E418" t="s">
        <v>901</v>
      </c>
      <c r="F418" t="s">
        <v>902</v>
      </c>
      <c r="G418" t="s">
        <v>465</v>
      </c>
      <c r="H418" t="s">
        <v>455</v>
      </c>
      <c r="J418" t="s">
        <v>21</v>
      </c>
      <c r="K418" t="s">
        <v>21</v>
      </c>
      <c r="L418" t="s">
        <v>466</v>
      </c>
      <c r="M418" t="s">
        <v>467</v>
      </c>
      <c r="N418" t="s">
        <v>21</v>
      </c>
    </row>
    <row r="419" spans="3:14">
      <c r="C419" t="s">
        <v>344</v>
      </c>
      <c r="D419" t="s">
        <v>956</v>
      </c>
      <c r="E419" t="s">
        <v>903</v>
      </c>
      <c r="F419" t="s">
        <v>904</v>
      </c>
      <c r="G419" t="s">
        <v>465</v>
      </c>
      <c r="H419" t="s">
        <v>455</v>
      </c>
      <c r="J419" t="s">
        <v>21</v>
      </c>
      <c r="K419" t="s">
        <v>21</v>
      </c>
      <c r="L419" t="s">
        <v>466</v>
      </c>
      <c r="M419" t="s">
        <v>467</v>
      </c>
      <c r="N419" t="s">
        <v>21</v>
      </c>
    </row>
    <row r="420" spans="3:14">
      <c r="C420" t="s">
        <v>344</v>
      </c>
      <c r="D420" t="s">
        <v>956</v>
      </c>
      <c r="E420" t="s">
        <v>905</v>
      </c>
      <c r="F420" t="s">
        <v>906</v>
      </c>
      <c r="G420" t="s">
        <v>415</v>
      </c>
      <c r="H420" t="s">
        <v>455</v>
      </c>
      <c r="J420" t="s">
        <v>21</v>
      </c>
      <c r="K420" t="s">
        <v>21</v>
      </c>
      <c r="L420" t="s">
        <v>466</v>
      </c>
      <c r="M420" t="s">
        <v>467</v>
      </c>
      <c r="N420" t="s">
        <v>21</v>
      </c>
    </row>
    <row r="421" spans="3:14">
      <c r="C421" t="s">
        <v>344</v>
      </c>
      <c r="D421" t="s">
        <v>956</v>
      </c>
      <c r="E421" t="s">
        <v>907</v>
      </c>
      <c r="F421" t="s">
        <v>908</v>
      </c>
      <c r="G421" t="s">
        <v>415</v>
      </c>
      <c r="H421" t="s">
        <v>455</v>
      </c>
      <c r="J421" t="s">
        <v>21</v>
      </c>
      <c r="K421" t="s">
        <v>21</v>
      </c>
      <c r="L421" t="s">
        <v>466</v>
      </c>
      <c r="M421" t="s">
        <v>467</v>
      </c>
      <c r="N421" t="s">
        <v>21</v>
      </c>
    </row>
    <row r="422" spans="3:14">
      <c r="C422" t="s">
        <v>344</v>
      </c>
      <c r="D422" t="s">
        <v>956</v>
      </c>
      <c r="E422" t="s">
        <v>909</v>
      </c>
      <c r="F422" t="s">
        <v>910</v>
      </c>
      <c r="G422" t="s">
        <v>415</v>
      </c>
      <c r="H422" t="s">
        <v>455</v>
      </c>
      <c r="J422" t="s">
        <v>21</v>
      </c>
      <c r="K422" t="s">
        <v>21</v>
      </c>
      <c r="L422" t="s">
        <v>466</v>
      </c>
      <c r="M422" t="s">
        <v>467</v>
      </c>
      <c r="N422" t="s">
        <v>21</v>
      </c>
    </row>
    <row r="423" spans="3:14">
      <c r="C423" t="s">
        <v>344</v>
      </c>
      <c r="D423" t="s">
        <v>956</v>
      </c>
      <c r="E423" t="s">
        <v>911</v>
      </c>
      <c r="F423" t="s">
        <v>912</v>
      </c>
      <c r="G423" t="s">
        <v>85</v>
      </c>
      <c r="H423" t="s">
        <v>227</v>
      </c>
      <c r="J423" t="s">
        <v>21</v>
      </c>
      <c r="K423" t="s">
        <v>74</v>
      </c>
      <c r="L423" t="s">
        <v>19</v>
      </c>
      <c r="M423" t="s">
        <v>20</v>
      </c>
      <c r="N423" t="s">
        <v>21</v>
      </c>
    </row>
    <row r="424" spans="3:14">
      <c r="C424" t="s">
        <v>344</v>
      </c>
      <c r="D424" t="s">
        <v>956</v>
      </c>
      <c r="E424" t="s">
        <v>913</v>
      </c>
      <c r="F424" t="s">
        <v>914</v>
      </c>
      <c r="G424" t="s">
        <v>85</v>
      </c>
      <c r="H424" t="s">
        <v>227</v>
      </c>
      <c r="J424" t="s">
        <v>21</v>
      </c>
      <c r="K424" t="s">
        <v>74</v>
      </c>
      <c r="L424" t="s">
        <v>19</v>
      </c>
      <c r="M424" t="s">
        <v>20</v>
      </c>
      <c r="N424" t="s">
        <v>21</v>
      </c>
    </row>
    <row r="425" spans="3:14">
      <c r="C425" t="s">
        <v>344</v>
      </c>
      <c r="D425" t="s">
        <v>956</v>
      </c>
      <c r="E425" t="s">
        <v>915</v>
      </c>
      <c r="F425" t="s">
        <v>916</v>
      </c>
      <c r="G425" t="s">
        <v>85</v>
      </c>
      <c r="H425" t="s">
        <v>227</v>
      </c>
      <c r="J425" t="s">
        <v>21</v>
      </c>
      <c r="K425" t="s">
        <v>74</v>
      </c>
      <c r="L425" t="s">
        <v>19</v>
      </c>
      <c r="M425" t="s">
        <v>20</v>
      </c>
      <c r="N425" t="s">
        <v>21</v>
      </c>
    </row>
    <row r="426" spans="3:14">
      <c r="C426" t="s">
        <v>344</v>
      </c>
      <c r="D426" t="s">
        <v>956</v>
      </c>
      <c r="E426" t="s">
        <v>917</v>
      </c>
      <c r="F426" t="s">
        <v>918</v>
      </c>
      <c r="G426" t="s">
        <v>85</v>
      </c>
      <c r="H426" t="s">
        <v>227</v>
      </c>
      <c r="J426" t="s">
        <v>21</v>
      </c>
      <c r="K426" t="s">
        <v>98</v>
      </c>
      <c r="L426" t="s">
        <v>19</v>
      </c>
      <c r="M426" t="s">
        <v>20</v>
      </c>
      <c r="N426" t="s">
        <v>21</v>
      </c>
    </row>
    <row r="427" spans="3:14">
      <c r="C427" t="s">
        <v>344</v>
      </c>
      <c r="D427" t="s">
        <v>956</v>
      </c>
      <c r="E427" t="s">
        <v>919</v>
      </c>
      <c r="F427" t="s">
        <v>920</v>
      </c>
      <c r="G427" t="s">
        <v>85</v>
      </c>
      <c r="H427" t="s">
        <v>227</v>
      </c>
      <c r="J427" t="s">
        <v>21</v>
      </c>
      <c r="K427" t="s">
        <v>98</v>
      </c>
      <c r="L427" t="s">
        <v>19</v>
      </c>
      <c r="M427" t="s">
        <v>20</v>
      </c>
      <c r="N427" t="s">
        <v>21</v>
      </c>
    </row>
    <row r="428" spans="3:14">
      <c r="C428" t="s">
        <v>344</v>
      </c>
      <c r="D428" t="s">
        <v>956</v>
      </c>
      <c r="E428" t="s">
        <v>921</v>
      </c>
      <c r="F428" t="s">
        <v>922</v>
      </c>
      <c r="G428" t="s">
        <v>85</v>
      </c>
      <c r="H428" t="s">
        <v>227</v>
      </c>
      <c r="J428" t="s">
        <v>21</v>
      </c>
      <c r="K428" t="s">
        <v>98</v>
      </c>
      <c r="L428" t="s">
        <v>19</v>
      </c>
      <c r="M428" t="s">
        <v>20</v>
      </c>
      <c r="N428" t="s">
        <v>21</v>
      </c>
    </row>
    <row r="429" spans="3:14">
      <c r="C429" t="s">
        <v>344</v>
      </c>
      <c r="D429" t="s">
        <v>956</v>
      </c>
      <c r="E429" t="s">
        <v>923</v>
      </c>
      <c r="F429" t="s">
        <v>924</v>
      </c>
      <c r="G429" t="s">
        <v>85</v>
      </c>
      <c r="H429" t="s">
        <v>227</v>
      </c>
      <c r="J429" t="s">
        <v>21</v>
      </c>
      <c r="K429" t="s">
        <v>98</v>
      </c>
      <c r="L429" t="s">
        <v>19</v>
      </c>
      <c r="M429" t="s">
        <v>20</v>
      </c>
      <c r="N429" t="s">
        <v>21</v>
      </c>
    </row>
    <row r="430" spans="3:14">
      <c r="C430" t="s">
        <v>344</v>
      </c>
      <c r="D430" t="s">
        <v>956</v>
      </c>
      <c r="E430" t="s">
        <v>925</v>
      </c>
      <c r="F430" t="s">
        <v>926</v>
      </c>
      <c r="G430" t="s">
        <v>85</v>
      </c>
      <c r="H430" t="s">
        <v>227</v>
      </c>
      <c r="J430" t="s">
        <v>21</v>
      </c>
      <c r="K430" t="s">
        <v>74</v>
      </c>
      <c r="L430" t="s">
        <v>19</v>
      </c>
      <c r="M430" t="s">
        <v>20</v>
      </c>
      <c r="N430" t="s">
        <v>21</v>
      </c>
    </row>
  </sheetData>
  <autoFilter ref="B2:N43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B19" sqref="B19"/>
    </sheetView>
  </sheetViews>
  <sheetFormatPr defaultRowHeight="15"/>
  <cols>
    <col min="2" max="2" width="26.7109375" customWidth="1"/>
    <col min="3" max="3" width="37.85546875" customWidth="1"/>
    <col min="4" max="4" width="31.5703125" bestFit="1" customWidth="1"/>
  </cols>
  <sheetData>
    <row r="3" spans="1:4">
      <c r="A3" t="s">
        <v>928</v>
      </c>
      <c r="B3" t="s">
        <v>941</v>
      </c>
      <c r="C3" t="str">
        <f>CONCATENATE(A3,B3)</f>
        <v>01_Baseline_RefL</v>
      </c>
    </row>
    <row r="4" spans="1:4">
      <c r="A4" t="s">
        <v>929</v>
      </c>
      <c r="B4" t="s">
        <v>944</v>
      </c>
      <c r="C4" t="str">
        <f t="shared" ref="C4:C18" si="0">CONCATENATE(A4,B4)</f>
        <v>02_Diversified_LowL</v>
      </c>
    </row>
    <row r="5" spans="1:4">
      <c r="A5" t="s">
        <v>930</v>
      </c>
      <c r="B5" t="s">
        <v>942</v>
      </c>
      <c r="C5" t="str">
        <f t="shared" si="0"/>
        <v>03_Diversified_RefL</v>
      </c>
    </row>
    <row r="6" spans="1:4">
      <c r="A6" t="s">
        <v>931</v>
      </c>
      <c r="B6" t="s">
        <v>946</v>
      </c>
      <c r="C6" t="str">
        <f t="shared" si="0"/>
        <v>04_Diversified_HighL</v>
      </c>
    </row>
    <row r="7" spans="1:4">
      <c r="A7" t="s">
        <v>932</v>
      </c>
      <c r="B7" t="s">
        <v>1134</v>
      </c>
      <c r="C7" t="str">
        <f t="shared" si="0"/>
        <v>05_Diversified_CCS_IND_Only</v>
      </c>
    </row>
    <row r="8" spans="1:4">
      <c r="A8" t="s">
        <v>933</v>
      </c>
      <c r="B8" s="88" t="s">
        <v>951</v>
      </c>
      <c r="C8" t="str">
        <f t="shared" si="0"/>
        <v>06_Diversified_CostCapital</v>
      </c>
      <c r="D8" t="s">
        <v>1075</v>
      </c>
    </row>
    <row r="9" spans="1:4">
      <c r="A9" t="s">
        <v>934</v>
      </c>
      <c r="B9" s="88" t="s">
        <v>952</v>
      </c>
      <c r="C9" t="str">
        <f t="shared" si="0"/>
        <v>07_Diversified_LowFossilPrice</v>
      </c>
      <c r="D9" t="s">
        <v>1076</v>
      </c>
    </row>
    <row r="10" spans="1:4">
      <c r="A10" t="s">
        <v>935</v>
      </c>
      <c r="B10" s="88" t="s">
        <v>954</v>
      </c>
      <c r="C10" t="str">
        <f t="shared" si="0"/>
        <v>08_Diversified_RES_EE</v>
      </c>
    </row>
    <row r="11" spans="1:4">
      <c r="A11" t="s">
        <v>936</v>
      </c>
      <c r="B11" s="88" t="s">
        <v>945</v>
      </c>
      <c r="C11" t="str">
        <f t="shared" si="0"/>
        <v>09_PRORes_LowL</v>
      </c>
    </row>
    <row r="12" spans="1:4">
      <c r="A12" t="s">
        <v>937</v>
      </c>
      <c r="B12" s="88" t="s">
        <v>943</v>
      </c>
      <c r="C12" t="str">
        <f t="shared" si="0"/>
        <v>10_PRORes_RefL</v>
      </c>
    </row>
    <row r="13" spans="1:4">
      <c r="A13" t="s">
        <v>938</v>
      </c>
      <c r="B13" s="88" t="s">
        <v>947</v>
      </c>
      <c r="C13" t="str">
        <f t="shared" si="0"/>
        <v>11_PRORes_HighL</v>
      </c>
    </row>
    <row r="14" spans="1:4">
      <c r="A14" t="s">
        <v>939</v>
      </c>
      <c r="B14" s="88" t="s">
        <v>950</v>
      </c>
      <c r="C14" t="str">
        <f t="shared" si="0"/>
        <v>12_PRORes_SET</v>
      </c>
      <c r="D14" t="s">
        <v>1077</v>
      </c>
    </row>
    <row r="15" spans="1:4">
      <c r="A15" t="s">
        <v>940</v>
      </c>
      <c r="B15" s="88" t="s">
        <v>948</v>
      </c>
      <c r="C15" t="str">
        <f t="shared" si="0"/>
        <v>13_PRORes_OffshoreDepl</v>
      </c>
      <c r="D15" t="s">
        <v>1197</v>
      </c>
    </row>
    <row r="16" spans="1:4">
      <c r="A16" t="s">
        <v>1135</v>
      </c>
      <c r="B16" s="88" t="s">
        <v>953</v>
      </c>
      <c r="C16" t="str">
        <f t="shared" si="0"/>
        <v>14_PRORes_HighForest</v>
      </c>
    </row>
    <row r="17" spans="1:4">
      <c r="A17" t="s">
        <v>1202</v>
      </c>
      <c r="B17" t="s">
        <v>1204</v>
      </c>
      <c r="C17" t="str">
        <f t="shared" si="0"/>
        <v>15_PRORes_NoCCU</v>
      </c>
    </row>
    <row r="18" spans="1:4">
      <c r="A18" t="s">
        <v>1203</v>
      </c>
      <c r="B18" t="s">
        <v>1205</v>
      </c>
      <c r="C18" t="str">
        <f t="shared" si="0"/>
        <v>16_PRORes_MaxBiofuel</v>
      </c>
    </row>
    <row r="19" spans="1:4" s="135" customFormat="1"/>
    <row r="20" spans="1:4">
      <c r="A20" t="s">
        <v>1079</v>
      </c>
      <c r="B20" s="88" t="s">
        <v>949</v>
      </c>
      <c r="C20" t="s">
        <v>1080</v>
      </c>
      <c r="D20" t="s">
        <v>1078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A88" zoomScale="85" zoomScaleNormal="85" workbookViewId="0">
      <selection activeCell="AF14" sqref="AF14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53.85546875" style="135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1190</v>
      </c>
      <c r="C5" s="8" t="s">
        <v>966</v>
      </c>
      <c r="D5" s="146" t="s">
        <v>581</v>
      </c>
      <c r="E5" s="9" t="s">
        <v>967</v>
      </c>
      <c r="F5" s="10" t="s">
        <v>979</v>
      </c>
      <c r="G5" s="11">
        <v>1090</v>
      </c>
      <c r="H5" s="12">
        <v>1090</v>
      </c>
      <c r="I5" s="12">
        <v>1090</v>
      </c>
      <c r="J5" s="12">
        <v>1090</v>
      </c>
      <c r="K5" s="12">
        <v>1090</v>
      </c>
      <c r="L5" s="12">
        <v>1090</v>
      </c>
      <c r="M5" s="12">
        <v>1090</v>
      </c>
      <c r="N5" s="13">
        <v>1090</v>
      </c>
      <c r="P5" s="146" t="s">
        <v>581</v>
      </c>
      <c r="Q5" s="9" t="s">
        <v>967</v>
      </c>
      <c r="R5" s="10" t="s">
        <v>979</v>
      </c>
      <c r="S5" s="11">
        <v>5.45</v>
      </c>
      <c r="T5" s="12">
        <v>5.4432482854226274</v>
      </c>
      <c r="U5" s="12">
        <v>5.4403564650886302</v>
      </c>
      <c r="V5" s="12">
        <v>5.4385243150282809</v>
      </c>
      <c r="W5" s="12">
        <v>5.437005106871502</v>
      </c>
      <c r="X5" s="12">
        <v>5.4358417438225857</v>
      </c>
      <c r="Y5" s="12">
        <v>5.4344153332575527</v>
      </c>
      <c r="Z5" s="13">
        <v>5.4327439768565631</v>
      </c>
      <c r="AA5" s="37"/>
      <c r="AB5" s="8">
        <v>5</v>
      </c>
      <c r="AC5" s="135" t="s">
        <v>581</v>
      </c>
      <c r="AD5" s="135" t="s">
        <v>967</v>
      </c>
      <c r="AE5" s="135" t="s">
        <v>979</v>
      </c>
      <c r="AF5" s="135">
        <v>1090</v>
      </c>
      <c r="AG5" s="135">
        <v>1090</v>
      </c>
      <c r="AH5" s="135">
        <v>1090</v>
      </c>
      <c r="AI5" s="135">
        <v>1090</v>
      </c>
      <c r="AJ5" s="135">
        <v>1090</v>
      </c>
      <c r="AK5" s="135">
        <v>1090</v>
      </c>
      <c r="AL5" s="135">
        <v>1090</v>
      </c>
      <c r="AM5" s="135">
        <v>1090</v>
      </c>
      <c r="AO5" s="135" t="s">
        <v>581</v>
      </c>
      <c r="AP5" s="135" t="s">
        <v>967</v>
      </c>
      <c r="AQ5" s="135" t="s">
        <v>979</v>
      </c>
      <c r="AR5" s="15">
        <v>5.45</v>
      </c>
      <c r="AS5" s="15">
        <v>5.4432482854226274</v>
      </c>
      <c r="AT5" s="15">
        <v>5.4403564650886302</v>
      </c>
      <c r="AU5" s="15">
        <v>5.4385243150282809</v>
      </c>
      <c r="AV5" s="15">
        <v>5.437005106871502</v>
      </c>
      <c r="AW5" s="15">
        <v>5.4358417438225857</v>
      </c>
      <c r="AX5" s="15">
        <v>5.4344153332575527</v>
      </c>
      <c r="AY5" s="15">
        <v>5.4327439768565631</v>
      </c>
      <c r="BA5" s="8" t="s">
        <v>967</v>
      </c>
      <c r="BC5" s="135">
        <v>5000</v>
      </c>
      <c r="BD5" s="135">
        <v>5000</v>
      </c>
      <c r="BE5" s="135">
        <v>5000</v>
      </c>
      <c r="BF5" s="135">
        <v>5000</v>
      </c>
      <c r="BG5" s="135">
        <v>5000</v>
      </c>
      <c r="BH5" s="135">
        <v>5000</v>
      </c>
      <c r="BI5" s="135">
        <v>5000</v>
      </c>
      <c r="BJ5" s="135">
        <v>5000</v>
      </c>
      <c r="BM5" s="135" t="s">
        <v>967</v>
      </c>
      <c r="BN5" s="15">
        <v>50</v>
      </c>
      <c r="BO5" s="15">
        <v>50</v>
      </c>
      <c r="BP5" s="15">
        <v>50</v>
      </c>
      <c r="BQ5" s="15">
        <v>50</v>
      </c>
      <c r="BR5" s="15">
        <v>50</v>
      </c>
      <c r="BS5" s="15">
        <v>50</v>
      </c>
      <c r="BT5" s="15">
        <v>50</v>
      </c>
      <c r="BU5" s="15">
        <v>50</v>
      </c>
      <c r="BW5" s="2" t="s">
        <v>581</v>
      </c>
      <c r="BY5" s="135">
        <v>1090</v>
      </c>
      <c r="BZ5" s="135">
        <v>1090</v>
      </c>
      <c r="CA5" s="135">
        <v>1090</v>
      </c>
      <c r="CB5" s="135">
        <v>1090</v>
      </c>
      <c r="CC5" s="135">
        <v>1090</v>
      </c>
      <c r="CD5" s="135">
        <v>1090</v>
      </c>
      <c r="CE5" s="135">
        <v>1090</v>
      </c>
      <c r="CF5" s="135">
        <v>1090</v>
      </c>
      <c r="CG5" s="17">
        <v>0</v>
      </c>
      <c r="CI5" s="135" t="s">
        <v>581</v>
      </c>
      <c r="CK5" s="15">
        <v>5.45</v>
      </c>
      <c r="CL5" s="15">
        <v>5.45</v>
      </c>
      <c r="CM5" s="15">
        <v>5.45</v>
      </c>
      <c r="CN5" s="15">
        <v>5.45</v>
      </c>
      <c r="CO5" s="15">
        <v>5.45</v>
      </c>
      <c r="CP5" s="15">
        <v>5.45</v>
      </c>
      <c r="CQ5" s="15">
        <v>5.45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1090</v>
      </c>
      <c r="H6" s="19">
        <v>1090</v>
      </c>
      <c r="I6" s="19">
        <v>1090</v>
      </c>
      <c r="J6" s="19">
        <v>1090</v>
      </c>
      <c r="K6" s="19">
        <v>1090</v>
      </c>
      <c r="L6" s="19">
        <v>1090</v>
      </c>
      <c r="M6" s="19">
        <v>1090</v>
      </c>
      <c r="N6" s="20">
        <v>1090</v>
      </c>
      <c r="P6" s="146"/>
      <c r="Q6" s="9" t="s">
        <v>968</v>
      </c>
      <c r="R6" s="10" t="s">
        <v>979</v>
      </c>
      <c r="S6" s="18">
        <v>5.45</v>
      </c>
      <c r="T6" s="19">
        <v>5.4482740404026799</v>
      </c>
      <c r="U6" s="19">
        <v>5.4445046802300547</v>
      </c>
      <c r="V6" s="19">
        <v>5.4406311272951635</v>
      </c>
      <c r="W6" s="19">
        <v>5.436710327229795</v>
      </c>
      <c r="X6" s="19">
        <v>5.4322844377096553</v>
      </c>
      <c r="Y6" s="19">
        <v>5.42838724399346</v>
      </c>
      <c r="Z6" s="20">
        <v>5.4251266135399439</v>
      </c>
      <c r="AA6" s="37"/>
      <c r="AB6" s="8">
        <v>20</v>
      </c>
      <c r="AC6" s="135" t="s">
        <v>583</v>
      </c>
      <c r="AD6" s="135" t="s">
        <v>967</v>
      </c>
      <c r="AE6" s="135" t="s">
        <v>979</v>
      </c>
      <c r="AF6" s="135">
        <v>3500</v>
      </c>
      <c r="AG6" s="135">
        <v>3500</v>
      </c>
      <c r="AH6" s="135">
        <v>3490</v>
      </c>
      <c r="AI6" s="135">
        <v>3490</v>
      </c>
      <c r="AJ6" s="135">
        <v>3490</v>
      </c>
      <c r="AK6" s="135">
        <v>3490</v>
      </c>
      <c r="AL6" s="135">
        <v>3490</v>
      </c>
      <c r="AM6" s="135">
        <v>3490</v>
      </c>
      <c r="AO6" s="135" t="s">
        <v>583</v>
      </c>
      <c r="AP6" s="135" t="s">
        <v>967</v>
      </c>
      <c r="AQ6" s="135" t="s">
        <v>979</v>
      </c>
      <c r="AR6" s="15">
        <v>17.5</v>
      </c>
      <c r="AS6" s="15">
        <v>17.478320182549719</v>
      </c>
      <c r="AT6" s="15">
        <v>17.469034520926794</v>
      </c>
      <c r="AU6" s="15">
        <v>17.463151470274294</v>
      </c>
      <c r="AV6" s="15">
        <v>17.458273278945192</v>
      </c>
      <c r="AW6" s="15">
        <v>17.454537709522064</v>
      </c>
      <c r="AX6" s="15">
        <v>17.449957492111405</v>
      </c>
      <c r="AY6" s="15">
        <v>17.444590751374282</v>
      </c>
      <c r="BA6" s="8" t="s">
        <v>968</v>
      </c>
      <c r="BC6" s="135">
        <v>5000</v>
      </c>
      <c r="BD6" s="135">
        <v>5000</v>
      </c>
      <c r="BE6" s="135">
        <v>5000</v>
      </c>
      <c r="BF6" s="135">
        <v>5000</v>
      </c>
      <c r="BG6" s="135">
        <v>5000</v>
      </c>
      <c r="BH6" s="135">
        <v>5000</v>
      </c>
      <c r="BI6" s="135">
        <v>5000</v>
      </c>
      <c r="BJ6" s="135">
        <v>5000</v>
      </c>
      <c r="BM6" s="135" t="s">
        <v>968</v>
      </c>
      <c r="BN6" s="15">
        <v>50</v>
      </c>
      <c r="BO6" s="15">
        <v>50</v>
      </c>
      <c r="BP6" s="15">
        <v>50</v>
      </c>
      <c r="BQ6" s="15">
        <v>50</v>
      </c>
      <c r="BR6" s="15">
        <v>50</v>
      </c>
      <c r="BS6" s="15">
        <v>50</v>
      </c>
      <c r="BT6" s="15">
        <v>50</v>
      </c>
      <c r="BU6" s="15">
        <v>50</v>
      </c>
      <c r="BW6" s="2" t="s">
        <v>583</v>
      </c>
      <c r="BY6" s="135">
        <v>3500</v>
      </c>
      <c r="BZ6" s="135">
        <v>3500</v>
      </c>
      <c r="CA6" s="135">
        <v>3500</v>
      </c>
      <c r="CB6" s="135">
        <v>3500</v>
      </c>
      <c r="CC6" s="135">
        <v>3500</v>
      </c>
      <c r="CD6" s="135">
        <v>3500</v>
      </c>
      <c r="CE6" s="135">
        <v>3500</v>
      </c>
      <c r="CF6" s="135">
        <v>3500</v>
      </c>
      <c r="CI6" s="135" t="s">
        <v>583</v>
      </c>
      <c r="CK6" s="15">
        <v>17.5</v>
      </c>
      <c r="CL6" s="15">
        <v>17.5</v>
      </c>
      <c r="CM6" s="15">
        <v>17.5</v>
      </c>
      <c r="CN6" s="15">
        <v>17.5</v>
      </c>
      <c r="CO6" s="15">
        <v>17.5</v>
      </c>
      <c r="CP6" s="15">
        <v>17.5</v>
      </c>
      <c r="CQ6" s="15">
        <v>17.5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1090</v>
      </c>
      <c r="H7" s="24">
        <v>1090</v>
      </c>
      <c r="I7" s="24">
        <v>1090</v>
      </c>
      <c r="J7" s="24">
        <v>1090</v>
      </c>
      <c r="K7" s="24">
        <v>1080</v>
      </c>
      <c r="L7" s="24">
        <v>1080</v>
      </c>
      <c r="M7" s="24">
        <v>1080</v>
      </c>
      <c r="N7" s="25">
        <v>1080</v>
      </c>
      <c r="P7" s="147"/>
      <c r="Q7" s="21" t="s">
        <v>969</v>
      </c>
      <c r="R7" s="22" t="s">
        <v>979</v>
      </c>
      <c r="S7" s="23">
        <v>5.45</v>
      </c>
      <c r="T7" s="24">
        <v>5.4475549357231987</v>
      </c>
      <c r="U7" s="24">
        <v>5.4375619567861042</v>
      </c>
      <c r="V7" s="24">
        <v>5.4289669238515259</v>
      </c>
      <c r="W7" s="24">
        <v>5.4235220600658556</v>
      </c>
      <c r="X7" s="24">
        <v>5.4158633758362047</v>
      </c>
      <c r="Y7" s="24">
        <v>5.4090875224315003</v>
      </c>
      <c r="Z7" s="25">
        <v>5.4030720230069971</v>
      </c>
      <c r="AA7" s="37"/>
      <c r="AB7" s="8">
        <v>35</v>
      </c>
      <c r="AC7" s="135" t="s">
        <v>585</v>
      </c>
      <c r="AD7" s="135" t="s">
        <v>967</v>
      </c>
      <c r="AE7" s="135" t="s">
        <v>979</v>
      </c>
      <c r="AF7" s="135">
        <v>1410</v>
      </c>
      <c r="AG7" s="135">
        <v>1410</v>
      </c>
      <c r="AH7" s="135">
        <v>1410</v>
      </c>
      <c r="AI7" s="135">
        <v>1410</v>
      </c>
      <c r="AJ7" s="135">
        <v>1410</v>
      </c>
      <c r="AK7" s="135">
        <v>1410</v>
      </c>
      <c r="AL7" s="135">
        <v>1410</v>
      </c>
      <c r="AM7" s="135">
        <v>1410</v>
      </c>
      <c r="AO7" s="135" t="s">
        <v>585</v>
      </c>
      <c r="AP7" s="135" t="s">
        <v>967</v>
      </c>
      <c r="AQ7" s="135" t="s">
        <v>979</v>
      </c>
      <c r="AR7" s="15">
        <v>7.05</v>
      </c>
      <c r="AS7" s="15">
        <v>7.0412661306843152</v>
      </c>
      <c r="AT7" s="15">
        <v>7.0375253355733651</v>
      </c>
      <c r="AU7" s="15">
        <v>7.0351553065962156</v>
      </c>
      <c r="AV7" s="15">
        <v>7.0331900923750617</v>
      </c>
      <c r="AW7" s="15">
        <v>7.0316851915503165</v>
      </c>
      <c r="AX7" s="15">
        <v>7.029840018250594</v>
      </c>
      <c r="AY7" s="15">
        <v>7.0276779884107814</v>
      </c>
      <c r="BA7" s="8" t="s">
        <v>969</v>
      </c>
      <c r="BC7" s="135">
        <v>5000</v>
      </c>
      <c r="BD7" s="135">
        <v>5000</v>
      </c>
      <c r="BE7" s="135">
        <v>5000</v>
      </c>
      <c r="BF7" s="135">
        <v>5000</v>
      </c>
      <c r="BG7" s="135">
        <v>5000</v>
      </c>
      <c r="BH7" s="135">
        <v>5000</v>
      </c>
      <c r="BI7" s="135">
        <v>5000</v>
      </c>
      <c r="BJ7" s="135">
        <v>5000</v>
      </c>
      <c r="BM7" s="135" t="s">
        <v>969</v>
      </c>
      <c r="BN7" s="15">
        <v>50</v>
      </c>
      <c r="BO7" s="15">
        <v>50</v>
      </c>
      <c r="BP7" s="15">
        <v>50</v>
      </c>
      <c r="BQ7" s="15">
        <v>50</v>
      </c>
      <c r="BR7" s="15">
        <v>50</v>
      </c>
      <c r="BS7" s="15">
        <v>50</v>
      </c>
      <c r="BT7" s="15">
        <v>50</v>
      </c>
      <c r="BU7" s="15">
        <v>50</v>
      </c>
      <c r="BW7" s="2" t="s">
        <v>585</v>
      </c>
      <c r="BY7" s="135">
        <v>1410</v>
      </c>
      <c r="BZ7" s="135">
        <v>1410</v>
      </c>
      <c r="CA7" s="135">
        <v>1410</v>
      </c>
      <c r="CB7" s="135">
        <v>1410</v>
      </c>
      <c r="CC7" s="135">
        <v>1410</v>
      </c>
      <c r="CD7" s="135">
        <v>1410</v>
      </c>
      <c r="CE7" s="135">
        <v>1410</v>
      </c>
      <c r="CF7" s="135">
        <v>1410</v>
      </c>
      <c r="CI7" s="135" t="s">
        <v>585</v>
      </c>
      <c r="CK7" s="15">
        <v>7.05</v>
      </c>
      <c r="CL7" s="15">
        <v>7.05</v>
      </c>
      <c r="CM7" s="15">
        <v>7.05</v>
      </c>
      <c r="CN7" s="15">
        <v>7.05</v>
      </c>
      <c r="CO7" s="15">
        <v>7.05</v>
      </c>
      <c r="CP7" s="15">
        <v>7.05</v>
      </c>
      <c r="CQ7" s="15">
        <v>7.05</v>
      </c>
    </row>
    <row r="8" spans="1:95" ht="15.75" thickBot="1">
      <c r="AA8" s="37"/>
      <c r="AB8" s="8">
        <v>50</v>
      </c>
      <c r="AC8" s="135" t="s">
        <v>587</v>
      </c>
      <c r="AD8" s="135" t="s">
        <v>967</v>
      </c>
      <c r="AE8" s="135" t="s">
        <v>979</v>
      </c>
      <c r="AF8" s="135">
        <v>4000</v>
      </c>
      <c r="AG8" s="135">
        <v>4000</v>
      </c>
      <c r="AH8" s="135">
        <v>3990</v>
      </c>
      <c r="AI8" s="135">
        <v>3990</v>
      </c>
      <c r="AJ8" s="135">
        <v>3990</v>
      </c>
      <c r="AK8" s="135">
        <v>3990</v>
      </c>
      <c r="AL8" s="135">
        <v>3990</v>
      </c>
      <c r="AM8" s="135">
        <v>3990</v>
      </c>
      <c r="AO8" s="135" t="s">
        <v>587</v>
      </c>
      <c r="AP8" s="135" t="s">
        <v>967</v>
      </c>
      <c r="AQ8" s="135" t="s">
        <v>979</v>
      </c>
      <c r="AR8" s="15">
        <v>20</v>
      </c>
      <c r="AS8" s="15">
        <v>19.975223065771107</v>
      </c>
      <c r="AT8" s="15">
        <v>19.964610881059194</v>
      </c>
      <c r="AU8" s="15">
        <v>19.957887394599194</v>
      </c>
      <c r="AV8" s="15">
        <v>19.952312318794501</v>
      </c>
      <c r="AW8" s="15">
        <v>19.948043096596642</v>
      </c>
      <c r="AX8" s="15">
        <v>19.942808562413035</v>
      </c>
      <c r="AY8" s="15">
        <v>19.936675144427749</v>
      </c>
      <c r="BW8" s="2" t="s">
        <v>587</v>
      </c>
      <c r="BY8" s="135">
        <v>4000</v>
      </c>
      <c r="BZ8" s="135">
        <v>4000</v>
      </c>
      <c r="CA8" s="135">
        <v>4000</v>
      </c>
      <c r="CB8" s="135">
        <v>4000</v>
      </c>
      <c r="CC8" s="135">
        <v>4000</v>
      </c>
      <c r="CD8" s="135">
        <v>4000</v>
      </c>
      <c r="CE8" s="135">
        <v>4000</v>
      </c>
      <c r="CF8" s="135">
        <v>4000</v>
      </c>
      <c r="CI8" s="135" t="s">
        <v>587</v>
      </c>
      <c r="CK8" s="15">
        <v>20</v>
      </c>
      <c r="CL8" s="15">
        <v>20</v>
      </c>
      <c r="CM8" s="15">
        <v>20</v>
      </c>
      <c r="CN8" s="15">
        <v>20</v>
      </c>
      <c r="CO8" s="15">
        <v>20</v>
      </c>
      <c r="CP8" s="15">
        <v>20</v>
      </c>
      <c r="CQ8" s="15">
        <v>20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135" t="s">
        <v>589</v>
      </c>
      <c r="AD9" s="135" t="s">
        <v>967</v>
      </c>
      <c r="AE9" s="135" t="s">
        <v>979</v>
      </c>
      <c r="AF9" s="135">
        <v>1740</v>
      </c>
      <c r="AG9" s="135">
        <v>1740</v>
      </c>
      <c r="AH9" s="135">
        <v>1740</v>
      </c>
      <c r="AI9" s="135">
        <v>1740</v>
      </c>
      <c r="AJ9" s="135">
        <v>1740</v>
      </c>
      <c r="AK9" s="135">
        <v>1740</v>
      </c>
      <c r="AL9" s="135">
        <v>1740</v>
      </c>
      <c r="AM9" s="135">
        <v>1730</v>
      </c>
      <c r="AO9" s="135" t="s">
        <v>589</v>
      </c>
      <c r="AP9" s="135" t="s">
        <v>967</v>
      </c>
      <c r="AQ9" s="135" t="s">
        <v>979</v>
      </c>
      <c r="AR9" s="15">
        <v>17.400000000000002</v>
      </c>
      <c r="AS9" s="15">
        <v>17.378444067220865</v>
      </c>
      <c r="AT9" s="15">
        <v>17.369211466521499</v>
      </c>
      <c r="AU9" s="15">
        <v>17.363362033301296</v>
      </c>
      <c r="AV9" s="15">
        <v>17.358511717351217</v>
      </c>
      <c r="AW9" s="15">
        <v>17.354797494039079</v>
      </c>
      <c r="AX9" s="15">
        <v>17.350243449299338</v>
      </c>
      <c r="AY9" s="15">
        <v>17.344907375652141</v>
      </c>
      <c r="BW9" s="2" t="s">
        <v>589</v>
      </c>
      <c r="BY9" s="135">
        <v>1740</v>
      </c>
      <c r="BZ9" s="135">
        <v>1740</v>
      </c>
      <c r="CA9" s="135">
        <v>1740</v>
      </c>
      <c r="CB9" s="135">
        <v>1740</v>
      </c>
      <c r="CC9" s="135">
        <v>1740</v>
      </c>
      <c r="CD9" s="135">
        <v>1740</v>
      </c>
      <c r="CE9" s="135">
        <v>1740</v>
      </c>
      <c r="CF9" s="135">
        <v>1740</v>
      </c>
      <c r="CI9" s="135" t="s">
        <v>589</v>
      </c>
      <c r="CK9" s="15">
        <v>17.400000000000002</v>
      </c>
      <c r="CL9" s="15">
        <v>17.400000000000002</v>
      </c>
      <c r="CM9" s="15">
        <v>17.400000000000002</v>
      </c>
      <c r="CN9" s="15">
        <v>17.400000000000002</v>
      </c>
      <c r="CO9" s="15">
        <v>17.400000000000002</v>
      </c>
      <c r="CP9" s="15">
        <v>17.400000000000002</v>
      </c>
      <c r="CQ9" s="15">
        <v>17.400000000000002</v>
      </c>
    </row>
    <row r="10" spans="1:95" ht="15" customHeight="1">
      <c r="A10" s="3">
        <v>1</v>
      </c>
      <c r="B10" s="7" t="s">
        <v>1190</v>
      </c>
      <c r="C10" s="8" t="s">
        <v>970</v>
      </c>
      <c r="D10" s="146" t="s">
        <v>581</v>
      </c>
      <c r="E10" s="9" t="s">
        <v>967</v>
      </c>
      <c r="F10" s="10" t="s">
        <v>982</v>
      </c>
      <c r="G10" s="11">
        <v>1090</v>
      </c>
      <c r="H10" s="12">
        <v>1090</v>
      </c>
      <c r="I10" s="12">
        <v>1090</v>
      </c>
      <c r="J10" s="12">
        <v>1090</v>
      </c>
      <c r="K10" s="12">
        <v>1080</v>
      </c>
      <c r="L10" s="12">
        <v>1080</v>
      </c>
      <c r="M10" s="12">
        <v>1080</v>
      </c>
      <c r="N10" s="13">
        <v>1080</v>
      </c>
      <c r="P10" s="146" t="s">
        <v>581</v>
      </c>
      <c r="Q10" s="9" t="s">
        <v>967</v>
      </c>
      <c r="R10" s="10" t="s">
        <v>982</v>
      </c>
      <c r="S10" s="11">
        <v>5.45</v>
      </c>
      <c r="T10" s="12">
        <v>5.4364365164607626</v>
      </c>
      <c r="U10" s="12">
        <v>5.4306323490413755</v>
      </c>
      <c r="V10" s="12">
        <v>5.4269566562484544</v>
      </c>
      <c r="W10" s="12">
        <v>5.4239097416559963</v>
      </c>
      <c r="X10" s="12">
        <v>5.4215770891971147</v>
      </c>
      <c r="Y10" s="12">
        <v>5.418717689850836</v>
      </c>
      <c r="Z10" s="13">
        <v>5.4153682336922317</v>
      </c>
      <c r="AA10" s="37"/>
      <c r="AB10" s="8">
        <v>80</v>
      </c>
      <c r="AC10" s="135" t="s">
        <v>591</v>
      </c>
      <c r="AD10" s="135" t="s">
        <v>967</v>
      </c>
      <c r="AE10" s="135" t="s">
        <v>979</v>
      </c>
      <c r="AF10" s="135">
        <v>5000</v>
      </c>
      <c r="AG10" s="135">
        <v>4990</v>
      </c>
      <c r="AH10" s="135">
        <v>4990</v>
      </c>
      <c r="AI10" s="135">
        <v>4990</v>
      </c>
      <c r="AJ10" s="135">
        <v>4990</v>
      </c>
      <c r="AK10" s="135">
        <v>4990</v>
      </c>
      <c r="AL10" s="135">
        <v>4990</v>
      </c>
      <c r="AM10" s="135">
        <v>4980</v>
      </c>
      <c r="AO10" s="135" t="s">
        <v>591</v>
      </c>
      <c r="AP10" s="135" t="s">
        <v>967</v>
      </c>
      <c r="AQ10" s="135" t="s">
        <v>979</v>
      </c>
      <c r="AR10" s="15">
        <v>50</v>
      </c>
      <c r="AS10" s="15">
        <v>49.938057664427774</v>
      </c>
      <c r="AT10" s="15">
        <v>49.911527202647989</v>
      </c>
      <c r="AU10" s="15">
        <v>49.894718486497986</v>
      </c>
      <c r="AV10" s="15">
        <v>49.880780796986265</v>
      </c>
      <c r="AW10" s="15">
        <v>49.870107741491609</v>
      </c>
      <c r="AX10" s="15">
        <v>49.857021406032594</v>
      </c>
      <c r="AY10" s="15">
        <v>49.841687861069389</v>
      </c>
      <c r="BA10" s="135" t="s">
        <v>971</v>
      </c>
      <c r="BM10" s="135" t="s">
        <v>971</v>
      </c>
      <c r="BW10" s="2" t="s">
        <v>591</v>
      </c>
      <c r="BY10" s="135">
        <v>5000</v>
      </c>
      <c r="BZ10" s="135">
        <v>5000</v>
      </c>
      <c r="CA10" s="135">
        <v>5000</v>
      </c>
      <c r="CB10" s="135">
        <v>5000</v>
      </c>
      <c r="CC10" s="135">
        <v>5000</v>
      </c>
      <c r="CD10" s="135">
        <v>5000</v>
      </c>
      <c r="CE10" s="135">
        <v>5000</v>
      </c>
      <c r="CF10" s="135">
        <v>5000</v>
      </c>
      <c r="CI10" s="135" t="s">
        <v>591</v>
      </c>
      <c r="CK10" s="15">
        <v>50</v>
      </c>
      <c r="CL10" s="15">
        <v>50</v>
      </c>
      <c r="CM10" s="15">
        <v>50</v>
      </c>
      <c r="CN10" s="15">
        <v>50</v>
      </c>
      <c r="CO10" s="15">
        <v>50</v>
      </c>
      <c r="CP10" s="15">
        <v>50</v>
      </c>
      <c r="CQ10" s="15">
        <v>50</v>
      </c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1090</v>
      </c>
      <c r="H11" s="19">
        <v>1090</v>
      </c>
      <c r="I11" s="19">
        <v>1090</v>
      </c>
      <c r="J11" s="19">
        <v>1090</v>
      </c>
      <c r="K11" s="19">
        <v>1080</v>
      </c>
      <c r="L11" s="19">
        <v>1080</v>
      </c>
      <c r="M11" s="19">
        <v>1080</v>
      </c>
      <c r="N11" s="20">
        <v>1080</v>
      </c>
      <c r="P11" s="146"/>
      <c r="Q11" s="9" t="s">
        <v>968</v>
      </c>
      <c r="R11" s="10" t="s">
        <v>982</v>
      </c>
      <c r="S11" s="18">
        <v>5.45</v>
      </c>
      <c r="T11" s="19">
        <v>5.4465311130187448</v>
      </c>
      <c r="U11" s="19">
        <v>5.4389591951232727</v>
      </c>
      <c r="V11" s="19">
        <v>5.431183489155301</v>
      </c>
      <c r="W11" s="19">
        <v>5.4233186330204139</v>
      </c>
      <c r="X11" s="19">
        <v>5.4144474837286598</v>
      </c>
      <c r="Y11" s="19">
        <v>5.4066420823507384</v>
      </c>
      <c r="Z11" s="20">
        <v>5.4001159541548001</v>
      </c>
      <c r="AA11" s="37"/>
      <c r="AB11" s="8">
        <v>95</v>
      </c>
      <c r="AC11" s="135" t="s">
        <v>596</v>
      </c>
      <c r="AD11" s="135" t="s">
        <v>967</v>
      </c>
      <c r="AE11" s="135" t="s">
        <v>979</v>
      </c>
      <c r="AF11" s="135">
        <v>3000</v>
      </c>
      <c r="AG11" s="135">
        <v>3000</v>
      </c>
      <c r="AH11" s="135">
        <v>2990</v>
      </c>
      <c r="AI11" s="135">
        <v>2990</v>
      </c>
      <c r="AJ11" s="135">
        <v>2990</v>
      </c>
      <c r="AK11" s="135">
        <v>2990</v>
      </c>
      <c r="AL11" s="135">
        <v>2990</v>
      </c>
      <c r="AM11" s="135">
        <v>2990</v>
      </c>
      <c r="AO11" s="135" t="s">
        <v>596</v>
      </c>
      <c r="AP11" s="135" t="s">
        <v>967</v>
      </c>
      <c r="AQ11" s="135" t="s">
        <v>979</v>
      </c>
      <c r="AR11" s="15">
        <v>15</v>
      </c>
      <c r="AS11" s="15">
        <v>14.981417299328331</v>
      </c>
      <c r="AT11" s="15">
        <v>14.973458160794396</v>
      </c>
      <c r="AU11" s="15">
        <v>14.968415545949398</v>
      </c>
      <c r="AV11" s="15">
        <v>14.964234239095878</v>
      </c>
      <c r="AW11" s="15">
        <v>14.961032322447483</v>
      </c>
      <c r="AX11" s="15">
        <v>14.95710642180978</v>
      </c>
      <c r="AY11" s="15">
        <v>14.952506358320816</v>
      </c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 t="s">
        <v>596</v>
      </c>
      <c r="BY11" s="135">
        <v>3000</v>
      </c>
      <c r="BZ11" s="135">
        <v>3000</v>
      </c>
      <c r="CA11" s="135">
        <v>3000</v>
      </c>
      <c r="CB11" s="135">
        <v>3000</v>
      </c>
      <c r="CC11" s="135">
        <v>3000</v>
      </c>
      <c r="CD11" s="135">
        <v>3000</v>
      </c>
      <c r="CE11" s="135">
        <v>3000</v>
      </c>
      <c r="CF11" s="135">
        <v>3000</v>
      </c>
      <c r="CI11" s="135" t="s">
        <v>596</v>
      </c>
      <c r="CK11" s="15">
        <v>15</v>
      </c>
      <c r="CL11" s="15">
        <v>15</v>
      </c>
      <c r="CM11" s="15">
        <v>15</v>
      </c>
      <c r="CN11" s="15">
        <v>15</v>
      </c>
      <c r="CO11" s="15">
        <v>15</v>
      </c>
      <c r="CP11" s="15">
        <v>15</v>
      </c>
      <c r="CQ11" s="15">
        <v>15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1090</v>
      </c>
      <c r="H12" s="24">
        <v>1090</v>
      </c>
      <c r="I12" s="24">
        <v>1090</v>
      </c>
      <c r="J12" s="24">
        <v>1080</v>
      </c>
      <c r="K12" s="24">
        <v>1080</v>
      </c>
      <c r="L12" s="24">
        <v>1080</v>
      </c>
      <c r="M12" s="24">
        <v>1070</v>
      </c>
      <c r="N12" s="25">
        <v>1070</v>
      </c>
      <c r="P12" s="147"/>
      <c r="Q12" s="21" t="s">
        <v>969</v>
      </c>
      <c r="R12" s="22" t="s">
        <v>982</v>
      </c>
      <c r="S12" s="23">
        <v>5.45</v>
      </c>
      <c r="T12" s="24">
        <v>5.4450861617373745</v>
      </c>
      <c r="U12" s="24">
        <v>5.4250264566122848</v>
      </c>
      <c r="V12" s="24">
        <v>5.4078027220729643</v>
      </c>
      <c r="W12" s="24">
        <v>5.3969059062146112</v>
      </c>
      <c r="X12" s="24">
        <v>5.3815972618025461</v>
      </c>
      <c r="Y12" s="24">
        <v>5.3680714925836366</v>
      </c>
      <c r="Z12" s="25">
        <v>5.3560778539789728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1090</v>
      </c>
      <c r="BD12" s="135">
        <v>1090</v>
      </c>
      <c r="BE12" s="135">
        <v>1090</v>
      </c>
      <c r="BF12" s="135">
        <v>1090</v>
      </c>
      <c r="BG12" s="135">
        <v>1080</v>
      </c>
      <c r="BH12" s="135">
        <v>1080</v>
      </c>
      <c r="BI12" s="135">
        <v>1080</v>
      </c>
      <c r="BJ12" s="135">
        <v>1080</v>
      </c>
      <c r="BM12" s="135" t="s">
        <v>967</v>
      </c>
      <c r="BN12" s="15">
        <v>5.45</v>
      </c>
      <c r="BO12" s="15">
        <v>5.4364365164607626</v>
      </c>
      <c r="BP12" s="15">
        <v>5.4306323490413755</v>
      </c>
      <c r="BQ12" s="15">
        <v>5.4269566562484544</v>
      </c>
      <c r="BR12" s="15">
        <v>5.4239097416559963</v>
      </c>
      <c r="BS12" s="15">
        <v>5.4215770891971147</v>
      </c>
      <c r="BT12" s="15">
        <v>5.418717689850836</v>
      </c>
      <c r="BU12" s="15">
        <v>5.4153682336922317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1090</v>
      </c>
      <c r="BD13" s="135">
        <v>1090</v>
      </c>
      <c r="BE13" s="135">
        <v>1090</v>
      </c>
      <c r="BF13" s="135">
        <v>1090</v>
      </c>
      <c r="BG13" s="135">
        <v>1080</v>
      </c>
      <c r="BH13" s="135">
        <v>1080</v>
      </c>
      <c r="BI13" s="135">
        <v>1080</v>
      </c>
      <c r="BJ13" s="135">
        <v>1080</v>
      </c>
      <c r="BM13" s="135" t="s">
        <v>968</v>
      </c>
      <c r="BN13" s="15">
        <v>5.45</v>
      </c>
      <c r="BO13" s="15">
        <v>5.4465311130187448</v>
      </c>
      <c r="BP13" s="15">
        <v>5.4389591951232727</v>
      </c>
      <c r="BQ13" s="15">
        <v>5.431183489155301</v>
      </c>
      <c r="BR13" s="15">
        <v>5.4233186330204139</v>
      </c>
      <c r="BS13" s="15">
        <v>5.4144474837286598</v>
      </c>
      <c r="BT13" s="15">
        <v>5.4066420823507384</v>
      </c>
      <c r="BU13" s="15">
        <v>5.4001159541548001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1090</v>
      </c>
      <c r="BD14" s="135">
        <v>1090</v>
      </c>
      <c r="BE14" s="135">
        <v>1090</v>
      </c>
      <c r="BF14" s="135">
        <v>1080</v>
      </c>
      <c r="BG14" s="135">
        <v>1080</v>
      </c>
      <c r="BH14" s="135">
        <v>1080</v>
      </c>
      <c r="BI14" s="135">
        <v>1070</v>
      </c>
      <c r="BJ14" s="135">
        <v>1070</v>
      </c>
      <c r="BM14" s="135" t="s">
        <v>969</v>
      </c>
      <c r="BN14" s="15">
        <v>5.45</v>
      </c>
      <c r="BO14" s="15">
        <v>5.4450861617373745</v>
      </c>
      <c r="BP14" s="15">
        <v>5.4250264566122848</v>
      </c>
      <c r="BQ14" s="15">
        <v>5.4078027220729643</v>
      </c>
      <c r="BR14" s="15">
        <v>5.3969059062146112</v>
      </c>
      <c r="BS14" s="15">
        <v>5.3815972618025461</v>
      </c>
      <c r="BT14" s="15">
        <v>5.3680714925836366</v>
      </c>
      <c r="BU14" s="15">
        <v>5.3560778539789728</v>
      </c>
    </row>
    <row r="15" spans="1:95" ht="15" customHeight="1">
      <c r="A15" s="3">
        <v>1</v>
      </c>
      <c r="B15" s="7" t="s">
        <v>1190</v>
      </c>
      <c r="C15" s="8" t="s">
        <v>973</v>
      </c>
      <c r="D15" s="146" t="s">
        <v>581</v>
      </c>
      <c r="E15" s="9" t="s">
        <v>967</v>
      </c>
      <c r="F15" s="10" t="s">
        <v>983</v>
      </c>
      <c r="G15" s="11">
        <v>1090</v>
      </c>
      <c r="H15" s="12">
        <v>1090</v>
      </c>
      <c r="I15" s="12">
        <v>1090</v>
      </c>
      <c r="J15" s="12">
        <v>1090</v>
      </c>
      <c r="K15" s="12">
        <v>1090</v>
      </c>
      <c r="L15" s="12">
        <v>1090</v>
      </c>
      <c r="M15" s="12">
        <v>1090</v>
      </c>
      <c r="N15" s="13">
        <v>1090</v>
      </c>
      <c r="P15" s="146" t="s">
        <v>581</v>
      </c>
      <c r="Q15" s="9" t="s">
        <v>967</v>
      </c>
      <c r="R15" s="10" t="s">
        <v>983</v>
      </c>
      <c r="S15" s="11">
        <v>5.45</v>
      </c>
      <c r="T15" s="12">
        <v>5.45</v>
      </c>
      <c r="U15" s="12">
        <v>5.45</v>
      </c>
      <c r="V15" s="12">
        <v>5.45</v>
      </c>
      <c r="W15" s="12">
        <v>5.45</v>
      </c>
      <c r="X15" s="12">
        <v>5.45</v>
      </c>
      <c r="Y15" s="12">
        <v>5.45</v>
      </c>
      <c r="Z15" s="13">
        <v>5.45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1090</v>
      </c>
      <c r="H16" s="19">
        <v>1090</v>
      </c>
      <c r="I16" s="19">
        <v>1090</v>
      </c>
      <c r="J16" s="19">
        <v>1090</v>
      </c>
      <c r="K16" s="19">
        <v>1090</v>
      </c>
      <c r="L16" s="19">
        <v>1090</v>
      </c>
      <c r="M16" s="19">
        <v>1090</v>
      </c>
      <c r="N16" s="20">
        <v>1090</v>
      </c>
      <c r="P16" s="146"/>
      <c r="Q16" s="9" t="s">
        <v>968</v>
      </c>
      <c r="R16" s="10" t="s">
        <v>983</v>
      </c>
      <c r="S16" s="18">
        <v>5.45</v>
      </c>
      <c r="T16" s="19">
        <v>5.45</v>
      </c>
      <c r="U16" s="19">
        <v>5.45</v>
      </c>
      <c r="V16" s="19">
        <v>5.45</v>
      </c>
      <c r="W16" s="19">
        <v>5.45</v>
      </c>
      <c r="X16" s="19">
        <v>5.45</v>
      </c>
      <c r="Y16" s="19">
        <v>5.45</v>
      </c>
      <c r="Z16" s="20">
        <v>5.45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1090</v>
      </c>
      <c r="H17" s="24">
        <v>1090</v>
      </c>
      <c r="I17" s="24">
        <v>1090</v>
      </c>
      <c r="J17" s="24">
        <v>1090</v>
      </c>
      <c r="K17" s="24">
        <v>1090</v>
      </c>
      <c r="L17" s="24">
        <v>1090</v>
      </c>
      <c r="M17" s="24">
        <v>1090</v>
      </c>
      <c r="N17" s="25">
        <v>1090</v>
      </c>
      <c r="P17" s="147"/>
      <c r="Q17" s="21" t="s">
        <v>969</v>
      </c>
      <c r="R17" s="22" t="s">
        <v>983</v>
      </c>
      <c r="S17" s="23">
        <v>5.45</v>
      </c>
      <c r="T17" s="24">
        <v>5.45</v>
      </c>
      <c r="U17" s="24">
        <v>5.45</v>
      </c>
      <c r="V17" s="24">
        <v>5.45</v>
      </c>
      <c r="W17" s="24">
        <v>5.45</v>
      </c>
      <c r="X17" s="24">
        <v>5.45</v>
      </c>
      <c r="Y17" s="24">
        <v>5.45</v>
      </c>
      <c r="Z17" s="25">
        <v>5.45</v>
      </c>
      <c r="AA17" s="39"/>
      <c r="AB17" s="8">
        <v>6</v>
      </c>
      <c r="AC17" s="135" t="s">
        <v>581</v>
      </c>
      <c r="AD17" s="135" t="s">
        <v>968</v>
      </c>
      <c r="AE17" s="135" t="s">
        <v>979</v>
      </c>
      <c r="AF17" s="135">
        <v>1090</v>
      </c>
      <c r="AG17" s="135">
        <v>1090</v>
      </c>
      <c r="AH17" s="135">
        <v>1090</v>
      </c>
      <c r="AI17" s="135">
        <v>1090</v>
      </c>
      <c r="AJ17" s="135">
        <v>1090</v>
      </c>
      <c r="AK17" s="135">
        <v>1090</v>
      </c>
      <c r="AL17" s="135">
        <v>1090</v>
      </c>
      <c r="AM17" s="135">
        <v>1090</v>
      </c>
      <c r="AO17" s="135" t="s">
        <v>581</v>
      </c>
      <c r="AP17" s="135" t="s">
        <v>968</v>
      </c>
      <c r="AQ17" s="135" t="s">
        <v>979</v>
      </c>
      <c r="AR17" s="15">
        <v>5.45</v>
      </c>
      <c r="AS17" s="15">
        <v>5.4482740404026799</v>
      </c>
      <c r="AT17" s="15">
        <v>5.4445046802300547</v>
      </c>
      <c r="AU17" s="15">
        <v>5.4406311272951635</v>
      </c>
      <c r="AV17" s="15">
        <v>5.436710327229795</v>
      </c>
      <c r="AW17" s="15">
        <v>5.4322844377096553</v>
      </c>
      <c r="AX17" s="15">
        <v>5.42838724399346</v>
      </c>
      <c r="AY17" s="15">
        <v>5.4251266135399439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583</v>
      </c>
      <c r="AD18" s="135" t="s">
        <v>968</v>
      </c>
      <c r="AE18" s="135" t="s">
        <v>979</v>
      </c>
      <c r="AF18" s="135">
        <v>3500</v>
      </c>
      <c r="AG18" s="135">
        <v>3500</v>
      </c>
      <c r="AH18" s="135">
        <v>3500</v>
      </c>
      <c r="AI18" s="135">
        <v>3490</v>
      </c>
      <c r="AJ18" s="135">
        <v>3490</v>
      </c>
      <c r="AK18" s="135">
        <v>3490</v>
      </c>
      <c r="AL18" s="135">
        <v>3490</v>
      </c>
      <c r="AM18" s="135">
        <v>3480</v>
      </c>
      <c r="AO18" s="135" t="s">
        <v>583</v>
      </c>
      <c r="AP18" s="135" t="s">
        <v>968</v>
      </c>
      <c r="AQ18" s="135" t="s">
        <v>979</v>
      </c>
      <c r="AR18" s="15">
        <v>17.5</v>
      </c>
      <c r="AS18" s="15">
        <v>17.494457927898512</v>
      </c>
      <c r="AT18" s="15">
        <v>17.482354477802925</v>
      </c>
      <c r="AU18" s="15">
        <v>17.469916463791808</v>
      </c>
      <c r="AV18" s="15">
        <v>17.457326738811268</v>
      </c>
      <c r="AW18" s="15">
        <v>17.443115166957611</v>
      </c>
      <c r="AX18" s="15">
        <v>17.430601242180835</v>
      </c>
      <c r="AY18" s="15">
        <v>17.420131327880554</v>
      </c>
      <c r="BB18" s="9" t="s">
        <v>974</v>
      </c>
      <c r="BC18" s="29">
        <v>5000</v>
      </c>
      <c r="BD18" s="27">
        <v>5000</v>
      </c>
      <c r="BE18" s="27">
        <v>5000</v>
      </c>
      <c r="BF18" s="27">
        <v>5000</v>
      </c>
      <c r="BG18" s="27">
        <v>5000</v>
      </c>
      <c r="BH18" s="27">
        <v>5000</v>
      </c>
      <c r="BI18" s="27">
        <v>5000</v>
      </c>
      <c r="BJ18" s="28">
        <v>5000</v>
      </c>
      <c r="BM18" s="9" t="s">
        <v>974</v>
      </c>
      <c r="BN18" s="30">
        <v>50</v>
      </c>
      <c r="BO18" s="31">
        <v>50</v>
      </c>
      <c r="BP18" s="31">
        <v>50</v>
      </c>
      <c r="BQ18" s="31">
        <v>50</v>
      </c>
      <c r="BR18" s="31">
        <v>50</v>
      </c>
      <c r="BS18" s="31">
        <v>50</v>
      </c>
      <c r="BT18" s="31">
        <v>50</v>
      </c>
      <c r="BU18" s="32">
        <v>50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585</v>
      </c>
      <c r="AD19" s="135" t="s">
        <v>968</v>
      </c>
      <c r="AE19" s="135" t="s">
        <v>979</v>
      </c>
      <c r="AF19" s="135">
        <v>1410</v>
      </c>
      <c r="AG19" s="135">
        <v>1410</v>
      </c>
      <c r="AH19" s="135">
        <v>1410</v>
      </c>
      <c r="AI19" s="135">
        <v>1410</v>
      </c>
      <c r="AJ19" s="135">
        <v>1410</v>
      </c>
      <c r="AK19" s="135">
        <v>1410</v>
      </c>
      <c r="AL19" s="135">
        <v>1400</v>
      </c>
      <c r="AM19" s="135">
        <v>1400</v>
      </c>
      <c r="AO19" s="135" t="s">
        <v>585</v>
      </c>
      <c r="AP19" s="135" t="s">
        <v>968</v>
      </c>
      <c r="AQ19" s="135" t="s">
        <v>979</v>
      </c>
      <c r="AR19" s="15">
        <v>7.05</v>
      </c>
      <c r="AS19" s="15">
        <v>7.047767336667687</v>
      </c>
      <c r="AT19" s="15">
        <v>7.0428913753434648</v>
      </c>
      <c r="AU19" s="15">
        <v>7.0378806325561287</v>
      </c>
      <c r="AV19" s="15">
        <v>7.0328087719211112</v>
      </c>
      <c r="AW19" s="15">
        <v>7.027083538688637</v>
      </c>
      <c r="AX19" s="15">
        <v>7.0220422147071364</v>
      </c>
      <c r="AY19" s="15">
        <v>7.017824334946166</v>
      </c>
      <c r="BB19" s="21" t="s">
        <v>975</v>
      </c>
      <c r="BC19" s="21">
        <v>1090</v>
      </c>
      <c r="BD19" s="22">
        <v>1090</v>
      </c>
      <c r="BE19" s="22">
        <v>1090</v>
      </c>
      <c r="BF19" s="22">
        <v>1080</v>
      </c>
      <c r="BG19" s="22">
        <v>1080</v>
      </c>
      <c r="BH19" s="22">
        <v>1080</v>
      </c>
      <c r="BI19" s="22">
        <v>1070</v>
      </c>
      <c r="BJ19" s="33">
        <v>1070</v>
      </c>
      <c r="BM19" s="21" t="s">
        <v>975</v>
      </c>
      <c r="BN19" s="34">
        <v>5.45</v>
      </c>
      <c r="BO19" s="35">
        <v>5.4364365164607626</v>
      </c>
      <c r="BP19" s="35">
        <v>5.4250264566122848</v>
      </c>
      <c r="BQ19" s="35">
        <v>5.4078027220729643</v>
      </c>
      <c r="BR19" s="35">
        <v>5.3969059062146112</v>
      </c>
      <c r="BS19" s="35">
        <v>5.3815972618025461</v>
      </c>
      <c r="BT19" s="35">
        <v>5.3680714925836366</v>
      </c>
      <c r="BU19" s="36">
        <v>5.3560778539789728</v>
      </c>
      <c r="BW19" s="2" t="s">
        <v>581</v>
      </c>
      <c r="BY19" s="135">
        <v>1090</v>
      </c>
      <c r="BZ19" s="135">
        <v>1090</v>
      </c>
      <c r="CA19" s="135">
        <v>1090</v>
      </c>
      <c r="CB19" s="135">
        <v>1080</v>
      </c>
      <c r="CC19" s="135">
        <v>1080</v>
      </c>
      <c r="CD19" s="135">
        <v>1080</v>
      </c>
      <c r="CE19" s="135">
        <v>1070</v>
      </c>
      <c r="CF19" s="135">
        <v>1070</v>
      </c>
      <c r="CG19" s="17">
        <v>1.834862385321101E-2</v>
      </c>
      <c r="CI19" s="135" t="s">
        <v>581</v>
      </c>
      <c r="CK19" s="15">
        <v>5.45</v>
      </c>
      <c r="CL19" s="15">
        <v>5.4364365164607626</v>
      </c>
      <c r="CM19" s="15">
        <v>5.4250264566122848</v>
      </c>
      <c r="CN19" s="15">
        <v>5.4078027220729643</v>
      </c>
      <c r="CO19" s="15">
        <v>5.3969059062146112</v>
      </c>
      <c r="CP19" s="15">
        <v>5.3815972618025461</v>
      </c>
      <c r="CQ19" s="15">
        <v>5.3680714925836366</v>
      </c>
    </row>
    <row r="20" spans="1:95" ht="15" customHeight="1">
      <c r="A20" s="3">
        <v>1</v>
      </c>
      <c r="B20" s="7" t="s">
        <v>1191</v>
      </c>
      <c r="C20" s="8" t="s">
        <v>966</v>
      </c>
      <c r="D20" s="146" t="s">
        <v>583</v>
      </c>
      <c r="E20" s="9" t="s">
        <v>967</v>
      </c>
      <c r="F20" s="10" t="s">
        <v>979</v>
      </c>
      <c r="G20" s="11">
        <v>3500</v>
      </c>
      <c r="H20" s="12">
        <v>3500</v>
      </c>
      <c r="I20" s="12">
        <v>3490</v>
      </c>
      <c r="J20" s="12">
        <v>3490</v>
      </c>
      <c r="K20" s="12">
        <v>3490</v>
      </c>
      <c r="L20" s="12">
        <v>3490</v>
      </c>
      <c r="M20" s="12">
        <v>3490</v>
      </c>
      <c r="N20" s="13">
        <v>3490</v>
      </c>
      <c r="P20" s="146" t="s">
        <v>583</v>
      </c>
      <c r="Q20" s="9" t="s">
        <v>967</v>
      </c>
      <c r="R20" s="10" t="s">
        <v>979</v>
      </c>
      <c r="S20" s="11">
        <v>17.5</v>
      </c>
      <c r="T20" s="12">
        <v>17.478320182549719</v>
      </c>
      <c r="U20" s="12">
        <v>17.469034520926794</v>
      </c>
      <c r="V20" s="12">
        <v>17.463151470274294</v>
      </c>
      <c r="W20" s="12">
        <v>17.458273278945192</v>
      </c>
      <c r="X20" s="12">
        <v>17.454537709522064</v>
      </c>
      <c r="Y20" s="12">
        <v>17.449957492111405</v>
      </c>
      <c r="Z20" s="13">
        <v>17.444590751374282</v>
      </c>
      <c r="AA20" s="39"/>
      <c r="AB20" s="8">
        <v>51</v>
      </c>
      <c r="AC20" s="135" t="s">
        <v>587</v>
      </c>
      <c r="AD20" s="135" t="s">
        <v>968</v>
      </c>
      <c r="AE20" s="135" t="s">
        <v>979</v>
      </c>
      <c r="AF20" s="135">
        <v>4000</v>
      </c>
      <c r="AG20" s="135">
        <v>4000</v>
      </c>
      <c r="AH20" s="135">
        <v>4000</v>
      </c>
      <c r="AI20" s="135">
        <v>3990</v>
      </c>
      <c r="AJ20" s="135">
        <v>3990</v>
      </c>
      <c r="AK20" s="135">
        <v>3990</v>
      </c>
      <c r="AL20" s="135">
        <v>3980</v>
      </c>
      <c r="AM20" s="135">
        <v>3980</v>
      </c>
      <c r="AO20" s="135" t="s">
        <v>587</v>
      </c>
      <c r="AP20" s="135" t="s">
        <v>968</v>
      </c>
      <c r="AQ20" s="135" t="s">
        <v>979</v>
      </c>
      <c r="AR20" s="15">
        <v>20</v>
      </c>
      <c r="AS20" s="15">
        <v>19.993666203312586</v>
      </c>
      <c r="AT20" s="15">
        <v>19.97983368891763</v>
      </c>
      <c r="AU20" s="15">
        <v>19.965618815762067</v>
      </c>
      <c r="AV20" s="15">
        <v>19.951230558641452</v>
      </c>
      <c r="AW20" s="15">
        <v>19.934988762237271</v>
      </c>
      <c r="AX20" s="15">
        <v>19.920687133920957</v>
      </c>
      <c r="AY20" s="15">
        <v>19.908721517577778</v>
      </c>
      <c r="BW20" s="2" t="s">
        <v>583</v>
      </c>
      <c r="BY20" s="135">
        <v>3500</v>
      </c>
      <c r="BZ20" s="135">
        <v>3490</v>
      </c>
      <c r="CA20" s="135">
        <v>3480</v>
      </c>
      <c r="CB20" s="135">
        <v>3470</v>
      </c>
      <c r="CC20" s="135">
        <v>3470</v>
      </c>
      <c r="CD20" s="135">
        <v>3460</v>
      </c>
      <c r="CE20" s="135">
        <v>3450</v>
      </c>
      <c r="CF20" s="135">
        <v>3440</v>
      </c>
      <c r="CI20" s="135" t="s">
        <v>583</v>
      </c>
      <c r="CK20" s="15">
        <v>17.5</v>
      </c>
      <c r="CL20" s="15">
        <v>17.456447529919878</v>
      </c>
      <c r="CM20" s="15">
        <v>17.419809723066969</v>
      </c>
      <c r="CN20" s="15">
        <v>17.364504153445296</v>
      </c>
      <c r="CO20" s="15">
        <v>17.329514377753334</v>
      </c>
      <c r="CP20" s="15">
        <v>17.280358180099913</v>
      </c>
      <c r="CQ20" s="15">
        <v>17.236926811048374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3500</v>
      </c>
      <c r="H21" s="19">
        <v>3500</v>
      </c>
      <c r="I21" s="19">
        <v>3500</v>
      </c>
      <c r="J21" s="19">
        <v>3490</v>
      </c>
      <c r="K21" s="19">
        <v>3490</v>
      </c>
      <c r="L21" s="19">
        <v>3490</v>
      </c>
      <c r="M21" s="19">
        <v>3490</v>
      </c>
      <c r="N21" s="20">
        <v>3480</v>
      </c>
      <c r="P21" s="146"/>
      <c r="Q21" s="9" t="s">
        <v>968</v>
      </c>
      <c r="R21" s="10" t="s">
        <v>979</v>
      </c>
      <c r="S21" s="18">
        <v>17.5</v>
      </c>
      <c r="T21" s="19">
        <v>17.494457927898512</v>
      </c>
      <c r="U21" s="19">
        <v>17.482354477802925</v>
      </c>
      <c r="V21" s="19">
        <v>17.469916463791808</v>
      </c>
      <c r="W21" s="19">
        <v>17.457326738811268</v>
      </c>
      <c r="X21" s="19">
        <v>17.443115166957611</v>
      </c>
      <c r="Y21" s="19">
        <v>17.430601242180835</v>
      </c>
      <c r="Z21" s="20">
        <v>17.420131327880554</v>
      </c>
      <c r="AA21" s="39"/>
      <c r="AB21" s="8">
        <v>66</v>
      </c>
      <c r="AC21" s="135" t="s">
        <v>589</v>
      </c>
      <c r="AD21" s="135" t="s">
        <v>968</v>
      </c>
      <c r="AE21" s="135" t="s">
        <v>979</v>
      </c>
      <c r="AF21" s="135">
        <v>1740</v>
      </c>
      <c r="AG21" s="135">
        <v>1740</v>
      </c>
      <c r="AH21" s="135">
        <v>1740</v>
      </c>
      <c r="AI21" s="135">
        <v>1740</v>
      </c>
      <c r="AJ21" s="135">
        <v>1740</v>
      </c>
      <c r="AK21" s="135">
        <v>1730</v>
      </c>
      <c r="AL21" s="135">
        <v>1730</v>
      </c>
      <c r="AM21" s="135">
        <v>1730</v>
      </c>
      <c r="AO21" s="135" t="s">
        <v>589</v>
      </c>
      <c r="AP21" s="135" t="s">
        <v>968</v>
      </c>
      <c r="AQ21" s="135" t="s">
        <v>979</v>
      </c>
      <c r="AR21" s="15">
        <v>17.400000000000002</v>
      </c>
      <c r="AS21" s="15">
        <v>17.39448959688195</v>
      </c>
      <c r="AT21" s="15">
        <v>17.382455309358338</v>
      </c>
      <c r="AU21" s="15">
        <v>17.370088369712999</v>
      </c>
      <c r="AV21" s="15">
        <v>17.357570586018063</v>
      </c>
      <c r="AW21" s="15">
        <v>17.343440223146423</v>
      </c>
      <c r="AX21" s="15">
        <v>17.330997806511231</v>
      </c>
      <c r="AY21" s="15">
        <v>17.320587720292668</v>
      </c>
      <c r="BW21" s="2" t="s">
        <v>585</v>
      </c>
      <c r="BY21" s="135">
        <v>1410</v>
      </c>
      <c r="BZ21" s="135">
        <v>1410</v>
      </c>
      <c r="CA21" s="135">
        <v>1400</v>
      </c>
      <c r="CB21" s="135">
        <v>1400</v>
      </c>
      <c r="CC21" s="135">
        <v>1400</v>
      </c>
      <c r="CD21" s="135">
        <v>1390</v>
      </c>
      <c r="CE21" s="135">
        <v>1390</v>
      </c>
      <c r="CF21" s="135">
        <v>1390</v>
      </c>
      <c r="CI21" s="135" t="s">
        <v>585</v>
      </c>
      <c r="CK21" s="15">
        <v>7.05</v>
      </c>
      <c r="CL21" s="15">
        <v>7.0324545763391519</v>
      </c>
      <c r="CM21" s="15">
        <v>7.0176947741498354</v>
      </c>
      <c r="CN21" s="15">
        <v>6.9954145303879613</v>
      </c>
      <c r="CO21" s="15">
        <v>6.9813186493234847</v>
      </c>
      <c r="CP21" s="15">
        <v>6.9615157239831067</v>
      </c>
      <c r="CQ21" s="15">
        <v>6.9440190867366294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3500</v>
      </c>
      <c r="H22" s="24">
        <v>3500</v>
      </c>
      <c r="I22" s="24">
        <v>3490</v>
      </c>
      <c r="J22" s="24">
        <v>3490</v>
      </c>
      <c r="K22" s="24">
        <v>3480</v>
      </c>
      <c r="L22" s="24">
        <v>3480</v>
      </c>
      <c r="M22" s="24">
        <v>3470</v>
      </c>
      <c r="N22" s="25">
        <v>3470</v>
      </c>
      <c r="P22" s="147"/>
      <c r="Q22" s="21" t="s">
        <v>969</v>
      </c>
      <c r="R22" s="22" t="s">
        <v>979</v>
      </c>
      <c r="S22" s="23">
        <v>17.5</v>
      </c>
      <c r="T22" s="24">
        <v>17.49214887617541</v>
      </c>
      <c r="U22" s="24">
        <v>17.460061329129697</v>
      </c>
      <c r="V22" s="24">
        <v>17.432462599523252</v>
      </c>
      <c r="W22" s="24">
        <v>17.414979091954585</v>
      </c>
      <c r="X22" s="24">
        <v>17.390386986630016</v>
      </c>
      <c r="Y22" s="24">
        <v>17.368629659183718</v>
      </c>
      <c r="Z22" s="25">
        <v>17.349313835343573</v>
      </c>
      <c r="AA22" s="39"/>
      <c r="AB22" s="8">
        <v>81</v>
      </c>
      <c r="AC22" s="135" t="s">
        <v>591</v>
      </c>
      <c r="AD22" s="135" t="s">
        <v>968</v>
      </c>
      <c r="AE22" s="135" t="s">
        <v>979</v>
      </c>
      <c r="AF22" s="135">
        <v>5000</v>
      </c>
      <c r="AG22" s="135">
        <v>5000</v>
      </c>
      <c r="AH22" s="135">
        <v>4990</v>
      </c>
      <c r="AI22" s="135">
        <v>4990</v>
      </c>
      <c r="AJ22" s="135">
        <v>4990</v>
      </c>
      <c r="AK22" s="135">
        <v>4980</v>
      </c>
      <c r="AL22" s="135">
        <v>4980</v>
      </c>
      <c r="AM22" s="135">
        <v>4980</v>
      </c>
      <c r="AO22" s="135" t="s">
        <v>591</v>
      </c>
      <c r="AP22" s="135" t="s">
        <v>968</v>
      </c>
      <c r="AQ22" s="135" t="s">
        <v>979</v>
      </c>
      <c r="AR22" s="15">
        <v>50</v>
      </c>
      <c r="AS22" s="15">
        <v>49.984165508281471</v>
      </c>
      <c r="AT22" s="15">
        <v>49.949584222294071</v>
      </c>
      <c r="AU22" s="15">
        <v>49.914047039405169</v>
      </c>
      <c r="AV22" s="15">
        <v>49.878076396603632</v>
      </c>
      <c r="AW22" s="15">
        <v>49.837471905593176</v>
      </c>
      <c r="AX22" s="15">
        <v>49.801717834802396</v>
      </c>
      <c r="AY22" s="15">
        <v>49.77180379394445</v>
      </c>
      <c r="BW22" s="2" t="s">
        <v>587</v>
      </c>
      <c r="BY22" s="135">
        <v>4000</v>
      </c>
      <c r="BZ22" s="135">
        <v>3990</v>
      </c>
      <c r="CA22" s="135">
        <v>3980</v>
      </c>
      <c r="CB22" s="135">
        <v>3970</v>
      </c>
      <c r="CC22" s="135">
        <v>3960</v>
      </c>
      <c r="CD22" s="135">
        <v>3950</v>
      </c>
      <c r="CE22" s="135">
        <v>3940</v>
      </c>
      <c r="CF22" s="135">
        <v>3930</v>
      </c>
      <c r="CI22" s="135" t="s">
        <v>587</v>
      </c>
      <c r="CK22" s="15">
        <v>20</v>
      </c>
      <c r="CL22" s="15">
        <v>19.950225748479863</v>
      </c>
      <c r="CM22" s="15">
        <v>19.908353969219391</v>
      </c>
      <c r="CN22" s="15">
        <v>19.84514760393748</v>
      </c>
      <c r="CO22" s="15">
        <v>19.805159288860949</v>
      </c>
      <c r="CP22" s="15">
        <v>19.748980777257042</v>
      </c>
      <c r="CQ22" s="15">
        <v>19.699344926912424</v>
      </c>
    </row>
    <row r="23" spans="1:95" ht="15.75" thickBot="1">
      <c r="AA23" s="39"/>
      <c r="AB23" s="8">
        <v>96</v>
      </c>
      <c r="AC23" s="135" t="s">
        <v>596</v>
      </c>
      <c r="AD23" s="135" t="s">
        <v>968</v>
      </c>
      <c r="AE23" s="135" t="s">
        <v>979</v>
      </c>
      <c r="AF23" s="135">
        <v>3000</v>
      </c>
      <c r="AG23" s="135">
        <v>3000</v>
      </c>
      <c r="AH23" s="135">
        <v>3000</v>
      </c>
      <c r="AI23" s="135">
        <v>2990</v>
      </c>
      <c r="AJ23" s="135">
        <v>2990</v>
      </c>
      <c r="AK23" s="135">
        <v>2990</v>
      </c>
      <c r="AL23" s="135">
        <v>2990</v>
      </c>
      <c r="AM23" s="135">
        <v>2990</v>
      </c>
      <c r="AO23" s="135" t="s">
        <v>596</v>
      </c>
      <c r="AP23" s="135" t="s">
        <v>968</v>
      </c>
      <c r="AQ23" s="135" t="s">
        <v>979</v>
      </c>
      <c r="AR23" s="15">
        <v>15</v>
      </c>
      <c r="AS23" s="15">
        <v>14.995249652484441</v>
      </c>
      <c r="AT23" s="15">
        <v>14.984875266688222</v>
      </c>
      <c r="AU23" s="15">
        <v>14.974214111821553</v>
      </c>
      <c r="AV23" s="15">
        <v>14.96342291898109</v>
      </c>
      <c r="AW23" s="15">
        <v>14.951241571677954</v>
      </c>
      <c r="AX23" s="15">
        <v>14.94051535044072</v>
      </c>
      <c r="AY23" s="15">
        <v>14.931541138183336</v>
      </c>
      <c r="BW23" s="2" t="s">
        <v>589</v>
      </c>
      <c r="BY23" s="135">
        <v>1740</v>
      </c>
      <c r="BZ23" s="135">
        <v>1740</v>
      </c>
      <c r="CA23" s="135">
        <v>1730</v>
      </c>
      <c r="CB23" s="135">
        <v>1730</v>
      </c>
      <c r="CC23" s="135">
        <v>1720</v>
      </c>
      <c r="CD23" s="135">
        <v>1720</v>
      </c>
      <c r="CE23" s="135">
        <v>1710</v>
      </c>
      <c r="CF23" s="135">
        <v>1710</v>
      </c>
      <c r="CI23" s="135" t="s">
        <v>589</v>
      </c>
      <c r="CK23" s="15">
        <v>17.400000000000002</v>
      </c>
      <c r="CL23" s="15">
        <v>17.35669640117748</v>
      </c>
      <c r="CM23" s="15">
        <v>17.320267953220871</v>
      </c>
      <c r="CN23" s="15">
        <v>17.265278415425609</v>
      </c>
      <c r="CO23" s="15">
        <v>17.230488581309029</v>
      </c>
      <c r="CP23" s="15">
        <v>17.181613276213628</v>
      </c>
      <c r="CQ23" s="15">
        <v>17.138430086413809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 t="s">
        <v>591</v>
      </c>
      <c r="BY24" s="135">
        <v>5000</v>
      </c>
      <c r="BZ24" s="135">
        <v>4990</v>
      </c>
      <c r="CA24" s="135">
        <v>4980</v>
      </c>
      <c r="CB24" s="135">
        <v>4960</v>
      </c>
      <c r="CC24" s="135">
        <v>4950</v>
      </c>
      <c r="CD24" s="135">
        <v>4940</v>
      </c>
      <c r="CE24" s="135">
        <v>4920</v>
      </c>
      <c r="CF24" s="135">
        <v>4910</v>
      </c>
      <c r="CI24" s="135" t="s">
        <v>591</v>
      </c>
      <c r="CK24" s="15">
        <v>50</v>
      </c>
      <c r="CL24" s="15">
        <v>49.875564371199651</v>
      </c>
      <c r="CM24" s="15">
        <v>49.770884923048477</v>
      </c>
      <c r="CN24" s="15">
        <v>49.612869009843706</v>
      </c>
      <c r="CO24" s="15">
        <v>49.51289822215238</v>
      </c>
      <c r="CP24" s="15">
        <v>49.372451943142615</v>
      </c>
      <c r="CQ24" s="15">
        <v>49.248362317281064</v>
      </c>
    </row>
    <row r="25" spans="1:95" ht="15" customHeight="1">
      <c r="A25" s="3">
        <v>1</v>
      </c>
      <c r="B25" s="7" t="s">
        <v>1191</v>
      </c>
      <c r="C25" s="8" t="s">
        <v>970</v>
      </c>
      <c r="D25" s="146" t="s">
        <v>583</v>
      </c>
      <c r="E25" s="9" t="s">
        <v>967</v>
      </c>
      <c r="F25" s="10" t="s">
        <v>982</v>
      </c>
      <c r="G25" s="11">
        <v>3500</v>
      </c>
      <c r="H25" s="12">
        <v>3490</v>
      </c>
      <c r="I25" s="12">
        <v>3490</v>
      </c>
      <c r="J25" s="12">
        <v>3490</v>
      </c>
      <c r="K25" s="12">
        <v>3480</v>
      </c>
      <c r="L25" s="12">
        <v>3480</v>
      </c>
      <c r="M25" s="12">
        <v>3480</v>
      </c>
      <c r="N25" s="13">
        <v>3480</v>
      </c>
      <c r="P25" s="146" t="s">
        <v>583</v>
      </c>
      <c r="Q25" s="9" t="s">
        <v>967</v>
      </c>
      <c r="R25" s="10" t="s">
        <v>982</v>
      </c>
      <c r="S25" s="11">
        <v>17.5</v>
      </c>
      <c r="T25" s="12">
        <v>17.456447529919878</v>
      </c>
      <c r="U25" s="12">
        <v>17.437810295086983</v>
      </c>
      <c r="V25" s="12">
        <v>17.426007611806963</v>
      </c>
      <c r="W25" s="12">
        <v>17.416223941097233</v>
      </c>
      <c r="X25" s="12">
        <v>17.408733772651285</v>
      </c>
      <c r="Y25" s="12">
        <v>17.399552215117364</v>
      </c>
      <c r="Z25" s="13">
        <v>17.388797080663132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s">
        <v>596</v>
      </c>
      <c r="BY25" s="135">
        <v>3000</v>
      </c>
      <c r="BZ25" s="135">
        <v>2990</v>
      </c>
      <c r="CA25" s="135">
        <v>2990</v>
      </c>
      <c r="CB25" s="135">
        <v>2980</v>
      </c>
      <c r="CC25" s="135">
        <v>2970</v>
      </c>
      <c r="CD25" s="135">
        <v>2960</v>
      </c>
      <c r="CE25" s="135">
        <v>2950</v>
      </c>
      <c r="CF25" s="135">
        <v>2950</v>
      </c>
      <c r="CI25" s="135" t="s">
        <v>596</v>
      </c>
      <c r="CK25" s="15">
        <v>15</v>
      </c>
      <c r="CL25" s="15">
        <v>14.962669311359896</v>
      </c>
      <c r="CM25" s="15">
        <v>14.931265476914547</v>
      </c>
      <c r="CN25" s="15">
        <v>14.883860702953115</v>
      </c>
      <c r="CO25" s="15">
        <v>14.853869466645717</v>
      </c>
      <c r="CP25" s="15">
        <v>14.811735582942786</v>
      </c>
      <c r="CQ25" s="15">
        <v>14.77450869518432</v>
      </c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3500</v>
      </c>
      <c r="H26" s="19">
        <v>3500</v>
      </c>
      <c r="I26" s="19">
        <v>3490</v>
      </c>
      <c r="J26" s="19">
        <v>3490</v>
      </c>
      <c r="K26" s="19">
        <v>3480</v>
      </c>
      <c r="L26" s="19">
        <v>3480</v>
      </c>
      <c r="M26" s="19">
        <v>3470</v>
      </c>
      <c r="N26" s="20">
        <v>3470</v>
      </c>
      <c r="P26" s="146"/>
      <c r="Q26" s="9" t="s">
        <v>968</v>
      </c>
      <c r="R26" s="10" t="s">
        <v>982</v>
      </c>
      <c r="S26" s="18">
        <v>17.5</v>
      </c>
      <c r="T26" s="19">
        <v>17.488861372078539</v>
      </c>
      <c r="U26" s="19">
        <v>17.464547874249043</v>
      </c>
      <c r="V26" s="19">
        <v>17.439580011049131</v>
      </c>
      <c r="W26" s="19">
        <v>17.414325885845368</v>
      </c>
      <c r="X26" s="19">
        <v>17.385840544082853</v>
      </c>
      <c r="Y26" s="19">
        <v>17.36077732864916</v>
      </c>
      <c r="Z26" s="20">
        <v>17.339821871139264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3500</v>
      </c>
      <c r="H27" s="24">
        <v>3500</v>
      </c>
      <c r="I27" s="24">
        <v>3480</v>
      </c>
      <c r="J27" s="24">
        <v>3470</v>
      </c>
      <c r="K27" s="24">
        <v>3470</v>
      </c>
      <c r="L27" s="24">
        <v>3460</v>
      </c>
      <c r="M27" s="24">
        <v>3450</v>
      </c>
      <c r="N27" s="25">
        <v>3440</v>
      </c>
      <c r="P27" s="147"/>
      <c r="Q27" s="21" t="s">
        <v>969</v>
      </c>
      <c r="R27" s="22" t="s">
        <v>982</v>
      </c>
      <c r="S27" s="23">
        <v>17.5</v>
      </c>
      <c r="T27" s="24">
        <v>17.484221620257621</v>
      </c>
      <c r="U27" s="24">
        <v>17.419809723066969</v>
      </c>
      <c r="V27" s="24">
        <v>17.364504153445296</v>
      </c>
      <c r="W27" s="24">
        <v>17.329514377753334</v>
      </c>
      <c r="X27" s="24">
        <v>17.280358180099913</v>
      </c>
      <c r="Y27" s="24">
        <v>17.236926811048374</v>
      </c>
      <c r="Z27" s="25">
        <v>17.198415127455416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581</v>
      </c>
      <c r="AD29" s="135" t="s">
        <v>969</v>
      </c>
      <c r="AE29" s="135" t="s">
        <v>979</v>
      </c>
      <c r="AF29" s="135">
        <v>1090</v>
      </c>
      <c r="AG29" s="135">
        <v>1090</v>
      </c>
      <c r="AH29" s="135">
        <v>1090</v>
      </c>
      <c r="AI29" s="135">
        <v>1090</v>
      </c>
      <c r="AJ29" s="135">
        <v>1080</v>
      </c>
      <c r="AK29" s="135">
        <v>1080</v>
      </c>
      <c r="AL29" s="135">
        <v>1080</v>
      </c>
      <c r="AM29" s="135">
        <v>1080</v>
      </c>
      <c r="AO29" s="135" t="s">
        <v>581</v>
      </c>
      <c r="AP29" s="135" t="s">
        <v>969</v>
      </c>
      <c r="AQ29" s="135" t="s">
        <v>979</v>
      </c>
      <c r="AR29" s="15">
        <v>5.45</v>
      </c>
      <c r="AS29" s="15">
        <v>5.4475549357231987</v>
      </c>
      <c r="AT29" s="15">
        <v>5.4375619567861042</v>
      </c>
      <c r="AU29" s="15">
        <v>5.4289669238515259</v>
      </c>
      <c r="AV29" s="15">
        <v>5.4235220600658556</v>
      </c>
      <c r="AW29" s="15">
        <v>5.4158633758362047</v>
      </c>
      <c r="AX29" s="15">
        <v>5.4090875224315003</v>
      </c>
      <c r="AY29" s="15">
        <v>5.4030720230069971</v>
      </c>
    </row>
    <row r="30" spans="1:95" ht="15" customHeight="1">
      <c r="A30" s="3">
        <v>1</v>
      </c>
      <c r="B30" s="7" t="s">
        <v>1191</v>
      </c>
      <c r="C30" s="8" t="s">
        <v>973</v>
      </c>
      <c r="D30" s="146" t="s">
        <v>583</v>
      </c>
      <c r="E30" s="9" t="s">
        <v>967</v>
      </c>
      <c r="F30" s="10" t="s">
        <v>983</v>
      </c>
      <c r="G30" s="11">
        <v>3500</v>
      </c>
      <c r="H30" s="12">
        <v>3500</v>
      </c>
      <c r="I30" s="12">
        <v>3500</v>
      </c>
      <c r="J30" s="12">
        <v>3500</v>
      </c>
      <c r="K30" s="12">
        <v>3500</v>
      </c>
      <c r="L30" s="12">
        <v>3500</v>
      </c>
      <c r="M30" s="12">
        <v>3500</v>
      </c>
      <c r="N30" s="13">
        <v>3500</v>
      </c>
      <c r="P30" s="146" t="s">
        <v>583</v>
      </c>
      <c r="Q30" s="9" t="s">
        <v>967</v>
      </c>
      <c r="R30" s="10" t="s">
        <v>983</v>
      </c>
      <c r="S30" s="11">
        <v>17.5</v>
      </c>
      <c r="T30" s="12">
        <v>17.5</v>
      </c>
      <c r="U30" s="12">
        <v>17.5</v>
      </c>
      <c r="V30" s="12">
        <v>17.5</v>
      </c>
      <c r="W30" s="12">
        <v>17.5</v>
      </c>
      <c r="X30" s="12">
        <v>17.5</v>
      </c>
      <c r="Y30" s="12">
        <v>17.5</v>
      </c>
      <c r="Z30" s="13">
        <v>17.5</v>
      </c>
      <c r="AA30" s="40"/>
      <c r="AB30" s="8">
        <v>22</v>
      </c>
      <c r="AC30" s="135" t="s">
        <v>583</v>
      </c>
      <c r="AD30" s="135" t="s">
        <v>969</v>
      </c>
      <c r="AE30" s="135" t="s">
        <v>979</v>
      </c>
      <c r="AF30" s="135">
        <v>3500</v>
      </c>
      <c r="AG30" s="135">
        <v>3500</v>
      </c>
      <c r="AH30" s="135">
        <v>3490</v>
      </c>
      <c r="AI30" s="135">
        <v>3490</v>
      </c>
      <c r="AJ30" s="135">
        <v>3480</v>
      </c>
      <c r="AK30" s="135">
        <v>3480</v>
      </c>
      <c r="AL30" s="135">
        <v>3470</v>
      </c>
      <c r="AM30" s="135">
        <v>3470</v>
      </c>
      <c r="AO30" s="135" t="s">
        <v>583</v>
      </c>
      <c r="AP30" s="135" t="s">
        <v>969</v>
      </c>
      <c r="AQ30" s="135" t="s">
        <v>979</v>
      </c>
      <c r="AR30" s="15">
        <v>17.5</v>
      </c>
      <c r="AS30" s="15">
        <v>17.49214887617541</v>
      </c>
      <c r="AT30" s="15">
        <v>17.460061329129697</v>
      </c>
      <c r="AU30" s="15">
        <v>17.432462599523252</v>
      </c>
      <c r="AV30" s="15">
        <v>17.414979091954585</v>
      </c>
      <c r="AW30" s="15">
        <v>17.390386986630016</v>
      </c>
      <c r="AX30" s="15">
        <v>17.368629659183718</v>
      </c>
      <c r="AY30" s="15">
        <v>17.349313835343573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3500</v>
      </c>
      <c r="H31" s="19">
        <v>3500</v>
      </c>
      <c r="I31" s="19">
        <v>3500</v>
      </c>
      <c r="J31" s="19">
        <v>3500</v>
      </c>
      <c r="K31" s="19">
        <v>3500</v>
      </c>
      <c r="L31" s="19">
        <v>3500</v>
      </c>
      <c r="M31" s="19">
        <v>3500</v>
      </c>
      <c r="N31" s="20">
        <v>3500</v>
      </c>
      <c r="P31" s="146"/>
      <c r="Q31" s="9" t="s">
        <v>968</v>
      </c>
      <c r="R31" s="10" t="s">
        <v>983</v>
      </c>
      <c r="S31" s="18">
        <v>17.5</v>
      </c>
      <c r="T31" s="19">
        <v>17.5</v>
      </c>
      <c r="U31" s="19">
        <v>17.5</v>
      </c>
      <c r="V31" s="19">
        <v>17.5</v>
      </c>
      <c r="W31" s="19">
        <v>17.5</v>
      </c>
      <c r="X31" s="19">
        <v>17.5</v>
      </c>
      <c r="Y31" s="19">
        <v>17.5</v>
      </c>
      <c r="Z31" s="20">
        <v>17.5</v>
      </c>
      <c r="AA31" s="40"/>
      <c r="AB31" s="8">
        <v>37</v>
      </c>
      <c r="AC31" s="135" t="s">
        <v>585</v>
      </c>
      <c r="AD31" s="135" t="s">
        <v>969</v>
      </c>
      <c r="AE31" s="135" t="s">
        <v>979</v>
      </c>
      <c r="AF31" s="135">
        <v>1410</v>
      </c>
      <c r="AG31" s="135">
        <v>1410</v>
      </c>
      <c r="AH31" s="135">
        <v>1410</v>
      </c>
      <c r="AI31" s="135">
        <v>1400</v>
      </c>
      <c r="AJ31" s="135">
        <v>1400</v>
      </c>
      <c r="AK31" s="135">
        <v>1400</v>
      </c>
      <c r="AL31" s="135">
        <v>1400</v>
      </c>
      <c r="AM31" s="135">
        <v>1400</v>
      </c>
      <c r="AO31" s="135" t="s">
        <v>585</v>
      </c>
      <c r="AP31" s="135" t="s">
        <v>969</v>
      </c>
      <c r="AQ31" s="135" t="s">
        <v>979</v>
      </c>
      <c r="AR31" s="15">
        <v>7.05</v>
      </c>
      <c r="AS31" s="15">
        <v>7.0468371186878089</v>
      </c>
      <c r="AT31" s="15">
        <v>7.0339104211636778</v>
      </c>
      <c r="AU31" s="15">
        <v>7.0227920758079385</v>
      </c>
      <c r="AV31" s="15">
        <v>7.015748719901703</v>
      </c>
      <c r="AW31" s="15">
        <v>7.0058416146138063</v>
      </c>
      <c r="AX31" s="15">
        <v>6.9970765198425839</v>
      </c>
      <c r="AY31" s="15">
        <v>6.9892950022384106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3500</v>
      </c>
      <c r="H32" s="24">
        <v>3500</v>
      </c>
      <c r="I32" s="24">
        <v>3500</v>
      </c>
      <c r="J32" s="24">
        <v>3500</v>
      </c>
      <c r="K32" s="24">
        <v>3500</v>
      </c>
      <c r="L32" s="24">
        <v>3500</v>
      </c>
      <c r="M32" s="24">
        <v>3500</v>
      </c>
      <c r="N32" s="25">
        <v>3500</v>
      </c>
      <c r="P32" s="147"/>
      <c r="Q32" s="21" t="s">
        <v>969</v>
      </c>
      <c r="R32" s="22" t="s">
        <v>983</v>
      </c>
      <c r="S32" s="23">
        <v>17.5</v>
      </c>
      <c r="T32" s="24">
        <v>17.5</v>
      </c>
      <c r="U32" s="24">
        <v>17.5</v>
      </c>
      <c r="V32" s="24">
        <v>17.5</v>
      </c>
      <c r="W32" s="24">
        <v>17.5</v>
      </c>
      <c r="X32" s="24">
        <v>17.5</v>
      </c>
      <c r="Y32" s="24">
        <v>17.5</v>
      </c>
      <c r="Z32" s="25">
        <v>17.5</v>
      </c>
      <c r="AA32" s="40"/>
      <c r="AB32" s="8">
        <v>52</v>
      </c>
      <c r="AC32" s="135" t="s">
        <v>587</v>
      </c>
      <c r="AD32" s="135" t="s">
        <v>969</v>
      </c>
      <c r="AE32" s="135" t="s">
        <v>979</v>
      </c>
      <c r="AF32" s="135">
        <v>4000</v>
      </c>
      <c r="AG32" s="135">
        <v>4000</v>
      </c>
      <c r="AH32" s="135">
        <v>3990</v>
      </c>
      <c r="AI32" s="135">
        <v>3980</v>
      </c>
      <c r="AJ32" s="135">
        <v>3980</v>
      </c>
      <c r="AK32" s="135">
        <v>3970</v>
      </c>
      <c r="AL32" s="135">
        <v>3970</v>
      </c>
      <c r="AM32" s="135">
        <v>3970</v>
      </c>
      <c r="AO32" s="135" t="s">
        <v>587</v>
      </c>
      <c r="AP32" s="135" t="s">
        <v>969</v>
      </c>
      <c r="AQ32" s="135" t="s">
        <v>979</v>
      </c>
      <c r="AR32" s="15">
        <v>20</v>
      </c>
      <c r="AS32" s="15">
        <v>19.991027287057612</v>
      </c>
      <c r="AT32" s="15">
        <v>19.954355804719651</v>
      </c>
      <c r="AU32" s="15">
        <v>19.922814399455142</v>
      </c>
      <c r="AV32" s="15">
        <v>19.902833247948092</v>
      </c>
      <c r="AW32" s="15">
        <v>19.874727984720014</v>
      </c>
      <c r="AX32" s="15">
        <v>19.849862467638534</v>
      </c>
      <c r="AY32" s="15">
        <v>19.827787240392649</v>
      </c>
    </row>
    <row r="33" spans="1:51" ht="15.75" thickBot="1">
      <c r="AA33" s="40"/>
      <c r="AB33" s="8">
        <v>67</v>
      </c>
      <c r="AC33" s="135" t="s">
        <v>589</v>
      </c>
      <c r="AD33" s="135" t="s">
        <v>969</v>
      </c>
      <c r="AE33" s="135" t="s">
        <v>979</v>
      </c>
      <c r="AF33" s="135">
        <v>1740</v>
      </c>
      <c r="AG33" s="135">
        <v>1740</v>
      </c>
      <c r="AH33" s="135">
        <v>1740</v>
      </c>
      <c r="AI33" s="135">
        <v>1730</v>
      </c>
      <c r="AJ33" s="135">
        <v>1730</v>
      </c>
      <c r="AK33" s="135">
        <v>1730</v>
      </c>
      <c r="AL33" s="135">
        <v>1730</v>
      </c>
      <c r="AM33" s="135">
        <v>1730</v>
      </c>
      <c r="AO33" s="135" t="s">
        <v>589</v>
      </c>
      <c r="AP33" s="135" t="s">
        <v>969</v>
      </c>
      <c r="AQ33" s="135" t="s">
        <v>979</v>
      </c>
      <c r="AR33" s="15">
        <v>17.400000000000002</v>
      </c>
      <c r="AS33" s="15">
        <v>17.392193739740122</v>
      </c>
      <c r="AT33" s="15">
        <v>17.360289550106099</v>
      </c>
      <c r="AU33" s="15">
        <v>17.332848527525975</v>
      </c>
      <c r="AV33" s="15">
        <v>17.315464925714846</v>
      </c>
      <c r="AW33" s="15">
        <v>17.291013346706418</v>
      </c>
      <c r="AX33" s="15">
        <v>17.26938034684553</v>
      </c>
      <c r="AY33" s="15">
        <v>17.250174899141609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5" t="s">
        <v>591</v>
      </c>
      <c r="AD34" s="135" t="s">
        <v>969</v>
      </c>
      <c r="AE34" s="135" t="s">
        <v>979</v>
      </c>
      <c r="AF34" s="135">
        <v>5000</v>
      </c>
      <c r="AG34" s="135">
        <v>5000</v>
      </c>
      <c r="AH34" s="135">
        <v>4990</v>
      </c>
      <c r="AI34" s="135">
        <v>4980</v>
      </c>
      <c r="AJ34" s="135">
        <v>4980</v>
      </c>
      <c r="AK34" s="135">
        <v>4970</v>
      </c>
      <c r="AL34" s="135">
        <v>4960</v>
      </c>
      <c r="AM34" s="135">
        <v>4960</v>
      </c>
      <c r="AO34" s="135" t="s">
        <v>591</v>
      </c>
      <c r="AP34" s="135" t="s">
        <v>969</v>
      </c>
      <c r="AQ34" s="135" t="s">
        <v>979</v>
      </c>
      <c r="AR34" s="15">
        <v>50</v>
      </c>
      <c r="AS34" s="15">
        <v>49.977568217644034</v>
      </c>
      <c r="AT34" s="15">
        <v>49.885889511799135</v>
      </c>
      <c r="AU34" s="15">
        <v>49.807035998637865</v>
      </c>
      <c r="AV34" s="15">
        <v>49.757083119870238</v>
      </c>
      <c r="AW34" s="15">
        <v>49.686819961800047</v>
      </c>
      <c r="AX34" s="15">
        <v>49.62465616909634</v>
      </c>
      <c r="AY34" s="15">
        <v>49.569468100981631</v>
      </c>
    </row>
    <row r="35" spans="1:51" ht="15" customHeight="1">
      <c r="A35" s="3">
        <v>1</v>
      </c>
      <c r="B35" s="7" t="s">
        <v>1192</v>
      </c>
      <c r="C35" s="8" t="s">
        <v>966</v>
      </c>
      <c r="D35" s="146" t="s">
        <v>585</v>
      </c>
      <c r="E35" s="9" t="s">
        <v>967</v>
      </c>
      <c r="F35" s="10" t="s">
        <v>979</v>
      </c>
      <c r="G35" s="11">
        <v>1410</v>
      </c>
      <c r="H35" s="12">
        <v>1410</v>
      </c>
      <c r="I35" s="12">
        <v>1410</v>
      </c>
      <c r="J35" s="12">
        <v>1410</v>
      </c>
      <c r="K35" s="12">
        <v>1410</v>
      </c>
      <c r="L35" s="12">
        <v>1410</v>
      </c>
      <c r="M35" s="12">
        <v>1410</v>
      </c>
      <c r="N35" s="13">
        <v>1410</v>
      </c>
      <c r="P35" s="146" t="s">
        <v>585</v>
      </c>
      <c r="Q35" s="9" t="s">
        <v>967</v>
      </c>
      <c r="R35" s="10" t="s">
        <v>979</v>
      </c>
      <c r="S35" s="11">
        <v>7.05</v>
      </c>
      <c r="T35" s="12">
        <v>7.0412661306843152</v>
      </c>
      <c r="U35" s="12">
        <v>7.0375253355733651</v>
      </c>
      <c r="V35" s="12">
        <v>7.0351553065962156</v>
      </c>
      <c r="W35" s="12">
        <v>7.0331900923750617</v>
      </c>
      <c r="X35" s="12">
        <v>7.0316851915503165</v>
      </c>
      <c r="Y35" s="12">
        <v>7.029840018250594</v>
      </c>
      <c r="Z35" s="13">
        <v>7.0276779884107814</v>
      </c>
      <c r="AA35" s="40"/>
      <c r="AB35" s="8">
        <v>97</v>
      </c>
      <c r="AC35" s="135" t="s">
        <v>596</v>
      </c>
      <c r="AD35" s="135" t="s">
        <v>969</v>
      </c>
      <c r="AE35" s="135" t="s">
        <v>979</v>
      </c>
      <c r="AF35" s="135">
        <v>3000</v>
      </c>
      <c r="AG35" s="135">
        <v>3000</v>
      </c>
      <c r="AH35" s="135">
        <v>2990</v>
      </c>
      <c r="AI35" s="135">
        <v>2990</v>
      </c>
      <c r="AJ35" s="135">
        <v>2990</v>
      </c>
      <c r="AK35" s="135">
        <v>2980</v>
      </c>
      <c r="AL35" s="135">
        <v>2980</v>
      </c>
      <c r="AM35" s="135">
        <v>2970</v>
      </c>
      <c r="AO35" s="135" t="s">
        <v>596</v>
      </c>
      <c r="AP35" s="135" t="s">
        <v>969</v>
      </c>
      <c r="AQ35" s="135" t="s">
        <v>979</v>
      </c>
      <c r="AR35" s="15">
        <v>15</v>
      </c>
      <c r="AS35" s="15">
        <v>14.993270465293211</v>
      </c>
      <c r="AT35" s="15">
        <v>14.965766853539741</v>
      </c>
      <c r="AU35" s="15">
        <v>14.942110799591358</v>
      </c>
      <c r="AV35" s="15">
        <v>14.927124935961071</v>
      </c>
      <c r="AW35" s="15">
        <v>14.906045988540013</v>
      </c>
      <c r="AX35" s="15">
        <v>14.887396850728903</v>
      </c>
      <c r="AY35" s="15">
        <v>14.870840430294491</v>
      </c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1410</v>
      </c>
      <c r="H36" s="19">
        <v>1410</v>
      </c>
      <c r="I36" s="19">
        <v>1410</v>
      </c>
      <c r="J36" s="19">
        <v>1410</v>
      </c>
      <c r="K36" s="19">
        <v>1410</v>
      </c>
      <c r="L36" s="19">
        <v>1410</v>
      </c>
      <c r="M36" s="19">
        <v>1400</v>
      </c>
      <c r="N36" s="20">
        <v>1400</v>
      </c>
      <c r="P36" s="146"/>
      <c r="Q36" s="9" t="s">
        <v>968</v>
      </c>
      <c r="R36" s="10" t="s">
        <v>979</v>
      </c>
      <c r="S36" s="18">
        <v>7.05</v>
      </c>
      <c r="T36" s="19">
        <v>7.047767336667687</v>
      </c>
      <c r="U36" s="19">
        <v>7.0428913753434648</v>
      </c>
      <c r="V36" s="19">
        <v>7.0378806325561287</v>
      </c>
      <c r="W36" s="19">
        <v>7.0328087719211112</v>
      </c>
      <c r="X36" s="19">
        <v>7.027083538688637</v>
      </c>
      <c r="Y36" s="19">
        <v>7.0220422147071364</v>
      </c>
      <c r="Z36" s="20">
        <v>7.017824334946166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1410</v>
      </c>
      <c r="H37" s="24">
        <v>1410</v>
      </c>
      <c r="I37" s="24">
        <v>1410</v>
      </c>
      <c r="J37" s="24">
        <v>1400</v>
      </c>
      <c r="K37" s="24">
        <v>1400</v>
      </c>
      <c r="L37" s="24">
        <v>1400</v>
      </c>
      <c r="M37" s="24">
        <v>1400</v>
      </c>
      <c r="N37" s="25">
        <v>1400</v>
      </c>
      <c r="P37" s="147"/>
      <c r="Q37" s="21" t="s">
        <v>969</v>
      </c>
      <c r="R37" s="22" t="s">
        <v>979</v>
      </c>
      <c r="S37" s="23">
        <v>7.05</v>
      </c>
      <c r="T37" s="24">
        <v>7.0468371186878089</v>
      </c>
      <c r="U37" s="24">
        <v>7.0339104211636778</v>
      </c>
      <c r="V37" s="24">
        <v>7.0227920758079385</v>
      </c>
      <c r="W37" s="24">
        <v>7.015748719901703</v>
      </c>
      <c r="X37" s="24">
        <v>7.0058416146138063</v>
      </c>
      <c r="Y37" s="24">
        <v>6.9970765198425839</v>
      </c>
      <c r="Z37" s="25">
        <v>6.9892950022384106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1192</v>
      </c>
      <c r="C40" s="8" t="s">
        <v>970</v>
      </c>
      <c r="D40" s="146" t="s">
        <v>585</v>
      </c>
      <c r="E40" s="9" t="s">
        <v>967</v>
      </c>
      <c r="F40" s="10" t="s">
        <v>982</v>
      </c>
      <c r="G40" s="11">
        <v>1410</v>
      </c>
      <c r="H40" s="12">
        <v>1410</v>
      </c>
      <c r="I40" s="12">
        <v>1400</v>
      </c>
      <c r="J40" s="12">
        <v>1400</v>
      </c>
      <c r="K40" s="12">
        <v>1400</v>
      </c>
      <c r="L40" s="12">
        <v>1400</v>
      </c>
      <c r="M40" s="12">
        <v>1400</v>
      </c>
      <c r="N40" s="13">
        <v>1400</v>
      </c>
      <c r="P40" s="146" t="s">
        <v>585</v>
      </c>
      <c r="Q40" s="9" t="s">
        <v>967</v>
      </c>
      <c r="R40" s="10" t="s">
        <v>982</v>
      </c>
      <c r="S40" s="11">
        <v>7.05</v>
      </c>
      <c r="T40" s="12">
        <v>7.0324545763391519</v>
      </c>
      <c r="U40" s="12">
        <v>7.0249464331636133</v>
      </c>
      <c r="V40" s="12">
        <v>7.0201916378993774</v>
      </c>
      <c r="W40" s="12">
        <v>7.0162502162706009</v>
      </c>
      <c r="X40" s="12">
        <v>7.0132327484109478</v>
      </c>
      <c r="Y40" s="12">
        <v>7.0095338923758526</v>
      </c>
      <c r="Z40" s="13">
        <v>7.0052011096385769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1410</v>
      </c>
      <c r="H41" s="19">
        <v>1410</v>
      </c>
      <c r="I41" s="19">
        <v>1410</v>
      </c>
      <c r="J41" s="19">
        <v>1410</v>
      </c>
      <c r="K41" s="19">
        <v>1400</v>
      </c>
      <c r="L41" s="19">
        <v>1400</v>
      </c>
      <c r="M41" s="19">
        <v>1400</v>
      </c>
      <c r="N41" s="20">
        <v>1400</v>
      </c>
      <c r="P41" s="146"/>
      <c r="Q41" s="9" t="s">
        <v>968</v>
      </c>
      <c r="R41" s="10" t="s">
        <v>982</v>
      </c>
      <c r="S41" s="18">
        <v>7.05</v>
      </c>
      <c r="T41" s="19">
        <v>7.0455127241802114</v>
      </c>
      <c r="U41" s="19">
        <v>7.0357178579117567</v>
      </c>
      <c r="V41" s="19">
        <v>7.0256593758797932</v>
      </c>
      <c r="W41" s="19">
        <v>7.0154855711548478</v>
      </c>
      <c r="X41" s="19">
        <v>7.0040100477590919</v>
      </c>
      <c r="Y41" s="19">
        <v>6.9939131523986617</v>
      </c>
      <c r="Z41" s="20">
        <v>6.9854710966589595</v>
      </c>
      <c r="AB41" s="8">
        <v>10</v>
      </c>
      <c r="AC41" s="135" t="s">
        <v>581</v>
      </c>
      <c r="AD41" s="135" t="s">
        <v>967</v>
      </c>
      <c r="AE41" s="135" t="s">
        <v>982</v>
      </c>
      <c r="AF41" s="135">
        <v>1090</v>
      </c>
      <c r="AG41" s="135">
        <v>1090</v>
      </c>
      <c r="AH41" s="135">
        <v>1090</v>
      </c>
      <c r="AI41" s="135">
        <v>1090</v>
      </c>
      <c r="AJ41" s="135">
        <v>1080</v>
      </c>
      <c r="AK41" s="135">
        <v>1080</v>
      </c>
      <c r="AL41" s="135">
        <v>1080</v>
      </c>
      <c r="AM41" s="135">
        <v>1080</v>
      </c>
      <c r="AO41" s="135" t="s">
        <v>581</v>
      </c>
      <c r="AP41" s="135" t="s">
        <v>967</v>
      </c>
      <c r="AQ41" s="135" t="s">
        <v>982</v>
      </c>
      <c r="AR41" s="15">
        <v>5.45</v>
      </c>
      <c r="AS41" s="15">
        <v>5.4364365164607626</v>
      </c>
      <c r="AT41" s="15">
        <v>5.4306323490413755</v>
      </c>
      <c r="AU41" s="15">
        <v>5.4269566562484544</v>
      </c>
      <c r="AV41" s="15">
        <v>5.4239097416559963</v>
      </c>
      <c r="AW41" s="15">
        <v>5.4215770891971147</v>
      </c>
      <c r="AX41" s="15">
        <v>5.418717689850836</v>
      </c>
      <c r="AY41" s="15">
        <v>5.4153682336922317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1410</v>
      </c>
      <c r="H42" s="24">
        <v>1410</v>
      </c>
      <c r="I42" s="24">
        <v>1400</v>
      </c>
      <c r="J42" s="24">
        <v>1400</v>
      </c>
      <c r="K42" s="24">
        <v>1400</v>
      </c>
      <c r="L42" s="24">
        <v>1390</v>
      </c>
      <c r="M42" s="24">
        <v>1390</v>
      </c>
      <c r="N42" s="25">
        <v>1390</v>
      </c>
      <c r="P42" s="147"/>
      <c r="Q42" s="21" t="s">
        <v>969</v>
      </c>
      <c r="R42" s="22" t="s">
        <v>982</v>
      </c>
      <c r="S42" s="23">
        <v>7.05</v>
      </c>
      <c r="T42" s="24">
        <v>7.043643567018071</v>
      </c>
      <c r="U42" s="24">
        <v>7.0176947741498354</v>
      </c>
      <c r="V42" s="24">
        <v>6.9954145303879613</v>
      </c>
      <c r="W42" s="24">
        <v>6.9813186493234847</v>
      </c>
      <c r="X42" s="24">
        <v>6.9615157239831067</v>
      </c>
      <c r="Y42" s="24">
        <v>6.9440190867366294</v>
      </c>
      <c r="Z42" s="25">
        <v>6.9285043799177517</v>
      </c>
      <c r="AB42" s="8">
        <v>25</v>
      </c>
      <c r="AC42" s="135" t="s">
        <v>583</v>
      </c>
      <c r="AD42" s="135" t="s">
        <v>967</v>
      </c>
      <c r="AE42" s="135" t="s">
        <v>982</v>
      </c>
      <c r="AF42" s="135">
        <v>3500</v>
      </c>
      <c r="AG42" s="135">
        <v>3490</v>
      </c>
      <c r="AH42" s="135">
        <v>3490</v>
      </c>
      <c r="AI42" s="135">
        <v>3490</v>
      </c>
      <c r="AJ42" s="135">
        <v>3480</v>
      </c>
      <c r="AK42" s="135">
        <v>3480</v>
      </c>
      <c r="AL42" s="135">
        <v>3480</v>
      </c>
      <c r="AM42" s="135">
        <v>3480</v>
      </c>
      <c r="AO42" s="135" t="s">
        <v>583</v>
      </c>
      <c r="AP42" s="135" t="s">
        <v>967</v>
      </c>
      <c r="AQ42" s="135" t="s">
        <v>982</v>
      </c>
      <c r="AR42" s="15">
        <v>17.5</v>
      </c>
      <c r="AS42" s="15">
        <v>17.456447529919878</v>
      </c>
      <c r="AT42" s="15">
        <v>17.437810295086983</v>
      </c>
      <c r="AU42" s="15">
        <v>17.426007611806963</v>
      </c>
      <c r="AV42" s="15">
        <v>17.416223941097233</v>
      </c>
      <c r="AW42" s="15">
        <v>17.408733772651285</v>
      </c>
      <c r="AX42" s="15">
        <v>17.399552215117364</v>
      </c>
      <c r="AY42" s="15">
        <v>17.388797080663132</v>
      </c>
    </row>
    <row r="43" spans="1:51" ht="15.75" thickBot="1">
      <c r="AB43" s="8">
        <v>40</v>
      </c>
      <c r="AC43" s="135" t="s">
        <v>585</v>
      </c>
      <c r="AD43" s="135" t="s">
        <v>967</v>
      </c>
      <c r="AE43" s="135" t="s">
        <v>982</v>
      </c>
      <c r="AF43" s="135">
        <v>1410</v>
      </c>
      <c r="AG43" s="135">
        <v>1410</v>
      </c>
      <c r="AH43" s="135">
        <v>1400</v>
      </c>
      <c r="AI43" s="135">
        <v>1400</v>
      </c>
      <c r="AJ43" s="135">
        <v>1400</v>
      </c>
      <c r="AK43" s="135">
        <v>1400</v>
      </c>
      <c r="AL43" s="135">
        <v>1400</v>
      </c>
      <c r="AM43" s="135">
        <v>1400</v>
      </c>
      <c r="AO43" s="135" t="s">
        <v>585</v>
      </c>
      <c r="AP43" s="135" t="s">
        <v>967</v>
      </c>
      <c r="AQ43" s="135" t="s">
        <v>982</v>
      </c>
      <c r="AR43" s="15">
        <v>7.05</v>
      </c>
      <c r="AS43" s="15">
        <v>7.0324545763391519</v>
      </c>
      <c r="AT43" s="15">
        <v>7.0249464331636133</v>
      </c>
      <c r="AU43" s="15">
        <v>7.0201916378993774</v>
      </c>
      <c r="AV43" s="15">
        <v>7.0162502162706009</v>
      </c>
      <c r="AW43" s="15">
        <v>7.0132327484109478</v>
      </c>
      <c r="AX43" s="15">
        <v>7.0095338923758526</v>
      </c>
      <c r="AY43" s="15">
        <v>7.0052011096385769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587</v>
      </c>
      <c r="AD44" s="135" t="s">
        <v>967</v>
      </c>
      <c r="AE44" s="135" t="s">
        <v>982</v>
      </c>
      <c r="AF44" s="135">
        <v>4000</v>
      </c>
      <c r="AG44" s="135">
        <v>3990</v>
      </c>
      <c r="AH44" s="135">
        <v>3990</v>
      </c>
      <c r="AI44" s="135">
        <v>3980</v>
      </c>
      <c r="AJ44" s="135">
        <v>3980</v>
      </c>
      <c r="AK44" s="135">
        <v>3980</v>
      </c>
      <c r="AL44" s="135">
        <v>3980</v>
      </c>
      <c r="AM44" s="135">
        <v>3970</v>
      </c>
      <c r="AO44" s="135" t="s">
        <v>587</v>
      </c>
      <c r="AP44" s="135" t="s">
        <v>967</v>
      </c>
      <c r="AQ44" s="135" t="s">
        <v>982</v>
      </c>
      <c r="AR44" s="15">
        <v>20</v>
      </c>
      <c r="AS44" s="15">
        <v>19.950225748479863</v>
      </c>
      <c r="AT44" s="15">
        <v>19.928926051527977</v>
      </c>
      <c r="AU44" s="15">
        <v>19.915437270636527</v>
      </c>
      <c r="AV44" s="15">
        <v>19.904255932682549</v>
      </c>
      <c r="AW44" s="15">
        <v>19.895695740172894</v>
      </c>
      <c r="AX44" s="15">
        <v>19.885202531562694</v>
      </c>
      <c r="AY44" s="15">
        <v>19.872910949329288</v>
      </c>
    </row>
    <row r="45" spans="1:51" ht="15" customHeight="1">
      <c r="A45" s="3">
        <v>1</v>
      </c>
      <c r="B45" s="7" t="s">
        <v>1192</v>
      </c>
      <c r="C45" s="8" t="s">
        <v>973</v>
      </c>
      <c r="D45" s="146" t="s">
        <v>585</v>
      </c>
      <c r="E45" s="9" t="s">
        <v>967</v>
      </c>
      <c r="F45" s="10" t="s">
        <v>983</v>
      </c>
      <c r="G45" s="11">
        <v>1410</v>
      </c>
      <c r="H45" s="12">
        <v>1410</v>
      </c>
      <c r="I45" s="12">
        <v>1410</v>
      </c>
      <c r="J45" s="12">
        <v>1410</v>
      </c>
      <c r="K45" s="12">
        <v>1410</v>
      </c>
      <c r="L45" s="12">
        <v>1410</v>
      </c>
      <c r="M45" s="12">
        <v>1410</v>
      </c>
      <c r="N45" s="13">
        <v>1410</v>
      </c>
      <c r="P45" s="146" t="s">
        <v>585</v>
      </c>
      <c r="Q45" s="9" t="s">
        <v>967</v>
      </c>
      <c r="R45" s="10" t="s">
        <v>983</v>
      </c>
      <c r="S45" s="11">
        <v>7.05</v>
      </c>
      <c r="T45" s="12">
        <v>7.05</v>
      </c>
      <c r="U45" s="12">
        <v>7.05</v>
      </c>
      <c r="V45" s="12">
        <v>7.05</v>
      </c>
      <c r="W45" s="12">
        <v>7.05</v>
      </c>
      <c r="X45" s="12">
        <v>7.05</v>
      </c>
      <c r="Y45" s="12">
        <v>7.05</v>
      </c>
      <c r="Z45" s="13">
        <v>7.05</v>
      </c>
      <c r="AB45" s="8">
        <v>70</v>
      </c>
      <c r="AC45" s="135" t="s">
        <v>589</v>
      </c>
      <c r="AD45" s="135" t="s">
        <v>967</v>
      </c>
      <c r="AE45" s="135" t="s">
        <v>982</v>
      </c>
      <c r="AF45" s="135">
        <v>1740</v>
      </c>
      <c r="AG45" s="135">
        <v>1740</v>
      </c>
      <c r="AH45" s="135">
        <v>1730</v>
      </c>
      <c r="AI45" s="135">
        <v>1730</v>
      </c>
      <c r="AJ45" s="135">
        <v>1730</v>
      </c>
      <c r="AK45" s="135">
        <v>1730</v>
      </c>
      <c r="AL45" s="135">
        <v>1730</v>
      </c>
      <c r="AM45" s="135">
        <v>1730</v>
      </c>
      <c r="AO45" s="135" t="s">
        <v>589</v>
      </c>
      <c r="AP45" s="135" t="s">
        <v>967</v>
      </c>
      <c r="AQ45" s="135" t="s">
        <v>982</v>
      </c>
      <c r="AR45" s="15">
        <v>17.400000000000002</v>
      </c>
      <c r="AS45" s="15">
        <v>17.35669640117748</v>
      </c>
      <c r="AT45" s="15">
        <v>17.338165664829344</v>
      </c>
      <c r="AU45" s="15">
        <v>17.326430425453779</v>
      </c>
      <c r="AV45" s="15">
        <v>17.316702661433823</v>
      </c>
      <c r="AW45" s="15">
        <v>17.309255293950422</v>
      </c>
      <c r="AX45" s="15">
        <v>17.300126202459548</v>
      </c>
      <c r="AY45" s="15">
        <v>17.289432525916485</v>
      </c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1410</v>
      </c>
      <c r="H46" s="19">
        <v>1410</v>
      </c>
      <c r="I46" s="19">
        <v>1410</v>
      </c>
      <c r="J46" s="19">
        <v>1410</v>
      </c>
      <c r="K46" s="19">
        <v>1410</v>
      </c>
      <c r="L46" s="19">
        <v>1410</v>
      </c>
      <c r="M46" s="19">
        <v>1410</v>
      </c>
      <c r="N46" s="20">
        <v>1410</v>
      </c>
      <c r="P46" s="146"/>
      <c r="Q46" s="9" t="s">
        <v>968</v>
      </c>
      <c r="R46" s="10" t="s">
        <v>983</v>
      </c>
      <c r="S46" s="18">
        <v>7.05</v>
      </c>
      <c r="T46" s="19">
        <v>7.05</v>
      </c>
      <c r="U46" s="19">
        <v>7.05</v>
      </c>
      <c r="V46" s="19">
        <v>7.05</v>
      </c>
      <c r="W46" s="19">
        <v>7.05</v>
      </c>
      <c r="X46" s="19">
        <v>7.05</v>
      </c>
      <c r="Y46" s="19">
        <v>7.05</v>
      </c>
      <c r="Z46" s="20">
        <v>7.05</v>
      </c>
      <c r="AB46" s="8">
        <v>85</v>
      </c>
      <c r="AC46" s="135" t="s">
        <v>591</v>
      </c>
      <c r="AD46" s="135" t="s">
        <v>967</v>
      </c>
      <c r="AE46" s="135" t="s">
        <v>982</v>
      </c>
      <c r="AF46" s="135">
        <v>5000</v>
      </c>
      <c r="AG46" s="135">
        <v>4990</v>
      </c>
      <c r="AH46" s="135">
        <v>4980</v>
      </c>
      <c r="AI46" s="135">
        <v>4980</v>
      </c>
      <c r="AJ46" s="135">
        <v>4980</v>
      </c>
      <c r="AK46" s="135">
        <v>4970</v>
      </c>
      <c r="AL46" s="135">
        <v>4970</v>
      </c>
      <c r="AM46" s="135">
        <v>4970</v>
      </c>
      <c r="AO46" s="135" t="s">
        <v>591</v>
      </c>
      <c r="AP46" s="135" t="s">
        <v>967</v>
      </c>
      <c r="AQ46" s="135" t="s">
        <v>982</v>
      </c>
      <c r="AR46" s="15">
        <v>50</v>
      </c>
      <c r="AS46" s="15">
        <v>49.875564371199651</v>
      </c>
      <c r="AT46" s="15">
        <v>49.822315128819945</v>
      </c>
      <c r="AU46" s="15">
        <v>49.788593176591313</v>
      </c>
      <c r="AV46" s="15">
        <v>49.760639831706378</v>
      </c>
      <c r="AW46" s="15">
        <v>49.739239350432236</v>
      </c>
      <c r="AX46" s="15">
        <v>49.713006328906744</v>
      </c>
      <c r="AY46" s="15">
        <v>49.682277373323224</v>
      </c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1410</v>
      </c>
      <c r="H47" s="24">
        <v>1410</v>
      </c>
      <c r="I47" s="24">
        <v>1410</v>
      </c>
      <c r="J47" s="24">
        <v>1410</v>
      </c>
      <c r="K47" s="24">
        <v>1410</v>
      </c>
      <c r="L47" s="24">
        <v>1410</v>
      </c>
      <c r="M47" s="24">
        <v>1410</v>
      </c>
      <c r="N47" s="25">
        <v>1410</v>
      </c>
      <c r="P47" s="147"/>
      <c r="Q47" s="21" t="s">
        <v>969</v>
      </c>
      <c r="R47" s="22" t="s">
        <v>983</v>
      </c>
      <c r="S47" s="23">
        <v>7.05</v>
      </c>
      <c r="T47" s="24">
        <v>7.05</v>
      </c>
      <c r="U47" s="24">
        <v>7.05</v>
      </c>
      <c r="V47" s="24">
        <v>7.05</v>
      </c>
      <c r="W47" s="24">
        <v>7.05</v>
      </c>
      <c r="X47" s="24">
        <v>7.05</v>
      </c>
      <c r="Y47" s="24">
        <v>7.05</v>
      </c>
      <c r="Z47" s="25">
        <v>7.05</v>
      </c>
      <c r="AB47" s="8">
        <v>100</v>
      </c>
      <c r="AC47" s="135" t="s">
        <v>596</v>
      </c>
      <c r="AD47" s="135" t="s">
        <v>967</v>
      </c>
      <c r="AE47" s="135" t="s">
        <v>982</v>
      </c>
      <c r="AF47" s="135">
        <v>3000</v>
      </c>
      <c r="AG47" s="135">
        <v>2990</v>
      </c>
      <c r="AH47" s="135">
        <v>2990</v>
      </c>
      <c r="AI47" s="135">
        <v>2990</v>
      </c>
      <c r="AJ47" s="135">
        <v>2990</v>
      </c>
      <c r="AK47" s="135">
        <v>2980</v>
      </c>
      <c r="AL47" s="135">
        <v>2980</v>
      </c>
      <c r="AM47" s="135">
        <v>2980</v>
      </c>
      <c r="AO47" s="135" t="s">
        <v>596</v>
      </c>
      <c r="AP47" s="135" t="s">
        <v>967</v>
      </c>
      <c r="AQ47" s="135" t="s">
        <v>982</v>
      </c>
      <c r="AR47" s="15">
        <v>15</v>
      </c>
      <c r="AS47" s="15">
        <v>14.962669311359896</v>
      </c>
      <c r="AT47" s="15">
        <v>14.946694538645984</v>
      </c>
      <c r="AU47" s="15">
        <v>14.936577952977393</v>
      </c>
      <c r="AV47" s="15">
        <v>14.928191949511911</v>
      </c>
      <c r="AW47" s="15">
        <v>14.921771805129669</v>
      </c>
      <c r="AX47" s="15">
        <v>14.913901898672021</v>
      </c>
      <c r="AY47" s="15">
        <v>14.904683211996964</v>
      </c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1193</v>
      </c>
      <c r="C50" s="8" t="s">
        <v>966</v>
      </c>
      <c r="D50" s="146" t="s">
        <v>587</v>
      </c>
      <c r="E50" s="9" t="s">
        <v>967</v>
      </c>
      <c r="F50" s="10" t="s">
        <v>979</v>
      </c>
      <c r="G50" s="11">
        <v>4000</v>
      </c>
      <c r="H50" s="12">
        <v>4000</v>
      </c>
      <c r="I50" s="12">
        <v>3990</v>
      </c>
      <c r="J50" s="12">
        <v>3990</v>
      </c>
      <c r="K50" s="12">
        <v>3990</v>
      </c>
      <c r="L50" s="12">
        <v>3990</v>
      </c>
      <c r="M50" s="12">
        <v>3990</v>
      </c>
      <c r="N50" s="13">
        <v>3990</v>
      </c>
      <c r="P50" s="146" t="s">
        <v>587</v>
      </c>
      <c r="Q50" s="9" t="s">
        <v>967</v>
      </c>
      <c r="R50" s="10" t="s">
        <v>979</v>
      </c>
      <c r="S50" s="11">
        <v>20</v>
      </c>
      <c r="T50" s="12">
        <v>19.975223065771107</v>
      </c>
      <c r="U50" s="12">
        <v>19.964610881059194</v>
      </c>
      <c r="V50" s="12">
        <v>19.957887394599194</v>
      </c>
      <c r="W50" s="12">
        <v>19.952312318794501</v>
      </c>
      <c r="X50" s="12">
        <v>19.948043096596642</v>
      </c>
      <c r="Y50" s="12">
        <v>19.942808562413035</v>
      </c>
      <c r="Z50" s="13">
        <v>19.936675144427749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4000</v>
      </c>
      <c r="H51" s="19">
        <v>4000</v>
      </c>
      <c r="I51" s="19">
        <v>4000</v>
      </c>
      <c r="J51" s="19">
        <v>3990</v>
      </c>
      <c r="K51" s="19">
        <v>3990</v>
      </c>
      <c r="L51" s="19">
        <v>3990</v>
      </c>
      <c r="M51" s="19">
        <v>3980</v>
      </c>
      <c r="N51" s="20">
        <v>3980</v>
      </c>
      <c r="P51" s="146"/>
      <c r="Q51" s="9" t="s">
        <v>968</v>
      </c>
      <c r="R51" s="10" t="s">
        <v>979</v>
      </c>
      <c r="S51" s="18">
        <v>20</v>
      </c>
      <c r="T51" s="19">
        <v>19.993666203312586</v>
      </c>
      <c r="U51" s="19">
        <v>19.97983368891763</v>
      </c>
      <c r="V51" s="19">
        <v>19.965618815762067</v>
      </c>
      <c r="W51" s="19">
        <v>19.951230558641452</v>
      </c>
      <c r="X51" s="19">
        <v>19.934988762237271</v>
      </c>
      <c r="Y51" s="19">
        <v>19.920687133920957</v>
      </c>
      <c r="Z51" s="20">
        <v>19.908721517577778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4000</v>
      </c>
      <c r="H52" s="24">
        <v>4000</v>
      </c>
      <c r="I52" s="24">
        <v>3990</v>
      </c>
      <c r="J52" s="24">
        <v>3980</v>
      </c>
      <c r="K52" s="24">
        <v>3980</v>
      </c>
      <c r="L52" s="24">
        <v>3970</v>
      </c>
      <c r="M52" s="24">
        <v>3970</v>
      </c>
      <c r="N52" s="25">
        <v>3970</v>
      </c>
      <c r="P52" s="147"/>
      <c r="Q52" s="21" t="s">
        <v>969</v>
      </c>
      <c r="R52" s="22" t="s">
        <v>979</v>
      </c>
      <c r="S52" s="23">
        <v>20</v>
      </c>
      <c r="T52" s="24">
        <v>19.991027287057612</v>
      </c>
      <c r="U52" s="24">
        <v>19.954355804719651</v>
      </c>
      <c r="V52" s="24">
        <v>19.922814399455142</v>
      </c>
      <c r="W52" s="24">
        <v>19.902833247948092</v>
      </c>
      <c r="X52" s="24">
        <v>19.874727984720014</v>
      </c>
      <c r="Y52" s="24">
        <v>19.849862467638534</v>
      </c>
      <c r="Z52" s="25">
        <v>19.827787240392649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581</v>
      </c>
      <c r="AD53" s="135" t="s">
        <v>968</v>
      </c>
      <c r="AE53" s="135" t="s">
        <v>982</v>
      </c>
      <c r="AF53" s="135">
        <v>1090</v>
      </c>
      <c r="AG53" s="135">
        <v>1090</v>
      </c>
      <c r="AH53" s="135">
        <v>1090</v>
      </c>
      <c r="AI53" s="135">
        <v>1090</v>
      </c>
      <c r="AJ53" s="135">
        <v>1080</v>
      </c>
      <c r="AK53" s="135">
        <v>1080</v>
      </c>
      <c r="AL53" s="135">
        <v>1080</v>
      </c>
      <c r="AM53" s="135">
        <v>1080</v>
      </c>
      <c r="AO53" s="135" t="s">
        <v>581</v>
      </c>
      <c r="AP53" s="135" t="s">
        <v>968</v>
      </c>
      <c r="AQ53" s="135" t="s">
        <v>982</v>
      </c>
      <c r="AR53" s="15">
        <v>5.45</v>
      </c>
      <c r="AS53" s="15">
        <v>5.4465311130187448</v>
      </c>
      <c r="AT53" s="15">
        <v>5.4389591951232727</v>
      </c>
      <c r="AU53" s="15">
        <v>5.431183489155301</v>
      </c>
      <c r="AV53" s="15">
        <v>5.4233186330204139</v>
      </c>
      <c r="AW53" s="15">
        <v>5.4144474837286598</v>
      </c>
      <c r="AX53" s="15">
        <v>5.4066420823507384</v>
      </c>
      <c r="AY53" s="15">
        <v>5.4001159541548001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583</v>
      </c>
      <c r="AD54" s="135" t="s">
        <v>968</v>
      </c>
      <c r="AE54" s="135" t="s">
        <v>982</v>
      </c>
      <c r="AF54" s="135">
        <v>3500</v>
      </c>
      <c r="AG54" s="135">
        <v>3500</v>
      </c>
      <c r="AH54" s="135">
        <v>3490</v>
      </c>
      <c r="AI54" s="135">
        <v>3490</v>
      </c>
      <c r="AJ54" s="135">
        <v>3480</v>
      </c>
      <c r="AK54" s="135">
        <v>3480</v>
      </c>
      <c r="AL54" s="135">
        <v>3470</v>
      </c>
      <c r="AM54" s="135">
        <v>3470</v>
      </c>
      <c r="AO54" s="135" t="s">
        <v>583</v>
      </c>
      <c r="AP54" s="135" t="s">
        <v>968</v>
      </c>
      <c r="AQ54" s="135" t="s">
        <v>982</v>
      </c>
      <c r="AR54" s="15">
        <v>17.5</v>
      </c>
      <c r="AS54" s="15">
        <v>17.488861372078539</v>
      </c>
      <c r="AT54" s="15">
        <v>17.464547874249043</v>
      </c>
      <c r="AU54" s="15">
        <v>17.439580011049131</v>
      </c>
      <c r="AV54" s="15">
        <v>17.414325885845368</v>
      </c>
      <c r="AW54" s="15">
        <v>17.385840544082853</v>
      </c>
      <c r="AX54" s="15">
        <v>17.36077732864916</v>
      </c>
      <c r="AY54" s="15">
        <v>17.339821871139264</v>
      </c>
    </row>
    <row r="55" spans="1:51" ht="15" customHeight="1">
      <c r="A55" s="3">
        <v>1</v>
      </c>
      <c r="B55" s="7" t="s">
        <v>1193</v>
      </c>
      <c r="C55" s="8" t="s">
        <v>970</v>
      </c>
      <c r="D55" s="146" t="s">
        <v>587</v>
      </c>
      <c r="E55" s="9" t="s">
        <v>967</v>
      </c>
      <c r="F55" s="10" t="s">
        <v>982</v>
      </c>
      <c r="G55" s="11">
        <v>4000</v>
      </c>
      <c r="H55" s="12">
        <v>3990</v>
      </c>
      <c r="I55" s="12">
        <v>3990</v>
      </c>
      <c r="J55" s="12">
        <v>3980</v>
      </c>
      <c r="K55" s="12">
        <v>3980</v>
      </c>
      <c r="L55" s="12">
        <v>3980</v>
      </c>
      <c r="M55" s="12">
        <v>3980</v>
      </c>
      <c r="N55" s="13">
        <v>3970</v>
      </c>
      <c r="P55" s="146" t="s">
        <v>587</v>
      </c>
      <c r="Q55" s="9" t="s">
        <v>967</v>
      </c>
      <c r="R55" s="10" t="s">
        <v>982</v>
      </c>
      <c r="S55" s="11">
        <v>20</v>
      </c>
      <c r="T55" s="12">
        <v>19.950225748479863</v>
      </c>
      <c r="U55" s="12">
        <v>19.928926051527977</v>
      </c>
      <c r="V55" s="12">
        <v>19.915437270636527</v>
      </c>
      <c r="W55" s="12">
        <v>19.904255932682549</v>
      </c>
      <c r="X55" s="12">
        <v>19.895695740172894</v>
      </c>
      <c r="Y55" s="12">
        <v>19.885202531562694</v>
      </c>
      <c r="Z55" s="13">
        <v>19.872910949329288</v>
      </c>
      <c r="AB55" s="8">
        <v>41</v>
      </c>
      <c r="AC55" s="135" t="s">
        <v>585</v>
      </c>
      <c r="AD55" s="135" t="s">
        <v>968</v>
      </c>
      <c r="AE55" s="135" t="s">
        <v>982</v>
      </c>
      <c r="AF55" s="135">
        <v>1410</v>
      </c>
      <c r="AG55" s="135">
        <v>1410</v>
      </c>
      <c r="AH55" s="135">
        <v>1410</v>
      </c>
      <c r="AI55" s="135">
        <v>1410</v>
      </c>
      <c r="AJ55" s="135">
        <v>1400</v>
      </c>
      <c r="AK55" s="135">
        <v>1400</v>
      </c>
      <c r="AL55" s="135">
        <v>1400</v>
      </c>
      <c r="AM55" s="135">
        <v>1400</v>
      </c>
      <c r="AO55" s="135" t="s">
        <v>585</v>
      </c>
      <c r="AP55" s="135" t="s">
        <v>968</v>
      </c>
      <c r="AQ55" s="135" t="s">
        <v>982</v>
      </c>
      <c r="AR55" s="15">
        <v>7.05</v>
      </c>
      <c r="AS55" s="15">
        <v>7.0455127241802114</v>
      </c>
      <c r="AT55" s="15">
        <v>7.0357178579117567</v>
      </c>
      <c r="AU55" s="15">
        <v>7.0256593758797932</v>
      </c>
      <c r="AV55" s="15">
        <v>7.0154855711548478</v>
      </c>
      <c r="AW55" s="15">
        <v>7.0040100477590919</v>
      </c>
      <c r="AX55" s="15">
        <v>6.9939131523986617</v>
      </c>
      <c r="AY55" s="15">
        <v>6.9854710966589595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4000</v>
      </c>
      <c r="H56" s="19">
        <v>4000</v>
      </c>
      <c r="I56" s="19">
        <v>3990</v>
      </c>
      <c r="J56" s="19">
        <v>3990</v>
      </c>
      <c r="K56" s="19">
        <v>3980</v>
      </c>
      <c r="L56" s="19">
        <v>3970</v>
      </c>
      <c r="M56" s="19">
        <v>3970</v>
      </c>
      <c r="N56" s="20">
        <v>3960</v>
      </c>
      <c r="P56" s="146"/>
      <c r="Q56" s="9" t="s">
        <v>968</v>
      </c>
      <c r="R56" s="10" t="s">
        <v>982</v>
      </c>
      <c r="S56" s="18">
        <v>20</v>
      </c>
      <c r="T56" s="19">
        <v>19.98727013951833</v>
      </c>
      <c r="U56" s="19">
        <v>19.959483284856049</v>
      </c>
      <c r="V56" s="19">
        <v>19.93094858405615</v>
      </c>
      <c r="W56" s="19">
        <v>19.90208672668042</v>
      </c>
      <c r="X56" s="19">
        <v>19.869532050380403</v>
      </c>
      <c r="Y56" s="19">
        <v>19.84088837559904</v>
      </c>
      <c r="Z56" s="20">
        <v>19.816939281302016</v>
      </c>
      <c r="AB56" s="8">
        <v>56</v>
      </c>
      <c r="AC56" s="135" t="s">
        <v>587</v>
      </c>
      <c r="AD56" s="135" t="s">
        <v>968</v>
      </c>
      <c r="AE56" s="135" t="s">
        <v>982</v>
      </c>
      <c r="AF56" s="135">
        <v>4000</v>
      </c>
      <c r="AG56" s="135">
        <v>4000</v>
      </c>
      <c r="AH56" s="135">
        <v>3990</v>
      </c>
      <c r="AI56" s="135">
        <v>3990</v>
      </c>
      <c r="AJ56" s="135">
        <v>3980</v>
      </c>
      <c r="AK56" s="135">
        <v>3970</v>
      </c>
      <c r="AL56" s="135">
        <v>3970</v>
      </c>
      <c r="AM56" s="135">
        <v>3960</v>
      </c>
      <c r="AO56" s="135" t="s">
        <v>587</v>
      </c>
      <c r="AP56" s="135" t="s">
        <v>968</v>
      </c>
      <c r="AQ56" s="135" t="s">
        <v>982</v>
      </c>
      <c r="AR56" s="15">
        <v>20</v>
      </c>
      <c r="AS56" s="15">
        <v>19.98727013951833</v>
      </c>
      <c r="AT56" s="15">
        <v>19.959483284856049</v>
      </c>
      <c r="AU56" s="15">
        <v>19.93094858405615</v>
      </c>
      <c r="AV56" s="15">
        <v>19.90208672668042</v>
      </c>
      <c r="AW56" s="15">
        <v>19.869532050380403</v>
      </c>
      <c r="AX56" s="15">
        <v>19.84088837559904</v>
      </c>
      <c r="AY56" s="15">
        <v>19.816939281302016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4000</v>
      </c>
      <c r="H57" s="24">
        <v>4000</v>
      </c>
      <c r="I57" s="24">
        <v>3980</v>
      </c>
      <c r="J57" s="24">
        <v>3970</v>
      </c>
      <c r="K57" s="24">
        <v>3960</v>
      </c>
      <c r="L57" s="24">
        <v>3950</v>
      </c>
      <c r="M57" s="24">
        <v>3940</v>
      </c>
      <c r="N57" s="25">
        <v>3930</v>
      </c>
      <c r="P57" s="147"/>
      <c r="Q57" s="21" t="s">
        <v>969</v>
      </c>
      <c r="R57" s="22" t="s">
        <v>982</v>
      </c>
      <c r="S57" s="23">
        <v>20</v>
      </c>
      <c r="T57" s="24">
        <v>19.981967566008713</v>
      </c>
      <c r="U57" s="24">
        <v>19.908353969219391</v>
      </c>
      <c r="V57" s="24">
        <v>19.84514760393748</v>
      </c>
      <c r="W57" s="24">
        <v>19.805159288860949</v>
      </c>
      <c r="X57" s="24">
        <v>19.748980777257042</v>
      </c>
      <c r="Y57" s="24">
        <v>19.699344926912424</v>
      </c>
      <c r="Z57" s="25">
        <v>19.655331574234758</v>
      </c>
      <c r="AB57" s="8">
        <v>71</v>
      </c>
      <c r="AC57" s="135" t="s">
        <v>589</v>
      </c>
      <c r="AD57" s="135" t="s">
        <v>968</v>
      </c>
      <c r="AE57" s="135" t="s">
        <v>982</v>
      </c>
      <c r="AF57" s="135">
        <v>1740</v>
      </c>
      <c r="AG57" s="135">
        <v>1740</v>
      </c>
      <c r="AH57" s="135">
        <v>1740</v>
      </c>
      <c r="AI57" s="135">
        <v>1730</v>
      </c>
      <c r="AJ57" s="135">
        <v>1730</v>
      </c>
      <c r="AK57" s="135">
        <v>1730</v>
      </c>
      <c r="AL57" s="135">
        <v>1730</v>
      </c>
      <c r="AM57" s="135">
        <v>1720</v>
      </c>
      <c r="AO57" s="135" t="s">
        <v>589</v>
      </c>
      <c r="AP57" s="135" t="s">
        <v>968</v>
      </c>
      <c r="AQ57" s="135" t="s">
        <v>982</v>
      </c>
      <c r="AR57" s="15">
        <v>17.400000000000002</v>
      </c>
      <c r="AS57" s="15">
        <v>17.388925021380945</v>
      </c>
      <c r="AT57" s="15">
        <v>17.364750457824762</v>
      </c>
      <c r="AU57" s="15">
        <v>17.339925268128852</v>
      </c>
      <c r="AV57" s="15">
        <v>17.314815452211963</v>
      </c>
      <c r="AW57" s="15">
        <v>17.286492883830949</v>
      </c>
      <c r="AX57" s="15">
        <v>17.261572886771166</v>
      </c>
      <c r="AY57" s="15">
        <v>17.240737174732754</v>
      </c>
    </row>
    <row r="58" spans="1:51" ht="15.75" thickBot="1">
      <c r="AB58" s="8">
        <v>86</v>
      </c>
      <c r="AC58" s="135" t="s">
        <v>591</v>
      </c>
      <c r="AD58" s="135" t="s">
        <v>968</v>
      </c>
      <c r="AE58" s="135" t="s">
        <v>982</v>
      </c>
      <c r="AF58" s="135">
        <v>5000</v>
      </c>
      <c r="AG58" s="135">
        <v>5000</v>
      </c>
      <c r="AH58" s="135">
        <v>4990</v>
      </c>
      <c r="AI58" s="135">
        <v>4980</v>
      </c>
      <c r="AJ58" s="135">
        <v>4980</v>
      </c>
      <c r="AK58" s="135">
        <v>4970</v>
      </c>
      <c r="AL58" s="135">
        <v>4960</v>
      </c>
      <c r="AM58" s="135">
        <v>4950</v>
      </c>
      <c r="AO58" s="135" t="s">
        <v>591</v>
      </c>
      <c r="AP58" s="135" t="s">
        <v>968</v>
      </c>
      <c r="AQ58" s="135" t="s">
        <v>982</v>
      </c>
      <c r="AR58" s="15">
        <v>50</v>
      </c>
      <c r="AS58" s="15">
        <v>49.968175348795825</v>
      </c>
      <c r="AT58" s="15">
        <v>49.898708212140122</v>
      </c>
      <c r="AU58" s="15">
        <v>49.827371460140377</v>
      </c>
      <c r="AV58" s="15">
        <v>49.755216816701051</v>
      </c>
      <c r="AW58" s="15">
        <v>49.673830125951007</v>
      </c>
      <c r="AX58" s="15">
        <v>49.602220938997597</v>
      </c>
      <c r="AY58" s="15">
        <v>49.542348203255045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135" t="s">
        <v>596</v>
      </c>
      <c r="AD59" s="135" t="s">
        <v>968</v>
      </c>
      <c r="AE59" s="135" t="s">
        <v>982</v>
      </c>
      <c r="AF59" s="135">
        <v>3000</v>
      </c>
      <c r="AG59" s="135">
        <v>3000</v>
      </c>
      <c r="AH59" s="135">
        <v>2990</v>
      </c>
      <c r="AI59" s="135">
        <v>2990</v>
      </c>
      <c r="AJ59" s="135">
        <v>2990</v>
      </c>
      <c r="AK59" s="135">
        <v>2980</v>
      </c>
      <c r="AL59" s="135">
        <v>2980</v>
      </c>
      <c r="AM59" s="135">
        <v>2970</v>
      </c>
      <c r="AO59" s="135" t="s">
        <v>596</v>
      </c>
      <c r="AP59" s="135" t="s">
        <v>968</v>
      </c>
      <c r="AQ59" s="135" t="s">
        <v>982</v>
      </c>
      <c r="AR59" s="15">
        <v>15</v>
      </c>
      <c r="AS59" s="15">
        <v>14.990452604638747</v>
      </c>
      <c r="AT59" s="15">
        <v>14.969612463642036</v>
      </c>
      <c r="AU59" s="15">
        <v>14.948211438042113</v>
      </c>
      <c r="AV59" s="15">
        <v>14.926565045010314</v>
      </c>
      <c r="AW59" s="15">
        <v>14.902149037785303</v>
      </c>
      <c r="AX59" s="15">
        <v>14.880666281699281</v>
      </c>
      <c r="AY59" s="15">
        <v>14.862704460976511</v>
      </c>
    </row>
    <row r="60" spans="1:51" ht="15" customHeight="1">
      <c r="A60" s="3">
        <v>1</v>
      </c>
      <c r="B60" s="7" t="s">
        <v>1193</v>
      </c>
      <c r="C60" s="8" t="s">
        <v>973</v>
      </c>
      <c r="D60" s="146" t="s">
        <v>587</v>
      </c>
      <c r="E60" s="9" t="s">
        <v>967</v>
      </c>
      <c r="F60" s="10" t="s">
        <v>983</v>
      </c>
      <c r="G60" s="11">
        <v>4000</v>
      </c>
      <c r="H60" s="12">
        <v>4000</v>
      </c>
      <c r="I60" s="12">
        <v>4000</v>
      </c>
      <c r="J60" s="12">
        <v>4000</v>
      </c>
      <c r="K60" s="12">
        <v>4000</v>
      </c>
      <c r="L60" s="12">
        <v>4000</v>
      </c>
      <c r="M60" s="12">
        <v>4000</v>
      </c>
      <c r="N60" s="13">
        <v>4000</v>
      </c>
      <c r="P60" s="146" t="s">
        <v>587</v>
      </c>
      <c r="Q60" s="9" t="s">
        <v>967</v>
      </c>
      <c r="R60" s="10" t="s">
        <v>983</v>
      </c>
      <c r="S60" s="11">
        <v>20</v>
      </c>
      <c r="T60" s="12">
        <v>20</v>
      </c>
      <c r="U60" s="12">
        <v>20</v>
      </c>
      <c r="V60" s="12">
        <v>20</v>
      </c>
      <c r="W60" s="12">
        <v>20</v>
      </c>
      <c r="X60" s="12">
        <v>20</v>
      </c>
      <c r="Y60" s="12">
        <v>20</v>
      </c>
      <c r="Z60" s="13">
        <v>20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4000</v>
      </c>
      <c r="H61" s="19">
        <v>4000</v>
      </c>
      <c r="I61" s="19">
        <v>4000</v>
      </c>
      <c r="J61" s="19">
        <v>4000</v>
      </c>
      <c r="K61" s="19">
        <v>4000</v>
      </c>
      <c r="L61" s="19">
        <v>4000</v>
      </c>
      <c r="M61" s="19">
        <v>4000</v>
      </c>
      <c r="N61" s="20">
        <v>4000</v>
      </c>
      <c r="P61" s="146"/>
      <c r="Q61" s="9" t="s">
        <v>968</v>
      </c>
      <c r="R61" s="10" t="s">
        <v>983</v>
      </c>
      <c r="S61" s="18">
        <v>20</v>
      </c>
      <c r="T61" s="19">
        <v>20</v>
      </c>
      <c r="U61" s="19">
        <v>20</v>
      </c>
      <c r="V61" s="19">
        <v>20</v>
      </c>
      <c r="W61" s="19">
        <v>20</v>
      </c>
      <c r="X61" s="19">
        <v>20</v>
      </c>
      <c r="Y61" s="19">
        <v>20</v>
      </c>
      <c r="Z61" s="20">
        <v>20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4000</v>
      </c>
      <c r="H62" s="24">
        <v>4000</v>
      </c>
      <c r="I62" s="24">
        <v>4000</v>
      </c>
      <c r="J62" s="24">
        <v>4000</v>
      </c>
      <c r="K62" s="24">
        <v>4000</v>
      </c>
      <c r="L62" s="24">
        <v>4000</v>
      </c>
      <c r="M62" s="24">
        <v>4000</v>
      </c>
      <c r="N62" s="25">
        <v>4000</v>
      </c>
      <c r="P62" s="147"/>
      <c r="Q62" s="21" t="s">
        <v>969</v>
      </c>
      <c r="R62" s="22" t="s">
        <v>983</v>
      </c>
      <c r="S62" s="23">
        <v>20</v>
      </c>
      <c r="T62" s="24">
        <v>20</v>
      </c>
      <c r="U62" s="24">
        <v>20</v>
      </c>
      <c r="V62" s="24">
        <v>20</v>
      </c>
      <c r="W62" s="24">
        <v>20</v>
      </c>
      <c r="X62" s="24">
        <v>20</v>
      </c>
      <c r="Y62" s="24">
        <v>20</v>
      </c>
      <c r="Z62" s="25">
        <v>20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:51" ht="15" customHeight="1">
      <c r="A65" s="3">
        <v>1</v>
      </c>
      <c r="B65" s="7" t="s">
        <v>1194</v>
      </c>
      <c r="C65" s="8" t="s">
        <v>966</v>
      </c>
      <c r="D65" s="146" t="s">
        <v>589</v>
      </c>
      <c r="E65" s="9" t="s">
        <v>967</v>
      </c>
      <c r="F65" s="10" t="s">
        <v>979</v>
      </c>
      <c r="G65" s="11">
        <v>1740</v>
      </c>
      <c r="H65" s="12">
        <v>1740</v>
      </c>
      <c r="I65" s="12">
        <v>1740</v>
      </c>
      <c r="J65" s="12">
        <v>1740</v>
      </c>
      <c r="K65" s="12">
        <v>1740</v>
      </c>
      <c r="L65" s="12">
        <v>1740</v>
      </c>
      <c r="M65" s="12">
        <v>1740</v>
      </c>
      <c r="N65" s="13">
        <v>1730</v>
      </c>
      <c r="P65" s="146" t="s">
        <v>589</v>
      </c>
      <c r="Q65" s="9" t="s">
        <v>967</v>
      </c>
      <c r="R65" s="10" t="s">
        <v>979</v>
      </c>
      <c r="S65" s="11">
        <v>17.400000000000002</v>
      </c>
      <c r="T65" s="12">
        <v>17.378444067220865</v>
      </c>
      <c r="U65" s="12">
        <v>17.369211466521499</v>
      </c>
      <c r="V65" s="12">
        <v>17.363362033301296</v>
      </c>
      <c r="W65" s="12">
        <v>17.358511717351217</v>
      </c>
      <c r="X65" s="12">
        <v>17.354797494039079</v>
      </c>
      <c r="Y65" s="12">
        <v>17.350243449299338</v>
      </c>
      <c r="Z65" s="13">
        <v>17.344907375652141</v>
      </c>
      <c r="AB65" s="8">
        <v>12</v>
      </c>
      <c r="AC65" s="135" t="s">
        <v>581</v>
      </c>
      <c r="AD65" s="135" t="s">
        <v>969</v>
      </c>
      <c r="AE65" s="135" t="s">
        <v>982</v>
      </c>
      <c r="AF65" s="135">
        <v>1090</v>
      </c>
      <c r="AG65" s="135">
        <v>1090</v>
      </c>
      <c r="AH65" s="135">
        <v>1090</v>
      </c>
      <c r="AI65" s="135">
        <v>1080</v>
      </c>
      <c r="AJ65" s="135">
        <v>1080</v>
      </c>
      <c r="AK65" s="135">
        <v>1080</v>
      </c>
      <c r="AL65" s="135">
        <v>1070</v>
      </c>
      <c r="AM65" s="135">
        <v>1070</v>
      </c>
      <c r="AO65" s="135" t="s">
        <v>581</v>
      </c>
      <c r="AP65" s="135" t="s">
        <v>969</v>
      </c>
      <c r="AQ65" s="135" t="s">
        <v>982</v>
      </c>
      <c r="AR65" s="15">
        <v>5.45</v>
      </c>
      <c r="AS65" s="15">
        <v>5.4450861617373745</v>
      </c>
      <c r="AT65" s="15">
        <v>5.4250264566122848</v>
      </c>
      <c r="AU65" s="15">
        <v>5.4078027220729643</v>
      </c>
      <c r="AV65" s="15">
        <v>5.3969059062146112</v>
      </c>
      <c r="AW65" s="15">
        <v>5.3815972618025461</v>
      </c>
      <c r="AX65" s="15">
        <v>5.3680714925836366</v>
      </c>
      <c r="AY65" s="15">
        <v>5.3560778539789728</v>
      </c>
    </row>
    <row r="66" spans="1:51">
      <c r="A66" s="3">
        <v>2</v>
      </c>
      <c r="C66" s="135">
        <v>-1</v>
      </c>
      <c r="D66" s="146"/>
      <c r="E66" s="9" t="s">
        <v>968</v>
      </c>
      <c r="F66" s="10" t="s">
        <v>979</v>
      </c>
      <c r="G66" s="18">
        <v>1740</v>
      </c>
      <c r="H66" s="19">
        <v>1740</v>
      </c>
      <c r="I66" s="19">
        <v>1740</v>
      </c>
      <c r="J66" s="19">
        <v>1740</v>
      </c>
      <c r="K66" s="19">
        <v>1740</v>
      </c>
      <c r="L66" s="19">
        <v>1730</v>
      </c>
      <c r="M66" s="19">
        <v>1730</v>
      </c>
      <c r="N66" s="20">
        <v>1730</v>
      </c>
      <c r="P66" s="146"/>
      <c r="Q66" s="9" t="s">
        <v>968</v>
      </c>
      <c r="R66" s="10" t="s">
        <v>979</v>
      </c>
      <c r="S66" s="18">
        <v>17.400000000000002</v>
      </c>
      <c r="T66" s="19">
        <v>17.39448959688195</v>
      </c>
      <c r="U66" s="19">
        <v>17.382455309358338</v>
      </c>
      <c r="V66" s="19">
        <v>17.370088369712999</v>
      </c>
      <c r="W66" s="19">
        <v>17.357570586018063</v>
      </c>
      <c r="X66" s="19">
        <v>17.343440223146423</v>
      </c>
      <c r="Y66" s="19">
        <v>17.330997806511231</v>
      </c>
      <c r="Z66" s="20">
        <v>17.320587720292668</v>
      </c>
      <c r="AB66" s="8">
        <v>27</v>
      </c>
      <c r="AC66" s="135" t="s">
        <v>583</v>
      </c>
      <c r="AD66" s="135" t="s">
        <v>969</v>
      </c>
      <c r="AE66" s="135" t="s">
        <v>982</v>
      </c>
      <c r="AF66" s="135">
        <v>3500</v>
      </c>
      <c r="AG66" s="135">
        <v>3500</v>
      </c>
      <c r="AH66" s="135">
        <v>3480</v>
      </c>
      <c r="AI66" s="135">
        <v>3470</v>
      </c>
      <c r="AJ66" s="135">
        <v>3470</v>
      </c>
      <c r="AK66" s="135">
        <v>3460</v>
      </c>
      <c r="AL66" s="135">
        <v>3450</v>
      </c>
      <c r="AM66" s="135">
        <v>3440</v>
      </c>
      <c r="AO66" s="135" t="s">
        <v>583</v>
      </c>
      <c r="AP66" s="135" t="s">
        <v>969</v>
      </c>
      <c r="AQ66" s="135" t="s">
        <v>982</v>
      </c>
      <c r="AR66" s="15">
        <v>17.5</v>
      </c>
      <c r="AS66" s="15">
        <v>17.484221620257621</v>
      </c>
      <c r="AT66" s="15">
        <v>17.419809723066969</v>
      </c>
      <c r="AU66" s="15">
        <v>17.364504153445296</v>
      </c>
      <c r="AV66" s="15">
        <v>17.329514377753334</v>
      </c>
      <c r="AW66" s="15">
        <v>17.280358180099913</v>
      </c>
      <c r="AX66" s="15">
        <v>17.236926811048374</v>
      </c>
      <c r="AY66" s="15">
        <v>17.198415127455416</v>
      </c>
    </row>
    <row r="67" spans="1:51" ht="15.75" thickBot="1">
      <c r="A67" s="3">
        <v>3</v>
      </c>
      <c r="D67" s="147"/>
      <c r="E67" s="21" t="s">
        <v>969</v>
      </c>
      <c r="F67" s="22" t="s">
        <v>979</v>
      </c>
      <c r="G67" s="23">
        <v>1740</v>
      </c>
      <c r="H67" s="24">
        <v>1740</v>
      </c>
      <c r="I67" s="24">
        <v>1740</v>
      </c>
      <c r="J67" s="24">
        <v>1730</v>
      </c>
      <c r="K67" s="24">
        <v>1730</v>
      </c>
      <c r="L67" s="24">
        <v>1730</v>
      </c>
      <c r="M67" s="24">
        <v>1730</v>
      </c>
      <c r="N67" s="25">
        <v>1730</v>
      </c>
      <c r="P67" s="147"/>
      <c r="Q67" s="21" t="s">
        <v>969</v>
      </c>
      <c r="R67" s="22" t="s">
        <v>979</v>
      </c>
      <c r="S67" s="23">
        <v>17.400000000000002</v>
      </c>
      <c r="T67" s="24">
        <v>17.392193739740122</v>
      </c>
      <c r="U67" s="24">
        <v>17.360289550106099</v>
      </c>
      <c r="V67" s="24">
        <v>17.332848527525975</v>
      </c>
      <c r="W67" s="24">
        <v>17.315464925714846</v>
      </c>
      <c r="X67" s="24">
        <v>17.291013346706418</v>
      </c>
      <c r="Y67" s="24">
        <v>17.26938034684553</v>
      </c>
      <c r="Z67" s="25">
        <v>17.250174899141609</v>
      </c>
      <c r="AB67" s="8">
        <v>42</v>
      </c>
      <c r="AC67" s="135" t="s">
        <v>585</v>
      </c>
      <c r="AD67" s="135" t="s">
        <v>969</v>
      </c>
      <c r="AE67" s="135" t="s">
        <v>982</v>
      </c>
      <c r="AF67" s="135">
        <v>1410</v>
      </c>
      <c r="AG67" s="135">
        <v>1410</v>
      </c>
      <c r="AH67" s="135">
        <v>1400</v>
      </c>
      <c r="AI67" s="135">
        <v>1400</v>
      </c>
      <c r="AJ67" s="135">
        <v>1400</v>
      </c>
      <c r="AK67" s="135">
        <v>1390</v>
      </c>
      <c r="AL67" s="135">
        <v>1390</v>
      </c>
      <c r="AM67" s="135">
        <v>1390</v>
      </c>
      <c r="AO67" s="135" t="s">
        <v>585</v>
      </c>
      <c r="AP67" s="135" t="s">
        <v>969</v>
      </c>
      <c r="AQ67" s="135" t="s">
        <v>982</v>
      </c>
      <c r="AR67" s="15">
        <v>7.05</v>
      </c>
      <c r="AS67" s="15">
        <v>7.043643567018071</v>
      </c>
      <c r="AT67" s="15">
        <v>7.0176947741498354</v>
      </c>
      <c r="AU67" s="15">
        <v>6.9954145303879613</v>
      </c>
      <c r="AV67" s="15">
        <v>6.9813186493234847</v>
      </c>
      <c r="AW67" s="15">
        <v>6.9615157239831067</v>
      </c>
      <c r="AX67" s="15">
        <v>6.9440190867366294</v>
      </c>
      <c r="AY67" s="15">
        <v>6.9285043799177517</v>
      </c>
    </row>
    <row r="68" spans="1:51" ht="15.75" thickBot="1">
      <c r="AB68" s="8">
        <v>57</v>
      </c>
      <c r="AC68" s="135" t="s">
        <v>587</v>
      </c>
      <c r="AD68" s="135" t="s">
        <v>969</v>
      </c>
      <c r="AE68" s="135" t="s">
        <v>982</v>
      </c>
      <c r="AF68" s="135">
        <v>4000</v>
      </c>
      <c r="AG68" s="135">
        <v>4000</v>
      </c>
      <c r="AH68" s="135">
        <v>3980</v>
      </c>
      <c r="AI68" s="135">
        <v>3970</v>
      </c>
      <c r="AJ68" s="135">
        <v>3960</v>
      </c>
      <c r="AK68" s="135">
        <v>3950</v>
      </c>
      <c r="AL68" s="135">
        <v>3940</v>
      </c>
      <c r="AM68" s="135">
        <v>3930</v>
      </c>
      <c r="AO68" s="135" t="s">
        <v>587</v>
      </c>
      <c r="AP68" s="135" t="s">
        <v>969</v>
      </c>
      <c r="AQ68" s="135" t="s">
        <v>982</v>
      </c>
      <c r="AR68" s="15">
        <v>20</v>
      </c>
      <c r="AS68" s="15">
        <v>19.981967566008713</v>
      </c>
      <c r="AT68" s="15">
        <v>19.908353969219391</v>
      </c>
      <c r="AU68" s="15">
        <v>19.84514760393748</v>
      </c>
      <c r="AV68" s="15">
        <v>19.805159288860949</v>
      </c>
      <c r="AW68" s="15">
        <v>19.748980777257042</v>
      </c>
      <c r="AX68" s="15">
        <v>19.699344926912424</v>
      </c>
      <c r="AY68" s="15">
        <v>19.655331574234758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5" t="s">
        <v>589</v>
      </c>
      <c r="AD69" s="135" t="s">
        <v>969</v>
      </c>
      <c r="AE69" s="135" t="s">
        <v>982</v>
      </c>
      <c r="AF69" s="135">
        <v>1740</v>
      </c>
      <c r="AG69" s="135">
        <v>1740</v>
      </c>
      <c r="AH69" s="135">
        <v>1730</v>
      </c>
      <c r="AI69" s="135">
        <v>1730</v>
      </c>
      <c r="AJ69" s="135">
        <v>1720</v>
      </c>
      <c r="AK69" s="135">
        <v>1720</v>
      </c>
      <c r="AL69" s="135">
        <v>1710</v>
      </c>
      <c r="AM69" s="135">
        <v>1710</v>
      </c>
      <c r="AO69" s="135" t="s">
        <v>589</v>
      </c>
      <c r="AP69" s="135" t="s">
        <v>969</v>
      </c>
      <c r="AQ69" s="135" t="s">
        <v>982</v>
      </c>
      <c r="AR69" s="15">
        <v>17.400000000000002</v>
      </c>
      <c r="AS69" s="15">
        <v>17.384311782427577</v>
      </c>
      <c r="AT69" s="15">
        <v>17.320267953220871</v>
      </c>
      <c r="AU69" s="15">
        <v>17.265278415425609</v>
      </c>
      <c r="AV69" s="15">
        <v>17.230488581309029</v>
      </c>
      <c r="AW69" s="15">
        <v>17.181613276213628</v>
      </c>
      <c r="AX69" s="15">
        <v>17.138430086413809</v>
      </c>
      <c r="AY69" s="15">
        <v>17.100138469584241</v>
      </c>
    </row>
    <row r="70" spans="1:51" ht="15" customHeight="1">
      <c r="A70" s="3">
        <v>1</v>
      </c>
      <c r="B70" s="7" t="s">
        <v>1194</v>
      </c>
      <c r="C70" s="8" t="s">
        <v>970</v>
      </c>
      <c r="D70" s="146" t="s">
        <v>589</v>
      </c>
      <c r="E70" s="9" t="s">
        <v>967</v>
      </c>
      <c r="F70" s="10" t="s">
        <v>982</v>
      </c>
      <c r="G70" s="11">
        <v>1740</v>
      </c>
      <c r="H70" s="12">
        <v>1740</v>
      </c>
      <c r="I70" s="12">
        <v>1730</v>
      </c>
      <c r="J70" s="12">
        <v>1730</v>
      </c>
      <c r="K70" s="12">
        <v>1730</v>
      </c>
      <c r="L70" s="12">
        <v>1730</v>
      </c>
      <c r="M70" s="12">
        <v>1730</v>
      </c>
      <c r="N70" s="13">
        <v>1730</v>
      </c>
      <c r="P70" s="146" t="s">
        <v>589</v>
      </c>
      <c r="Q70" s="9" t="s">
        <v>967</v>
      </c>
      <c r="R70" s="10" t="s">
        <v>982</v>
      </c>
      <c r="S70" s="11">
        <v>17.400000000000002</v>
      </c>
      <c r="T70" s="12">
        <v>17.35669640117748</v>
      </c>
      <c r="U70" s="12">
        <v>17.338165664829344</v>
      </c>
      <c r="V70" s="12">
        <v>17.326430425453779</v>
      </c>
      <c r="W70" s="12">
        <v>17.316702661433823</v>
      </c>
      <c r="X70" s="12">
        <v>17.309255293950422</v>
      </c>
      <c r="Y70" s="12">
        <v>17.300126202459548</v>
      </c>
      <c r="Z70" s="13">
        <v>17.289432525916485</v>
      </c>
      <c r="AB70" s="8">
        <v>87</v>
      </c>
      <c r="AC70" s="135" t="s">
        <v>591</v>
      </c>
      <c r="AD70" s="135" t="s">
        <v>969</v>
      </c>
      <c r="AE70" s="135" t="s">
        <v>982</v>
      </c>
      <c r="AF70" s="135">
        <v>5000</v>
      </c>
      <c r="AG70" s="135">
        <v>5000</v>
      </c>
      <c r="AH70" s="135">
        <v>4980</v>
      </c>
      <c r="AI70" s="135">
        <v>4960</v>
      </c>
      <c r="AJ70" s="135">
        <v>4950</v>
      </c>
      <c r="AK70" s="135">
        <v>4940</v>
      </c>
      <c r="AL70" s="135">
        <v>4920</v>
      </c>
      <c r="AM70" s="135">
        <v>4910</v>
      </c>
      <c r="AO70" s="135" t="s">
        <v>591</v>
      </c>
      <c r="AP70" s="135" t="s">
        <v>969</v>
      </c>
      <c r="AQ70" s="135" t="s">
        <v>982</v>
      </c>
      <c r="AR70" s="15">
        <v>50</v>
      </c>
      <c r="AS70" s="15">
        <v>49.954918915021779</v>
      </c>
      <c r="AT70" s="15">
        <v>49.770884923048477</v>
      </c>
      <c r="AU70" s="15">
        <v>49.612869009843706</v>
      </c>
      <c r="AV70" s="15">
        <v>49.51289822215238</v>
      </c>
      <c r="AW70" s="15">
        <v>49.372451943142615</v>
      </c>
      <c r="AX70" s="15">
        <v>49.248362317281064</v>
      </c>
      <c r="AY70" s="15">
        <v>49.138328935586898</v>
      </c>
    </row>
    <row r="71" spans="1:51">
      <c r="A71" s="3">
        <v>2</v>
      </c>
      <c r="C71" s="135">
        <v>-1</v>
      </c>
      <c r="D71" s="146"/>
      <c r="E71" s="9" t="s">
        <v>968</v>
      </c>
      <c r="F71" s="10" t="s">
        <v>982</v>
      </c>
      <c r="G71" s="18">
        <v>1740</v>
      </c>
      <c r="H71" s="19">
        <v>1740</v>
      </c>
      <c r="I71" s="19">
        <v>1740</v>
      </c>
      <c r="J71" s="19">
        <v>1730</v>
      </c>
      <c r="K71" s="19">
        <v>1730</v>
      </c>
      <c r="L71" s="19">
        <v>1730</v>
      </c>
      <c r="M71" s="19">
        <v>1730</v>
      </c>
      <c r="N71" s="20">
        <v>1720</v>
      </c>
      <c r="P71" s="146"/>
      <c r="Q71" s="9" t="s">
        <v>968</v>
      </c>
      <c r="R71" s="10" t="s">
        <v>982</v>
      </c>
      <c r="S71" s="18">
        <v>17.400000000000002</v>
      </c>
      <c r="T71" s="19">
        <v>17.388925021380945</v>
      </c>
      <c r="U71" s="19">
        <v>17.364750457824762</v>
      </c>
      <c r="V71" s="19">
        <v>17.339925268128852</v>
      </c>
      <c r="W71" s="19">
        <v>17.314815452211963</v>
      </c>
      <c r="X71" s="19">
        <v>17.286492883830949</v>
      </c>
      <c r="Y71" s="19">
        <v>17.261572886771166</v>
      </c>
      <c r="Z71" s="20">
        <v>17.240737174732754</v>
      </c>
      <c r="AB71" s="8">
        <v>102</v>
      </c>
      <c r="AC71" s="135" t="s">
        <v>596</v>
      </c>
      <c r="AD71" s="135" t="s">
        <v>969</v>
      </c>
      <c r="AE71" s="135" t="s">
        <v>982</v>
      </c>
      <c r="AF71" s="135">
        <v>3000</v>
      </c>
      <c r="AG71" s="135">
        <v>3000</v>
      </c>
      <c r="AH71" s="135">
        <v>2990</v>
      </c>
      <c r="AI71" s="135">
        <v>2980</v>
      </c>
      <c r="AJ71" s="135">
        <v>2970</v>
      </c>
      <c r="AK71" s="135">
        <v>2960</v>
      </c>
      <c r="AL71" s="135">
        <v>2950</v>
      </c>
      <c r="AM71" s="135">
        <v>2950</v>
      </c>
      <c r="AO71" s="135" t="s">
        <v>596</v>
      </c>
      <c r="AP71" s="135" t="s">
        <v>969</v>
      </c>
      <c r="AQ71" s="135" t="s">
        <v>982</v>
      </c>
      <c r="AR71" s="15">
        <v>15</v>
      </c>
      <c r="AS71" s="15">
        <v>14.986475674506535</v>
      </c>
      <c r="AT71" s="15">
        <v>14.931265476914547</v>
      </c>
      <c r="AU71" s="15">
        <v>14.883860702953115</v>
      </c>
      <c r="AV71" s="15">
        <v>14.853869466645717</v>
      </c>
      <c r="AW71" s="15">
        <v>14.811735582942786</v>
      </c>
      <c r="AX71" s="15">
        <v>14.77450869518432</v>
      </c>
      <c r="AY71" s="15">
        <v>14.74149868067607</v>
      </c>
    </row>
    <row r="72" spans="1:51" ht="15.75" thickBot="1">
      <c r="A72" s="3">
        <v>3</v>
      </c>
      <c r="D72" s="147"/>
      <c r="E72" s="21" t="s">
        <v>969</v>
      </c>
      <c r="F72" s="22" t="s">
        <v>982</v>
      </c>
      <c r="G72" s="23">
        <v>1740</v>
      </c>
      <c r="H72" s="24">
        <v>1740</v>
      </c>
      <c r="I72" s="24">
        <v>1730</v>
      </c>
      <c r="J72" s="24">
        <v>1730</v>
      </c>
      <c r="K72" s="24">
        <v>1720</v>
      </c>
      <c r="L72" s="24">
        <v>1720</v>
      </c>
      <c r="M72" s="24">
        <v>1710</v>
      </c>
      <c r="N72" s="25">
        <v>1710</v>
      </c>
      <c r="P72" s="147"/>
      <c r="Q72" s="21" t="s">
        <v>969</v>
      </c>
      <c r="R72" s="22" t="s">
        <v>982</v>
      </c>
      <c r="S72" s="23">
        <v>17.400000000000002</v>
      </c>
      <c r="T72" s="24">
        <v>17.384311782427577</v>
      </c>
      <c r="U72" s="24">
        <v>17.320267953220871</v>
      </c>
      <c r="V72" s="24">
        <v>17.265278415425609</v>
      </c>
      <c r="W72" s="24">
        <v>17.230488581309029</v>
      </c>
      <c r="X72" s="24">
        <v>17.181613276213628</v>
      </c>
      <c r="Y72" s="24">
        <v>17.138430086413809</v>
      </c>
      <c r="Z72" s="25">
        <v>17.100138469584241</v>
      </c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1194</v>
      </c>
      <c r="C75" s="8" t="s">
        <v>973</v>
      </c>
      <c r="D75" s="146" t="s">
        <v>589</v>
      </c>
      <c r="E75" s="9" t="s">
        <v>967</v>
      </c>
      <c r="F75" s="10" t="s">
        <v>983</v>
      </c>
      <c r="G75" s="11">
        <v>1740</v>
      </c>
      <c r="H75" s="12">
        <v>1740</v>
      </c>
      <c r="I75" s="12">
        <v>1740</v>
      </c>
      <c r="J75" s="12">
        <v>1740</v>
      </c>
      <c r="K75" s="12">
        <v>1740</v>
      </c>
      <c r="L75" s="12">
        <v>1740</v>
      </c>
      <c r="M75" s="12">
        <v>1740</v>
      </c>
      <c r="N75" s="13">
        <v>1740</v>
      </c>
      <c r="P75" s="146" t="s">
        <v>589</v>
      </c>
      <c r="Q75" s="9" t="s">
        <v>967</v>
      </c>
      <c r="R75" s="10" t="s">
        <v>983</v>
      </c>
      <c r="S75" s="11">
        <v>17.400000000000002</v>
      </c>
      <c r="T75" s="12">
        <v>17.400000000000002</v>
      </c>
      <c r="U75" s="12">
        <v>17.400000000000002</v>
      </c>
      <c r="V75" s="12">
        <v>17.400000000000002</v>
      </c>
      <c r="W75" s="12">
        <v>17.400000000000002</v>
      </c>
      <c r="X75" s="12">
        <v>17.400000000000002</v>
      </c>
      <c r="Y75" s="12">
        <v>17.400000000000002</v>
      </c>
      <c r="Z75" s="13">
        <v>17.400000000000002</v>
      </c>
    </row>
    <row r="76" spans="1:51">
      <c r="A76" s="3">
        <v>2</v>
      </c>
      <c r="C76" s="135">
        <v>-1</v>
      </c>
      <c r="D76" s="146"/>
      <c r="E76" s="9" t="s">
        <v>968</v>
      </c>
      <c r="F76" s="10" t="s">
        <v>983</v>
      </c>
      <c r="G76" s="18">
        <v>1740</v>
      </c>
      <c r="H76" s="19">
        <v>1740</v>
      </c>
      <c r="I76" s="19">
        <v>1740</v>
      </c>
      <c r="J76" s="19">
        <v>1740</v>
      </c>
      <c r="K76" s="19">
        <v>1740</v>
      </c>
      <c r="L76" s="19">
        <v>1740</v>
      </c>
      <c r="M76" s="19">
        <v>1740</v>
      </c>
      <c r="N76" s="20">
        <v>1740</v>
      </c>
      <c r="P76" s="146"/>
      <c r="Q76" s="9" t="s">
        <v>968</v>
      </c>
      <c r="R76" s="10" t="s">
        <v>983</v>
      </c>
      <c r="S76" s="18">
        <v>17.400000000000002</v>
      </c>
      <c r="T76" s="19">
        <v>17.400000000000002</v>
      </c>
      <c r="U76" s="19">
        <v>17.400000000000002</v>
      </c>
      <c r="V76" s="19">
        <v>17.400000000000002</v>
      </c>
      <c r="W76" s="19">
        <v>17.400000000000002</v>
      </c>
      <c r="X76" s="19">
        <v>17.400000000000002</v>
      </c>
      <c r="Y76" s="19">
        <v>17.400000000000002</v>
      </c>
      <c r="Z76" s="20">
        <v>17.400000000000002</v>
      </c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983</v>
      </c>
      <c r="G77" s="23">
        <v>1740</v>
      </c>
      <c r="H77" s="24">
        <v>1740</v>
      </c>
      <c r="I77" s="24">
        <v>1740</v>
      </c>
      <c r="J77" s="24">
        <v>1740</v>
      </c>
      <c r="K77" s="24">
        <v>1740</v>
      </c>
      <c r="L77" s="24">
        <v>1740</v>
      </c>
      <c r="M77" s="24">
        <v>1740</v>
      </c>
      <c r="N77" s="25">
        <v>1740</v>
      </c>
      <c r="P77" s="147"/>
      <c r="Q77" s="21" t="s">
        <v>969</v>
      </c>
      <c r="R77" s="22" t="s">
        <v>983</v>
      </c>
      <c r="S77" s="23">
        <v>17.400000000000002</v>
      </c>
      <c r="T77" s="24">
        <v>17.400000000000002</v>
      </c>
      <c r="U77" s="24">
        <v>17.400000000000002</v>
      </c>
      <c r="V77" s="24">
        <v>17.400000000000002</v>
      </c>
      <c r="W77" s="24">
        <v>17.400000000000002</v>
      </c>
      <c r="X77" s="24">
        <v>17.400000000000002</v>
      </c>
      <c r="Y77" s="24">
        <v>17.400000000000002</v>
      </c>
      <c r="Z77" s="25">
        <v>17.400000000000002</v>
      </c>
      <c r="AB77" s="8">
        <v>15</v>
      </c>
      <c r="AC77" s="135" t="s">
        <v>581</v>
      </c>
      <c r="AD77" s="135" t="s">
        <v>967</v>
      </c>
      <c r="AE77" s="135" t="s">
        <v>983</v>
      </c>
      <c r="AF77" s="135">
        <v>1090</v>
      </c>
      <c r="AG77" s="135">
        <v>1090</v>
      </c>
      <c r="AH77" s="135">
        <v>1090</v>
      </c>
      <c r="AI77" s="135">
        <v>1090</v>
      </c>
      <c r="AJ77" s="135">
        <v>1090</v>
      </c>
      <c r="AK77" s="135">
        <v>1090</v>
      </c>
      <c r="AL77" s="135">
        <v>1090</v>
      </c>
      <c r="AM77" s="135">
        <v>1090</v>
      </c>
      <c r="AO77" s="135" t="s">
        <v>581</v>
      </c>
      <c r="AP77" s="135" t="s">
        <v>967</v>
      </c>
      <c r="AQ77" s="135" t="s">
        <v>983</v>
      </c>
      <c r="AR77" s="15">
        <v>5.45</v>
      </c>
      <c r="AS77" s="15">
        <v>5.45</v>
      </c>
      <c r="AT77" s="15">
        <v>5.45</v>
      </c>
      <c r="AU77" s="15">
        <v>5.45</v>
      </c>
      <c r="AV77" s="15">
        <v>5.45</v>
      </c>
      <c r="AW77" s="15">
        <v>5.45</v>
      </c>
      <c r="AX77" s="15">
        <v>5.45</v>
      </c>
      <c r="AY77" s="15">
        <v>5.45</v>
      </c>
    </row>
    <row r="78" spans="1:51" ht="15.75" thickBot="1">
      <c r="AB78" s="8">
        <v>30</v>
      </c>
      <c r="AC78" s="135" t="s">
        <v>583</v>
      </c>
      <c r="AD78" s="135" t="s">
        <v>967</v>
      </c>
      <c r="AE78" s="135" t="s">
        <v>983</v>
      </c>
      <c r="AF78" s="135">
        <v>3500</v>
      </c>
      <c r="AG78" s="135">
        <v>3500</v>
      </c>
      <c r="AH78" s="135">
        <v>3500</v>
      </c>
      <c r="AI78" s="135">
        <v>3500</v>
      </c>
      <c r="AJ78" s="135">
        <v>3500</v>
      </c>
      <c r="AK78" s="135">
        <v>3500</v>
      </c>
      <c r="AL78" s="135">
        <v>3500</v>
      </c>
      <c r="AM78" s="135">
        <v>3500</v>
      </c>
      <c r="AO78" s="135" t="s">
        <v>583</v>
      </c>
      <c r="AP78" s="135" t="s">
        <v>967</v>
      </c>
      <c r="AQ78" s="135" t="s">
        <v>983</v>
      </c>
      <c r="AR78" s="15">
        <v>17.5</v>
      </c>
      <c r="AS78" s="15">
        <v>17.5</v>
      </c>
      <c r="AT78" s="15">
        <v>17.5</v>
      </c>
      <c r="AU78" s="15">
        <v>17.5</v>
      </c>
      <c r="AV78" s="15">
        <v>17.5</v>
      </c>
      <c r="AW78" s="15">
        <v>17.5</v>
      </c>
      <c r="AX78" s="15">
        <v>17.5</v>
      </c>
      <c r="AY78" s="15">
        <v>17.5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135" t="s">
        <v>585</v>
      </c>
      <c r="AD79" s="135" t="s">
        <v>967</v>
      </c>
      <c r="AE79" s="135" t="s">
        <v>983</v>
      </c>
      <c r="AF79" s="135">
        <v>1410</v>
      </c>
      <c r="AG79" s="135">
        <v>1410</v>
      </c>
      <c r="AH79" s="135">
        <v>1410</v>
      </c>
      <c r="AI79" s="135">
        <v>1410</v>
      </c>
      <c r="AJ79" s="135">
        <v>1410</v>
      </c>
      <c r="AK79" s="135">
        <v>1410</v>
      </c>
      <c r="AL79" s="135">
        <v>1410</v>
      </c>
      <c r="AM79" s="135">
        <v>1410</v>
      </c>
      <c r="AO79" s="135" t="s">
        <v>585</v>
      </c>
      <c r="AP79" s="135" t="s">
        <v>967</v>
      </c>
      <c r="AQ79" s="135" t="s">
        <v>983</v>
      </c>
      <c r="AR79" s="15">
        <v>7.05</v>
      </c>
      <c r="AS79" s="15">
        <v>7.05</v>
      </c>
      <c r="AT79" s="15">
        <v>7.05</v>
      </c>
      <c r="AU79" s="15">
        <v>7.05</v>
      </c>
      <c r="AV79" s="15">
        <v>7.05</v>
      </c>
      <c r="AW79" s="15">
        <v>7.05</v>
      </c>
      <c r="AX79" s="15">
        <v>7.05</v>
      </c>
      <c r="AY79" s="15">
        <v>7.05</v>
      </c>
    </row>
    <row r="80" spans="1:51" ht="15" customHeight="1">
      <c r="A80" s="3">
        <v>1</v>
      </c>
      <c r="B80" s="7" t="s">
        <v>1195</v>
      </c>
      <c r="C80" s="8" t="s">
        <v>966</v>
      </c>
      <c r="D80" s="146" t="s">
        <v>591</v>
      </c>
      <c r="E80" s="9" t="s">
        <v>967</v>
      </c>
      <c r="F80" s="10" t="s">
        <v>979</v>
      </c>
      <c r="G80" s="11">
        <v>5000</v>
      </c>
      <c r="H80" s="12">
        <v>4990</v>
      </c>
      <c r="I80" s="12">
        <v>4990</v>
      </c>
      <c r="J80" s="12">
        <v>4990</v>
      </c>
      <c r="K80" s="12">
        <v>4990</v>
      </c>
      <c r="L80" s="12">
        <v>4990</v>
      </c>
      <c r="M80" s="12">
        <v>4990</v>
      </c>
      <c r="N80" s="13">
        <v>4980</v>
      </c>
      <c r="P80" s="146" t="s">
        <v>591</v>
      </c>
      <c r="Q80" s="9" t="s">
        <v>967</v>
      </c>
      <c r="R80" s="10" t="s">
        <v>979</v>
      </c>
      <c r="S80" s="11">
        <v>50</v>
      </c>
      <c r="T80" s="12">
        <v>49.938057664427774</v>
      </c>
      <c r="U80" s="12">
        <v>49.911527202647989</v>
      </c>
      <c r="V80" s="12">
        <v>49.894718486497986</v>
      </c>
      <c r="W80" s="12">
        <v>49.880780796986265</v>
      </c>
      <c r="X80" s="12">
        <v>49.870107741491609</v>
      </c>
      <c r="Y80" s="12">
        <v>49.857021406032594</v>
      </c>
      <c r="Z80" s="13">
        <v>49.841687861069389</v>
      </c>
      <c r="AB80" s="8">
        <v>60</v>
      </c>
      <c r="AC80" s="135" t="s">
        <v>587</v>
      </c>
      <c r="AD80" s="135" t="s">
        <v>967</v>
      </c>
      <c r="AE80" s="135" t="s">
        <v>983</v>
      </c>
      <c r="AF80" s="135">
        <v>4000</v>
      </c>
      <c r="AG80" s="135">
        <v>4000</v>
      </c>
      <c r="AH80" s="135">
        <v>4000</v>
      </c>
      <c r="AI80" s="135">
        <v>4000</v>
      </c>
      <c r="AJ80" s="135">
        <v>4000</v>
      </c>
      <c r="AK80" s="135">
        <v>4000</v>
      </c>
      <c r="AL80" s="135">
        <v>4000</v>
      </c>
      <c r="AM80" s="135">
        <v>4000</v>
      </c>
      <c r="AO80" s="135" t="s">
        <v>587</v>
      </c>
      <c r="AP80" s="135" t="s">
        <v>967</v>
      </c>
      <c r="AQ80" s="135" t="s">
        <v>983</v>
      </c>
      <c r="AR80" s="15">
        <v>20</v>
      </c>
      <c r="AS80" s="15">
        <v>20</v>
      </c>
      <c r="AT80" s="15">
        <v>20</v>
      </c>
      <c r="AU80" s="15">
        <v>20</v>
      </c>
      <c r="AV80" s="15">
        <v>20</v>
      </c>
      <c r="AW80" s="15">
        <v>20</v>
      </c>
      <c r="AX80" s="15">
        <v>20</v>
      </c>
      <c r="AY80" s="15">
        <v>20</v>
      </c>
    </row>
    <row r="81" spans="1:51">
      <c r="A81" s="3">
        <v>2</v>
      </c>
      <c r="C81" s="135">
        <v>-1</v>
      </c>
      <c r="D81" s="146"/>
      <c r="E81" s="9" t="s">
        <v>968</v>
      </c>
      <c r="F81" s="10" t="s">
        <v>979</v>
      </c>
      <c r="G81" s="18">
        <v>5000</v>
      </c>
      <c r="H81" s="19">
        <v>5000</v>
      </c>
      <c r="I81" s="19">
        <v>4990</v>
      </c>
      <c r="J81" s="19">
        <v>4990</v>
      </c>
      <c r="K81" s="19">
        <v>4990</v>
      </c>
      <c r="L81" s="19">
        <v>4980</v>
      </c>
      <c r="M81" s="19">
        <v>4980</v>
      </c>
      <c r="N81" s="20">
        <v>4980</v>
      </c>
      <c r="P81" s="146"/>
      <c r="Q81" s="9" t="s">
        <v>968</v>
      </c>
      <c r="R81" s="10" t="s">
        <v>979</v>
      </c>
      <c r="S81" s="18">
        <v>50</v>
      </c>
      <c r="T81" s="19">
        <v>49.984165508281471</v>
      </c>
      <c r="U81" s="19">
        <v>49.949584222294071</v>
      </c>
      <c r="V81" s="19">
        <v>49.914047039405169</v>
      </c>
      <c r="W81" s="19">
        <v>49.878076396603632</v>
      </c>
      <c r="X81" s="19">
        <v>49.837471905593176</v>
      </c>
      <c r="Y81" s="19">
        <v>49.801717834802396</v>
      </c>
      <c r="Z81" s="20">
        <v>49.77180379394445</v>
      </c>
      <c r="AB81" s="8">
        <v>75</v>
      </c>
      <c r="AC81" s="135" t="s">
        <v>589</v>
      </c>
      <c r="AD81" s="135" t="s">
        <v>967</v>
      </c>
      <c r="AE81" s="135" t="s">
        <v>983</v>
      </c>
      <c r="AF81" s="135">
        <v>1740</v>
      </c>
      <c r="AG81" s="135">
        <v>1740</v>
      </c>
      <c r="AH81" s="135">
        <v>1740</v>
      </c>
      <c r="AI81" s="135">
        <v>1740</v>
      </c>
      <c r="AJ81" s="135">
        <v>1740</v>
      </c>
      <c r="AK81" s="135">
        <v>1740</v>
      </c>
      <c r="AL81" s="135">
        <v>1740</v>
      </c>
      <c r="AM81" s="135">
        <v>1740</v>
      </c>
      <c r="AO81" s="135" t="s">
        <v>589</v>
      </c>
      <c r="AP81" s="135" t="s">
        <v>967</v>
      </c>
      <c r="AQ81" s="135" t="s">
        <v>983</v>
      </c>
      <c r="AR81" s="15">
        <v>17.400000000000002</v>
      </c>
      <c r="AS81" s="15">
        <v>17.400000000000002</v>
      </c>
      <c r="AT81" s="15">
        <v>17.400000000000002</v>
      </c>
      <c r="AU81" s="15">
        <v>17.400000000000002</v>
      </c>
      <c r="AV81" s="15">
        <v>17.400000000000002</v>
      </c>
      <c r="AW81" s="15">
        <v>17.400000000000002</v>
      </c>
      <c r="AX81" s="15">
        <v>17.400000000000002</v>
      </c>
      <c r="AY81" s="15">
        <v>17.400000000000002</v>
      </c>
    </row>
    <row r="82" spans="1:51" ht="15.75" thickBot="1">
      <c r="A82" s="3">
        <v>3</v>
      </c>
      <c r="D82" s="147"/>
      <c r="E82" s="21" t="s">
        <v>969</v>
      </c>
      <c r="F82" s="22" t="s">
        <v>979</v>
      </c>
      <c r="G82" s="23">
        <v>5000</v>
      </c>
      <c r="H82" s="24">
        <v>5000</v>
      </c>
      <c r="I82" s="24">
        <v>4990</v>
      </c>
      <c r="J82" s="24">
        <v>4980</v>
      </c>
      <c r="K82" s="24">
        <v>4980</v>
      </c>
      <c r="L82" s="24">
        <v>4970</v>
      </c>
      <c r="M82" s="24">
        <v>4960</v>
      </c>
      <c r="N82" s="25">
        <v>4960</v>
      </c>
      <c r="P82" s="147"/>
      <c r="Q82" s="21" t="s">
        <v>969</v>
      </c>
      <c r="R82" s="22" t="s">
        <v>979</v>
      </c>
      <c r="S82" s="23">
        <v>50</v>
      </c>
      <c r="T82" s="24">
        <v>49.977568217644034</v>
      </c>
      <c r="U82" s="24">
        <v>49.885889511799135</v>
      </c>
      <c r="V82" s="24">
        <v>49.807035998637865</v>
      </c>
      <c r="W82" s="24">
        <v>49.757083119870238</v>
      </c>
      <c r="X82" s="24">
        <v>49.686819961800047</v>
      </c>
      <c r="Y82" s="24">
        <v>49.62465616909634</v>
      </c>
      <c r="Z82" s="25">
        <v>49.569468100981631</v>
      </c>
      <c r="AB82" s="8">
        <v>90</v>
      </c>
      <c r="AC82" s="135" t="s">
        <v>591</v>
      </c>
      <c r="AD82" s="135" t="s">
        <v>967</v>
      </c>
      <c r="AE82" s="135" t="s">
        <v>983</v>
      </c>
      <c r="AF82" s="135">
        <v>5000</v>
      </c>
      <c r="AG82" s="135">
        <v>5000</v>
      </c>
      <c r="AH82" s="135">
        <v>5000</v>
      </c>
      <c r="AI82" s="135">
        <v>5000</v>
      </c>
      <c r="AJ82" s="135">
        <v>5000</v>
      </c>
      <c r="AK82" s="135">
        <v>5000</v>
      </c>
      <c r="AL82" s="135">
        <v>5000</v>
      </c>
      <c r="AM82" s="135">
        <v>5000</v>
      </c>
      <c r="AO82" s="135" t="s">
        <v>591</v>
      </c>
      <c r="AP82" s="135" t="s">
        <v>967</v>
      </c>
      <c r="AQ82" s="135" t="s">
        <v>983</v>
      </c>
      <c r="AR82" s="15">
        <v>50</v>
      </c>
      <c r="AS82" s="15">
        <v>50</v>
      </c>
      <c r="AT82" s="15">
        <v>50</v>
      </c>
      <c r="AU82" s="15">
        <v>50</v>
      </c>
      <c r="AV82" s="15">
        <v>50</v>
      </c>
      <c r="AW82" s="15">
        <v>50</v>
      </c>
      <c r="AX82" s="15">
        <v>50</v>
      </c>
      <c r="AY82" s="15">
        <v>50</v>
      </c>
    </row>
    <row r="83" spans="1:51" ht="15.75" thickBot="1">
      <c r="AB83" s="8">
        <v>105</v>
      </c>
      <c r="AC83" s="135" t="s">
        <v>596</v>
      </c>
      <c r="AD83" s="135" t="s">
        <v>967</v>
      </c>
      <c r="AE83" s="135" t="s">
        <v>983</v>
      </c>
      <c r="AF83" s="135">
        <v>3000</v>
      </c>
      <c r="AG83" s="135">
        <v>3000</v>
      </c>
      <c r="AH83" s="135">
        <v>3000</v>
      </c>
      <c r="AI83" s="135">
        <v>3000</v>
      </c>
      <c r="AJ83" s="135">
        <v>3000</v>
      </c>
      <c r="AK83" s="135">
        <v>3000</v>
      </c>
      <c r="AL83" s="135">
        <v>3000</v>
      </c>
      <c r="AM83" s="135">
        <v>3000</v>
      </c>
      <c r="AO83" s="135" t="s">
        <v>596</v>
      </c>
      <c r="AP83" s="135" t="s">
        <v>967</v>
      </c>
      <c r="AQ83" s="135" t="s">
        <v>983</v>
      </c>
      <c r="AR83" s="15">
        <v>15</v>
      </c>
      <c r="AS83" s="15">
        <v>15</v>
      </c>
      <c r="AT83" s="15">
        <v>15</v>
      </c>
      <c r="AU83" s="15">
        <v>15</v>
      </c>
      <c r="AV83" s="15">
        <v>15</v>
      </c>
      <c r="AW83" s="15">
        <v>15</v>
      </c>
      <c r="AX83" s="15">
        <v>15</v>
      </c>
      <c r="AY83" s="15">
        <v>15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:51" ht="15" customHeight="1">
      <c r="A85" s="3">
        <v>1</v>
      </c>
      <c r="B85" s="7" t="s">
        <v>1195</v>
      </c>
      <c r="C85" s="8" t="s">
        <v>970</v>
      </c>
      <c r="D85" s="146" t="s">
        <v>591</v>
      </c>
      <c r="E85" s="9" t="s">
        <v>967</v>
      </c>
      <c r="F85" s="10" t="s">
        <v>982</v>
      </c>
      <c r="G85" s="11">
        <v>5000</v>
      </c>
      <c r="H85" s="12">
        <v>4990</v>
      </c>
      <c r="I85" s="12">
        <v>4980</v>
      </c>
      <c r="J85" s="12">
        <v>4980</v>
      </c>
      <c r="K85" s="12">
        <v>4980</v>
      </c>
      <c r="L85" s="12">
        <v>4970</v>
      </c>
      <c r="M85" s="12">
        <v>4970</v>
      </c>
      <c r="N85" s="13">
        <v>4970</v>
      </c>
      <c r="P85" s="146" t="s">
        <v>591</v>
      </c>
      <c r="Q85" s="9" t="s">
        <v>967</v>
      </c>
      <c r="R85" s="10" t="s">
        <v>982</v>
      </c>
      <c r="S85" s="11">
        <v>50</v>
      </c>
      <c r="T85" s="12">
        <v>49.875564371199651</v>
      </c>
      <c r="U85" s="12">
        <v>49.822315128819945</v>
      </c>
      <c r="V85" s="12">
        <v>49.788593176591313</v>
      </c>
      <c r="W85" s="12">
        <v>49.760639831706378</v>
      </c>
      <c r="X85" s="12">
        <v>49.739239350432236</v>
      </c>
      <c r="Y85" s="12">
        <v>49.713006328906744</v>
      </c>
      <c r="Z85" s="13">
        <v>49.682277373323224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135">
        <v>-1</v>
      </c>
      <c r="D86" s="146"/>
      <c r="E86" s="9" t="s">
        <v>968</v>
      </c>
      <c r="F86" s="10" t="s">
        <v>982</v>
      </c>
      <c r="G86" s="18">
        <v>5000</v>
      </c>
      <c r="H86" s="19">
        <v>5000</v>
      </c>
      <c r="I86" s="19">
        <v>4990</v>
      </c>
      <c r="J86" s="19">
        <v>4980</v>
      </c>
      <c r="K86" s="19">
        <v>4980</v>
      </c>
      <c r="L86" s="19">
        <v>4970</v>
      </c>
      <c r="M86" s="19">
        <v>4960</v>
      </c>
      <c r="N86" s="20">
        <v>4950</v>
      </c>
      <c r="P86" s="146"/>
      <c r="Q86" s="9" t="s">
        <v>968</v>
      </c>
      <c r="R86" s="10" t="s">
        <v>982</v>
      </c>
      <c r="S86" s="18">
        <v>50</v>
      </c>
      <c r="T86" s="19">
        <v>49.968175348795825</v>
      </c>
      <c r="U86" s="19">
        <v>49.898708212140122</v>
      </c>
      <c r="V86" s="19">
        <v>49.827371460140377</v>
      </c>
      <c r="W86" s="19">
        <v>49.755216816701051</v>
      </c>
      <c r="X86" s="19">
        <v>49.673830125951007</v>
      </c>
      <c r="Y86" s="19">
        <v>49.602220938997597</v>
      </c>
      <c r="Z86" s="20">
        <v>49.542348203255045</v>
      </c>
    </row>
    <row r="87" spans="1:51" ht="15.75" thickBot="1">
      <c r="A87" s="3">
        <v>3</v>
      </c>
      <c r="D87" s="147"/>
      <c r="E87" s="21" t="s">
        <v>969</v>
      </c>
      <c r="F87" s="22" t="s">
        <v>982</v>
      </c>
      <c r="G87" s="23">
        <v>5000</v>
      </c>
      <c r="H87" s="24">
        <v>5000</v>
      </c>
      <c r="I87" s="24">
        <v>4980</v>
      </c>
      <c r="J87" s="24">
        <v>4960</v>
      </c>
      <c r="K87" s="24">
        <v>4950</v>
      </c>
      <c r="L87" s="24">
        <v>4940</v>
      </c>
      <c r="M87" s="24">
        <v>4920</v>
      </c>
      <c r="N87" s="25">
        <v>4910</v>
      </c>
      <c r="P87" s="147"/>
      <c r="Q87" s="21" t="s">
        <v>969</v>
      </c>
      <c r="R87" s="22" t="s">
        <v>982</v>
      </c>
      <c r="S87" s="23">
        <v>50</v>
      </c>
      <c r="T87" s="24">
        <v>49.954918915021779</v>
      </c>
      <c r="U87" s="24">
        <v>49.770884923048477</v>
      </c>
      <c r="V87" s="24">
        <v>49.612869009843706</v>
      </c>
      <c r="W87" s="24">
        <v>49.51289822215238</v>
      </c>
      <c r="X87" s="24">
        <v>49.372451943142615</v>
      </c>
      <c r="Y87" s="24">
        <v>49.248362317281064</v>
      </c>
      <c r="Z87" s="25">
        <v>49.138328935586898</v>
      </c>
    </row>
    <row r="88" spans="1:51" ht="15.75" thickBot="1"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5" t="s">
        <v>581</v>
      </c>
      <c r="AD89" s="135" t="s">
        <v>968</v>
      </c>
      <c r="AE89" s="135" t="s">
        <v>983</v>
      </c>
      <c r="AF89" s="135">
        <v>1090</v>
      </c>
      <c r="AG89" s="135">
        <v>1090</v>
      </c>
      <c r="AH89" s="135">
        <v>1090</v>
      </c>
      <c r="AI89" s="135">
        <v>1090</v>
      </c>
      <c r="AJ89" s="135">
        <v>1090</v>
      </c>
      <c r="AK89" s="135">
        <v>1090</v>
      </c>
      <c r="AL89" s="135">
        <v>1090</v>
      </c>
      <c r="AM89" s="135">
        <v>1090</v>
      </c>
      <c r="AO89" s="135" t="s">
        <v>581</v>
      </c>
      <c r="AP89" s="135" t="s">
        <v>968</v>
      </c>
      <c r="AQ89" s="135" t="s">
        <v>983</v>
      </c>
      <c r="AR89" s="15">
        <v>5.45</v>
      </c>
      <c r="AS89" s="15">
        <v>5.45</v>
      </c>
      <c r="AT89" s="15">
        <v>5.45</v>
      </c>
      <c r="AU89" s="15">
        <v>5.45</v>
      </c>
      <c r="AV89" s="15">
        <v>5.45</v>
      </c>
      <c r="AW89" s="15">
        <v>5.45</v>
      </c>
      <c r="AX89" s="15">
        <v>5.45</v>
      </c>
      <c r="AY89" s="15">
        <v>5.45</v>
      </c>
    </row>
    <row r="90" spans="1:51" ht="15" customHeight="1">
      <c r="A90" s="3">
        <v>1</v>
      </c>
      <c r="B90" s="7" t="s">
        <v>1195</v>
      </c>
      <c r="C90" s="8" t="s">
        <v>973</v>
      </c>
      <c r="D90" s="146" t="s">
        <v>591</v>
      </c>
      <c r="E90" s="9" t="s">
        <v>967</v>
      </c>
      <c r="F90" s="10" t="s">
        <v>983</v>
      </c>
      <c r="G90" s="11">
        <v>5000</v>
      </c>
      <c r="H90" s="12">
        <v>5000</v>
      </c>
      <c r="I90" s="12">
        <v>5000</v>
      </c>
      <c r="J90" s="12">
        <v>5000</v>
      </c>
      <c r="K90" s="12">
        <v>5000</v>
      </c>
      <c r="L90" s="12">
        <v>5000</v>
      </c>
      <c r="M90" s="12">
        <v>5000</v>
      </c>
      <c r="N90" s="13">
        <v>5000</v>
      </c>
      <c r="P90" s="146" t="s">
        <v>591</v>
      </c>
      <c r="Q90" s="9" t="s">
        <v>967</v>
      </c>
      <c r="R90" s="10" t="s">
        <v>983</v>
      </c>
      <c r="S90" s="11">
        <v>50</v>
      </c>
      <c r="T90" s="12">
        <v>50</v>
      </c>
      <c r="U90" s="12">
        <v>50</v>
      </c>
      <c r="V90" s="12">
        <v>50</v>
      </c>
      <c r="W90" s="12">
        <v>50</v>
      </c>
      <c r="X90" s="12">
        <v>50</v>
      </c>
      <c r="Y90" s="12">
        <v>50</v>
      </c>
      <c r="Z90" s="13">
        <v>50</v>
      </c>
      <c r="AB90" s="8">
        <v>31</v>
      </c>
      <c r="AC90" s="135" t="s">
        <v>583</v>
      </c>
      <c r="AD90" s="135" t="s">
        <v>968</v>
      </c>
      <c r="AE90" s="135" t="s">
        <v>983</v>
      </c>
      <c r="AF90" s="135">
        <v>3500</v>
      </c>
      <c r="AG90" s="135">
        <v>3500</v>
      </c>
      <c r="AH90" s="135">
        <v>3500</v>
      </c>
      <c r="AI90" s="135">
        <v>3500</v>
      </c>
      <c r="AJ90" s="135">
        <v>3500</v>
      </c>
      <c r="AK90" s="135">
        <v>3500</v>
      </c>
      <c r="AL90" s="135">
        <v>3500</v>
      </c>
      <c r="AM90" s="135">
        <v>3500</v>
      </c>
      <c r="AO90" s="135" t="s">
        <v>583</v>
      </c>
      <c r="AP90" s="135" t="s">
        <v>968</v>
      </c>
      <c r="AQ90" s="135" t="s">
        <v>983</v>
      </c>
      <c r="AR90" s="15">
        <v>17.5</v>
      </c>
      <c r="AS90" s="15">
        <v>17.5</v>
      </c>
      <c r="AT90" s="15">
        <v>17.5</v>
      </c>
      <c r="AU90" s="15">
        <v>17.5</v>
      </c>
      <c r="AV90" s="15">
        <v>17.5</v>
      </c>
      <c r="AW90" s="15">
        <v>17.5</v>
      </c>
      <c r="AX90" s="15">
        <v>17.5</v>
      </c>
      <c r="AY90" s="15">
        <v>17.5</v>
      </c>
    </row>
    <row r="91" spans="1:51">
      <c r="A91" s="3">
        <v>2</v>
      </c>
      <c r="C91" s="135">
        <v>-1</v>
      </c>
      <c r="D91" s="146"/>
      <c r="E91" s="9" t="s">
        <v>968</v>
      </c>
      <c r="F91" s="10" t="s">
        <v>983</v>
      </c>
      <c r="G91" s="18">
        <v>5000</v>
      </c>
      <c r="H91" s="19">
        <v>5000</v>
      </c>
      <c r="I91" s="19">
        <v>5000</v>
      </c>
      <c r="J91" s="19">
        <v>5000</v>
      </c>
      <c r="K91" s="19">
        <v>5000</v>
      </c>
      <c r="L91" s="19">
        <v>5000</v>
      </c>
      <c r="M91" s="19">
        <v>5000</v>
      </c>
      <c r="N91" s="20">
        <v>5000</v>
      </c>
      <c r="P91" s="146"/>
      <c r="Q91" s="9" t="s">
        <v>968</v>
      </c>
      <c r="R91" s="10" t="s">
        <v>983</v>
      </c>
      <c r="S91" s="18">
        <v>50</v>
      </c>
      <c r="T91" s="19">
        <v>50</v>
      </c>
      <c r="U91" s="19">
        <v>50</v>
      </c>
      <c r="V91" s="19">
        <v>50</v>
      </c>
      <c r="W91" s="19">
        <v>50</v>
      </c>
      <c r="X91" s="19">
        <v>50</v>
      </c>
      <c r="Y91" s="19">
        <v>50</v>
      </c>
      <c r="Z91" s="20">
        <v>50</v>
      </c>
      <c r="AB91" s="8">
        <v>46</v>
      </c>
      <c r="AC91" s="135" t="s">
        <v>585</v>
      </c>
      <c r="AD91" s="135" t="s">
        <v>968</v>
      </c>
      <c r="AE91" s="135" t="s">
        <v>983</v>
      </c>
      <c r="AF91" s="135">
        <v>1410</v>
      </c>
      <c r="AG91" s="135">
        <v>1410</v>
      </c>
      <c r="AH91" s="135">
        <v>1410</v>
      </c>
      <c r="AI91" s="135">
        <v>1410</v>
      </c>
      <c r="AJ91" s="135">
        <v>1410</v>
      </c>
      <c r="AK91" s="135">
        <v>1410</v>
      </c>
      <c r="AL91" s="135">
        <v>1410</v>
      </c>
      <c r="AM91" s="135">
        <v>1410</v>
      </c>
      <c r="AO91" s="135" t="s">
        <v>585</v>
      </c>
      <c r="AP91" s="135" t="s">
        <v>968</v>
      </c>
      <c r="AQ91" s="135" t="s">
        <v>983</v>
      </c>
      <c r="AR91" s="15">
        <v>7.05</v>
      </c>
      <c r="AS91" s="15">
        <v>7.05</v>
      </c>
      <c r="AT91" s="15">
        <v>7.05</v>
      </c>
      <c r="AU91" s="15">
        <v>7.05</v>
      </c>
      <c r="AV91" s="15">
        <v>7.05</v>
      </c>
      <c r="AW91" s="15">
        <v>7.05</v>
      </c>
      <c r="AX91" s="15">
        <v>7.05</v>
      </c>
      <c r="AY91" s="15">
        <v>7.05</v>
      </c>
    </row>
    <row r="92" spans="1:51" ht="15.75" thickBot="1">
      <c r="A92" s="3">
        <v>3</v>
      </c>
      <c r="D92" s="147"/>
      <c r="E92" s="21" t="s">
        <v>969</v>
      </c>
      <c r="F92" s="22" t="s">
        <v>983</v>
      </c>
      <c r="G92" s="23">
        <v>5000</v>
      </c>
      <c r="H92" s="24">
        <v>5000</v>
      </c>
      <c r="I92" s="24">
        <v>5000</v>
      </c>
      <c r="J92" s="24">
        <v>5000</v>
      </c>
      <c r="K92" s="24">
        <v>5000</v>
      </c>
      <c r="L92" s="24">
        <v>5000</v>
      </c>
      <c r="M92" s="24">
        <v>5000</v>
      </c>
      <c r="N92" s="25">
        <v>5000</v>
      </c>
      <c r="P92" s="147"/>
      <c r="Q92" s="21" t="s">
        <v>969</v>
      </c>
      <c r="R92" s="22" t="s">
        <v>983</v>
      </c>
      <c r="S92" s="23">
        <v>50</v>
      </c>
      <c r="T92" s="24">
        <v>50</v>
      </c>
      <c r="U92" s="24">
        <v>50</v>
      </c>
      <c r="V92" s="24">
        <v>50</v>
      </c>
      <c r="W92" s="24">
        <v>50</v>
      </c>
      <c r="X92" s="24">
        <v>50</v>
      </c>
      <c r="Y92" s="24">
        <v>50</v>
      </c>
      <c r="Z92" s="25">
        <v>50</v>
      </c>
      <c r="AB92" s="8">
        <v>61</v>
      </c>
      <c r="AC92" s="135" t="s">
        <v>587</v>
      </c>
      <c r="AD92" s="135" t="s">
        <v>968</v>
      </c>
      <c r="AE92" s="135" t="s">
        <v>983</v>
      </c>
      <c r="AF92" s="135">
        <v>4000</v>
      </c>
      <c r="AG92" s="135">
        <v>4000</v>
      </c>
      <c r="AH92" s="135">
        <v>4000</v>
      </c>
      <c r="AI92" s="135">
        <v>4000</v>
      </c>
      <c r="AJ92" s="135">
        <v>4000</v>
      </c>
      <c r="AK92" s="135">
        <v>4000</v>
      </c>
      <c r="AL92" s="135">
        <v>4000</v>
      </c>
      <c r="AM92" s="135">
        <v>4000</v>
      </c>
      <c r="AO92" s="135" t="s">
        <v>587</v>
      </c>
      <c r="AP92" s="135" t="s">
        <v>968</v>
      </c>
      <c r="AQ92" s="135" t="s">
        <v>983</v>
      </c>
      <c r="AR92" s="15">
        <v>20</v>
      </c>
      <c r="AS92" s="15">
        <v>20</v>
      </c>
      <c r="AT92" s="15">
        <v>20</v>
      </c>
      <c r="AU92" s="15">
        <v>20</v>
      </c>
      <c r="AV92" s="15">
        <v>20</v>
      </c>
      <c r="AW92" s="15">
        <v>20</v>
      </c>
      <c r="AX92" s="15">
        <v>20</v>
      </c>
      <c r="AY92" s="15">
        <v>20</v>
      </c>
    </row>
    <row r="93" spans="1:51" ht="15.75" thickBot="1">
      <c r="AB93" s="8">
        <v>76</v>
      </c>
      <c r="AC93" s="135" t="s">
        <v>589</v>
      </c>
      <c r="AD93" s="135" t="s">
        <v>968</v>
      </c>
      <c r="AE93" s="135" t="s">
        <v>983</v>
      </c>
      <c r="AF93" s="135">
        <v>1740</v>
      </c>
      <c r="AG93" s="135">
        <v>1740</v>
      </c>
      <c r="AH93" s="135">
        <v>1740</v>
      </c>
      <c r="AI93" s="135">
        <v>1740</v>
      </c>
      <c r="AJ93" s="135">
        <v>1740</v>
      </c>
      <c r="AK93" s="135">
        <v>1740</v>
      </c>
      <c r="AL93" s="135">
        <v>1740</v>
      </c>
      <c r="AM93" s="135">
        <v>1740</v>
      </c>
      <c r="AO93" s="135" t="s">
        <v>589</v>
      </c>
      <c r="AP93" s="135" t="s">
        <v>968</v>
      </c>
      <c r="AQ93" s="135" t="s">
        <v>983</v>
      </c>
      <c r="AR93" s="15">
        <v>17.400000000000002</v>
      </c>
      <c r="AS93" s="15">
        <v>17.400000000000002</v>
      </c>
      <c r="AT93" s="15">
        <v>17.400000000000002</v>
      </c>
      <c r="AU93" s="15">
        <v>17.400000000000002</v>
      </c>
      <c r="AV93" s="15">
        <v>17.400000000000002</v>
      </c>
      <c r="AW93" s="15">
        <v>17.400000000000002</v>
      </c>
      <c r="AX93" s="15">
        <v>17.400000000000002</v>
      </c>
      <c r="AY93" s="15">
        <v>17.400000000000002</v>
      </c>
    </row>
    <row r="94" spans="1:51" ht="15.75" thickBot="1">
      <c r="A94" s="3">
        <v>0</v>
      </c>
      <c r="D94" s="4"/>
      <c r="E94" s="144" t="s">
        <v>21</v>
      </c>
      <c r="F94" s="145" t="s">
        <v>21</v>
      </c>
      <c r="G94" s="5">
        <v>2015</v>
      </c>
      <c r="H94" s="5">
        <v>2020</v>
      </c>
      <c r="I94" s="5">
        <v>2025</v>
      </c>
      <c r="J94" s="5">
        <v>2030</v>
      </c>
      <c r="K94" s="5">
        <v>2035</v>
      </c>
      <c r="L94" s="5">
        <v>2040</v>
      </c>
      <c r="M94" s="5">
        <v>2045</v>
      </c>
      <c r="N94" s="6">
        <v>2050</v>
      </c>
      <c r="P94" s="4"/>
      <c r="Q94" s="144" t="s">
        <v>21</v>
      </c>
      <c r="R94" s="145" t="s">
        <v>21</v>
      </c>
      <c r="S94" s="5">
        <v>2015</v>
      </c>
      <c r="T94" s="5">
        <v>2020</v>
      </c>
      <c r="U94" s="5">
        <v>2025</v>
      </c>
      <c r="V94" s="5">
        <v>2030</v>
      </c>
      <c r="W94" s="5">
        <v>2035</v>
      </c>
      <c r="X94" s="5">
        <v>2040</v>
      </c>
      <c r="Y94" s="5">
        <v>2045</v>
      </c>
      <c r="Z94" s="6">
        <v>2050</v>
      </c>
      <c r="AB94" s="8">
        <v>91</v>
      </c>
      <c r="AC94" s="135" t="s">
        <v>591</v>
      </c>
      <c r="AD94" s="135" t="s">
        <v>968</v>
      </c>
      <c r="AE94" s="135" t="s">
        <v>983</v>
      </c>
      <c r="AF94" s="135">
        <v>5000</v>
      </c>
      <c r="AG94" s="135">
        <v>5000</v>
      </c>
      <c r="AH94" s="135">
        <v>5000</v>
      </c>
      <c r="AI94" s="135">
        <v>5000</v>
      </c>
      <c r="AJ94" s="135">
        <v>5000</v>
      </c>
      <c r="AK94" s="135">
        <v>5000</v>
      </c>
      <c r="AL94" s="135">
        <v>5000</v>
      </c>
      <c r="AM94" s="135">
        <v>5000</v>
      </c>
      <c r="AO94" s="135" t="s">
        <v>591</v>
      </c>
      <c r="AP94" s="135" t="s">
        <v>968</v>
      </c>
      <c r="AQ94" s="135" t="s">
        <v>983</v>
      </c>
      <c r="AR94" s="15">
        <v>50</v>
      </c>
      <c r="AS94" s="15">
        <v>50</v>
      </c>
      <c r="AT94" s="15">
        <v>50</v>
      </c>
      <c r="AU94" s="15">
        <v>50</v>
      </c>
      <c r="AV94" s="15">
        <v>50</v>
      </c>
      <c r="AW94" s="15">
        <v>50</v>
      </c>
      <c r="AX94" s="15">
        <v>50</v>
      </c>
      <c r="AY94" s="15">
        <v>50</v>
      </c>
    </row>
    <row r="95" spans="1:51" ht="15" customHeight="1">
      <c r="A95" s="3">
        <v>1</v>
      </c>
      <c r="B95" s="7" t="s">
        <v>1196</v>
      </c>
      <c r="C95" s="8" t="s">
        <v>966</v>
      </c>
      <c r="D95" s="146" t="s">
        <v>596</v>
      </c>
      <c r="E95" s="9" t="s">
        <v>967</v>
      </c>
      <c r="F95" s="10" t="s">
        <v>979</v>
      </c>
      <c r="G95" s="11">
        <v>3000</v>
      </c>
      <c r="H95" s="12">
        <v>3000</v>
      </c>
      <c r="I95" s="12">
        <v>2990</v>
      </c>
      <c r="J95" s="12">
        <v>2990</v>
      </c>
      <c r="K95" s="12">
        <v>2990</v>
      </c>
      <c r="L95" s="12">
        <v>2990</v>
      </c>
      <c r="M95" s="12">
        <v>2990</v>
      </c>
      <c r="N95" s="13">
        <v>2990</v>
      </c>
      <c r="P95" s="146" t="s">
        <v>596</v>
      </c>
      <c r="Q95" s="9" t="s">
        <v>967</v>
      </c>
      <c r="R95" s="10" t="s">
        <v>979</v>
      </c>
      <c r="S95" s="11">
        <v>15</v>
      </c>
      <c r="T95" s="12">
        <v>14.981417299328331</v>
      </c>
      <c r="U95" s="12">
        <v>14.973458160794396</v>
      </c>
      <c r="V95" s="12">
        <v>14.968415545949398</v>
      </c>
      <c r="W95" s="12">
        <v>14.964234239095878</v>
      </c>
      <c r="X95" s="12">
        <v>14.961032322447483</v>
      </c>
      <c r="Y95" s="12">
        <v>14.95710642180978</v>
      </c>
      <c r="Z95" s="13">
        <v>14.952506358320816</v>
      </c>
      <c r="AB95" s="8">
        <v>106</v>
      </c>
      <c r="AC95" s="135" t="s">
        <v>596</v>
      </c>
      <c r="AD95" s="135" t="s">
        <v>968</v>
      </c>
      <c r="AE95" s="135" t="s">
        <v>983</v>
      </c>
      <c r="AF95" s="135">
        <v>3000</v>
      </c>
      <c r="AG95" s="135">
        <v>3000</v>
      </c>
      <c r="AH95" s="135">
        <v>3000</v>
      </c>
      <c r="AI95" s="135">
        <v>3000</v>
      </c>
      <c r="AJ95" s="135">
        <v>3000</v>
      </c>
      <c r="AK95" s="135">
        <v>3000</v>
      </c>
      <c r="AL95" s="135">
        <v>3000</v>
      </c>
      <c r="AM95" s="135">
        <v>3000</v>
      </c>
      <c r="AO95" s="135" t="s">
        <v>596</v>
      </c>
      <c r="AP95" s="135" t="s">
        <v>968</v>
      </c>
      <c r="AQ95" s="135" t="s">
        <v>983</v>
      </c>
      <c r="AR95" s="15">
        <v>15</v>
      </c>
      <c r="AS95" s="15">
        <v>15</v>
      </c>
      <c r="AT95" s="15">
        <v>15</v>
      </c>
      <c r="AU95" s="15">
        <v>15</v>
      </c>
      <c r="AV95" s="15">
        <v>15</v>
      </c>
      <c r="AW95" s="15">
        <v>15</v>
      </c>
      <c r="AX95" s="15">
        <v>15</v>
      </c>
      <c r="AY95" s="15">
        <v>15</v>
      </c>
    </row>
    <row r="96" spans="1:51">
      <c r="A96" s="3">
        <v>2</v>
      </c>
      <c r="C96" s="135">
        <v>-1</v>
      </c>
      <c r="D96" s="146"/>
      <c r="E96" s="9" t="s">
        <v>968</v>
      </c>
      <c r="F96" s="10" t="s">
        <v>979</v>
      </c>
      <c r="G96" s="18">
        <v>3000</v>
      </c>
      <c r="H96" s="19">
        <v>3000</v>
      </c>
      <c r="I96" s="19">
        <v>3000</v>
      </c>
      <c r="J96" s="19">
        <v>2990</v>
      </c>
      <c r="K96" s="19">
        <v>2990</v>
      </c>
      <c r="L96" s="19">
        <v>2990</v>
      </c>
      <c r="M96" s="19">
        <v>2990</v>
      </c>
      <c r="N96" s="20">
        <v>2990</v>
      </c>
      <c r="P96" s="146"/>
      <c r="Q96" s="9" t="s">
        <v>968</v>
      </c>
      <c r="R96" s="10" t="s">
        <v>979</v>
      </c>
      <c r="S96" s="18">
        <v>15</v>
      </c>
      <c r="T96" s="19">
        <v>14.995249652484441</v>
      </c>
      <c r="U96" s="19">
        <v>14.984875266688222</v>
      </c>
      <c r="V96" s="19">
        <v>14.974214111821553</v>
      </c>
      <c r="W96" s="19">
        <v>14.96342291898109</v>
      </c>
      <c r="X96" s="19">
        <v>14.951241571677954</v>
      </c>
      <c r="Y96" s="19">
        <v>14.94051535044072</v>
      </c>
      <c r="Z96" s="20">
        <v>14.931541138183336</v>
      </c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1:51" ht="15.75" thickBot="1">
      <c r="A97" s="3">
        <v>3</v>
      </c>
      <c r="D97" s="147"/>
      <c r="E97" s="21" t="s">
        <v>969</v>
      </c>
      <c r="F97" s="22" t="s">
        <v>979</v>
      </c>
      <c r="G97" s="23">
        <v>3000</v>
      </c>
      <c r="H97" s="24">
        <v>3000</v>
      </c>
      <c r="I97" s="24">
        <v>2990</v>
      </c>
      <c r="J97" s="24">
        <v>2990</v>
      </c>
      <c r="K97" s="24">
        <v>2990</v>
      </c>
      <c r="L97" s="24">
        <v>2980</v>
      </c>
      <c r="M97" s="24">
        <v>2980</v>
      </c>
      <c r="N97" s="25">
        <v>2970</v>
      </c>
      <c r="P97" s="147"/>
      <c r="Q97" s="21" t="s">
        <v>969</v>
      </c>
      <c r="R97" s="22" t="s">
        <v>979</v>
      </c>
      <c r="S97" s="23">
        <v>15</v>
      </c>
      <c r="T97" s="24">
        <v>14.993270465293211</v>
      </c>
      <c r="U97" s="24">
        <v>14.965766853539741</v>
      </c>
      <c r="V97" s="24">
        <v>14.942110799591358</v>
      </c>
      <c r="W97" s="24">
        <v>14.927124935961071</v>
      </c>
      <c r="X97" s="24">
        <v>14.906045988540013</v>
      </c>
      <c r="Y97" s="24">
        <v>14.887396850728903</v>
      </c>
      <c r="Z97" s="25">
        <v>14.870840430294491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/>
    <row r="99" spans="1:51" ht="15.75" thickBot="1">
      <c r="A99" s="3">
        <v>0</v>
      </c>
      <c r="D99" s="4"/>
      <c r="E99" s="144" t="s">
        <v>21</v>
      </c>
      <c r="F99" s="145" t="s">
        <v>21</v>
      </c>
      <c r="G99" s="5">
        <v>2015</v>
      </c>
      <c r="H99" s="5">
        <v>2020</v>
      </c>
      <c r="I99" s="5">
        <v>2025</v>
      </c>
      <c r="J99" s="5">
        <v>2030</v>
      </c>
      <c r="K99" s="5">
        <v>2035</v>
      </c>
      <c r="L99" s="5">
        <v>2040</v>
      </c>
      <c r="M99" s="5">
        <v>2045</v>
      </c>
      <c r="N99" s="6">
        <v>2050</v>
      </c>
      <c r="P99" s="4"/>
      <c r="Q99" s="144" t="s">
        <v>21</v>
      </c>
      <c r="R99" s="145" t="s">
        <v>21</v>
      </c>
      <c r="S99" s="5">
        <v>2015</v>
      </c>
      <c r="T99" s="5">
        <v>2020</v>
      </c>
      <c r="U99" s="5">
        <v>2025</v>
      </c>
      <c r="V99" s="5">
        <v>2030</v>
      </c>
      <c r="W99" s="5">
        <v>2035</v>
      </c>
      <c r="X99" s="5">
        <v>2040</v>
      </c>
      <c r="Y99" s="5">
        <v>2045</v>
      </c>
      <c r="Z99" s="6">
        <v>2050</v>
      </c>
    </row>
    <row r="100" spans="1:51" ht="15" customHeight="1">
      <c r="A100" s="3">
        <v>1</v>
      </c>
      <c r="B100" s="7" t="s">
        <v>1196</v>
      </c>
      <c r="C100" s="8" t="s">
        <v>970</v>
      </c>
      <c r="D100" s="146" t="s">
        <v>596</v>
      </c>
      <c r="E100" s="9" t="s">
        <v>967</v>
      </c>
      <c r="F100" s="10" t="s">
        <v>982</v>
      </c>
      <c r="G100" s="11">
        <v>3000</v>
      </c>
      <c r="H100" s="12">
        <v>2990</v>
      </c>
      <c r="I100" s="12">
        <v>2990</v>
      </c>
      <c r="J100" s="12">
        <v>2990</v>
      </c>
      <c r="K100" s="12">
        <v>2990</v>
      </c>
      <c r="L100" s="12">
        <v>2980</v>
      </c>
      <c r="M100" s="12">
        <v>2980</v>
      </c>
      <c r="N100" s="13">
        <v>2980</v>
      </c>
      <c r="P100" s="146" t="s">
        <v>596</v>
      </c>
      <c r="Q100" s="9" t="s">
        <v>967</v>
      </c>
      <c r="R100" s="10" t="s">
        <v>982</v>
      </c>
      <c r="S100" s="11">
        <v>15</v>
      </c>
      <c r="T100" s="12">
        <v>14.962669311359896</v>
      </c>
      <c r="U100" s="12">
        <v>14.946694538645984</v>
      </c>
      <c r="V100" s="12">
        <v>14.936577952977393</v>
      </c>
      <c r="W100" s="12">
        <v>14.928191949511911</v>
      </c>
      <c r="X100" s="12">
        <v>14.921771805129669</v>
      </c>
      <c r="Y100" s="12">
        <v>14.913901898672021</v>
      </c>
      <c r="Z100" s="13">
        <v>14.904683211996964</v>
      </c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1:51">
      <c r="A101" s="3">
        <v>2</v>
      </c>
      <c r="C101" s="135">
        <v>-1</v>
      </c>
      <c r="D101" s="146"/>
      <c r="E101" s="9" t="s">
        <v>968</v>
      </c>
      <c r="F101" s="10" t="s">
        <v>982</v>
      </c>
      <c r="G101" s="18">
        <v>3000</v>
      </c>
      <c r="H101" s="19">
        <v>3000</v>
      </c>
      <c r="I101" s="19">
        <v>2990</v>
      </c>
      <c r="J101" s="19">
        <v>2990</v>
      </c>
      <c r="K101" s="19">
        <v>2990</v>
      </c>
      <c r="L101" s="19">
        <v>2980</v>
      </c>
      <c r="M101" s="19">
        <v>2980</v>
      </c>
      <c r="N101" s="20">
        <v>2970</v>
      </c>
      <c r="P101" s="146"/>
      <c r="Q101" s="9" t="s">
        <v>968</v>
      </c>
      <c r="R101" s="10" t="s">
        <v>982</v>
      </c>
      <c r="S101" s="18">
        <v>15</v>
      </c>
      <c r="T101" s="19">
        <v>14.990452604638747</v>
      </c>
      <c r="U101" s="19">
        <v>14.969612463642036</v>
      </c>
      <c r="V101" s="19">
        <v>14.948211438042113</v>
      </c>
      <c r="W101" s="19">
        <v>14.926565045010314</v>
      </c>
      <c r="X101" s="19">
        <v>14.902149037785303</v>
      </c>
      <c r="Y101" s="19">
        <v>14.880666281699281</v>
      </c>
      <c r="Z101" s="20">
        <v>14.862704460976511</v>
      </c>
      <c r="AB101" s="8">
        <v>17</v>
      </c>
      <c r="AC101" s="135" t="s">
        <v>581</v>
      </c>
      <c r="AD101" s="135" t="s">
        <v>969</v>
      </c>
      <c r="AE101" s="135" t="s">
        <v>983</v>
      </c>
      <c r="AF101" s="135">
        <v>1090</v>
      </c>
      <c r="AG101" s="135">
        <v>1090</v>
      </c>
      <c r="AH101" s="135">
        <v>1090</v>
      </c>
      <c r="AI101" s="135">
        <v>1090</v>
      </c>
      <c r="AJ101" s="135">
        <v>1090</v>
      </c>
      <c r="AK101" s="135">
        <v>1090</v>
      </c>
      <c r="AL101" s="135">
        <v>1090</v>
      </c>
      <c r="AM101" s="135">
        <v>1090</v>
      </c>
      <c r="AO101" s="135" t="s">
        <v>581</v>
      </c>
      <c r="AP101" s="135" t="s">
        <v>969</v>
      </c>
      <c r="AQ101" s="135" t="s">
        <v>983</v>
      </c>
      <c r="AR101" s="15">
        <v>5.45</v>
      </c>
      <c r="AS101" s="15">
        <v>5.45</v>
      </c>
      <c r="AT101" s="15">
        <v>5.45</v>
      </c>
      <c r="AU101" s="15">
        <v>5.45</v>
      </c>
      <c r="AV101" s="15">
        <v>5.45</v>
      </c>
      <c r="AW101" s="15">
        <v>5.45</v>
      </c>
      <c r="AX101" s="15">
        <v>5.45</v>
      </c>
      <c r="AY101" s="15">
        <v>5.45</v>
      </c>
    </row>
    <row r="102" spans="1:51" ht="15.75" thickBot="1">
      <c r="A102" s="3">
        <v>3</v>
      </c>
      <c r="D102" s="147"/>
      <c r="E102" s="21" t="s">
        <v>969</v>
      </c>
      <c r="F102" s="22" t="s">
        <v>982</v>
      </c>
      <c r="G102" s="23">
        <v>3000</v>
      </c>
      <c r="H102" s="24">
        <v>3000</v>
      </c>
      <c r="I102" s="24">
        <v>2990</v>
      </c>
      <c r="J102" s="24">
        <v>2980</v>
      </c>
      <c r="K102" s="24">
        <v>2970</v>
      </c>
      <c r="L102" s="24">
        <v>2960</v>
      </c>
      <c r="M102" s="24">
        <v>2950</v>
      </c>
      <c r="N102" s="25">
        <v>2950</v>
      </c>
      <c r="P102" s="147"/>
      <c r="Q102" s="21" t="s">
        <v>969</v>
      </c>
      <c r="R102" s="22" t="s">
        <v>982</v>
      </c>
      <c r="S102" s="23">
        <v>15</v>
      </c>
      <c r="T102" s="24">
        <v>14.986475674506535</v>
      </c>
      <c r="U102" s="24">
        <v>14.931265476914547</v>
      </c>
      <c r="V102" s="24">
        <v>14.883860702953115</v>
      </c>
      <c r="W102" s="24">
        <v>14.853869466645717</v>
      </c>
      <c r="X102" s="24">
        <v>14.811735582942786</v>
      </c>
      <c r="Y102" s="24">
        <v>14.77450869518432</v>
      </c>
      <c r="Z102" s="25">
        <v>14.74149868067607</v>
      </c>
      <c r="AB102" s="8">
        <v>32</v>
      </c>
      <c r="AC102" s="135" t="s">
        <v>583</v>
      </c>
      <c r="AD102" s="135" t="s">
        <v>969</v>
      </c>
      <c r="AE102" s="135" t="s">
        <v>983</v>
      </c>
      <c r="AF102" s="135">
        <v>3500</v>
      </c>
      <c r="AG102" s="135">
        <v>3500</v>
      </c>
      <c r="AH102" s="135">
        <v>3500</v>
      </c>
      <c r="AI102" s="135">
        <v>3500</v>
      </c>
      <c r="AJ102" s="135">
        <v>3500</v>
      </c>
      <c r="AK102" s="135">
        <v>3500</v>
      </c>
      <c r="AL102" s="135">
        <v>3500</v>
      </c>
      <c r="AM102" s="135">
        <v>3500</v>
      </c>
      <c r="AO102" s="135" t="s">
        <v>583</v>
      </c>
      <c r="AP102" s="135" t="s">
        <v>969</v>
      </c>
      <c r="AQ102" s="135" t="s">
        <v>983</v>
      </c>
      <c r="AR102" s="15">
        <v>17.5</v>
      </c>
      <c r="AS102" s="15">
        <v>17.5</v>
      </c>
      <c r="AT102" s="15">
        <v>17.5</v>
      </c>
      <c r="AU102" s="15">
        <v>17.5</v>
      </c>
      <c r="AV102" s="15">
        <v>17.5</v>
      </c>
      <c r="AW102" s="15">
        <v>17.5</v>
      </c>
      <c r="AX102" s="15">
        <v>17.5</v>
      </c>
      <c r="AY102" s="15">
        <v>17.5</v>
      </c>
    </row>
    <row r="103" spans="1:51" ht="15.75" thickBot="1">
      <c r="AB103" s="8">
        <v>47</v>
      </c>
      <c r="AC103" s="135" t="s">
        <v>585</v>
      </c>
      <c r="AD103" s="135" t="s">
        <v>969</v>
      </c>
      <c r="AE103" s="135" t="s">
        <v>983</v>
      </c>
      <c r="AF103" s="135">
        <v>1410</v>
      </c>
      <c r="AG103" s="135">
        <v>1410</v>
      </c>
      <c r="AH103" s="135">
        <v>1410</v>
      </c>
      <c r="AI103" s="135">
        <v>1410</v>
      </c>
      <c r="AJ103" s="135">
        <v>1410</v>
      </c>
      <c r="AK103" s="135">
        <v>1410</v>
      </c>
      <c r="AL103" s="135">
        <v>1410</v>
      </c>
      <c r="AM103" s="135">
        <v>1410</v>
      </c>
      <c r="AO103" s="135" t="s">
        <v>585</v>
      </c>
      <c r="AP103" s="135" t="s">
        <v>969</v>
      </c>
      <c r="AQ103" s="135" t="s">
        <v>983</v>
      </c>
      <c r="AR103" s="15">
        <v>7.05</v>
      </c>
      <c r="AS103" s="15">
        <v>7.05</v>
      </c>
      <c r="AT103" s="15">
        <v>7.05</v>
      </c>
      <c r="AU103" s="15">
        <v>7.05</v>
      </c>
      <c r="AV103" s="15">
        <v>7.05</v>
      </c>
      <c r="AW103" s="15">
        <v>7.05</v>
      </c>
      <c r="AX103" s="15">
        <v>7.05</v>
      </c>
      <c r="AY103" s="15">
        <v>7.05</v>
      </c>
    </row>
    <row r="104" spans="1:51" ht="15.75" thickBot="1">
      <c r="A104" s="3">
        <v>0</v>
      </c>
      <c r="D104" s="4"/>
      <c r="E104" s="144" t="s">
        <v>21</v>
      </c>
      <c r="F104" s="145" t="s">
        <v>21</v>
      </c>
      <c r="G104" s="5">
        <v>2015</v>
      </c>
      <c r="H104" s="5">
        <v>2020</v>
      </c>
      <c r="I104" s="5">
        <v>2025</v>
      </c>
      <c r="J104" s="5">
        <v>2030</v>
      </c>
      <c r="K104" s="5">
        <v>2035</v>
      </c>
      <c r="L104" s="5">
        <v>2040</v>
      </c>
      <c r="M104" s="5">
        <v>2045</v>
      </c>
      <c r="N104" s="6">
        <v>2050</v>
      </c>
      <c r="P104" s="4"/>
      <c r="Q104" s="144" t="s">
        <v>21</v>
      </c>
      <c r="R104" s="145" t="s">
        <v>21</v>
      </c>
      <c r="S104" s="5">
        <v>2015</v>
      </c>
      <c r="T104" s="5">
        <v>2020</v>
      </c>
      <c r="U104" s="5">
        <v>2025</v>
      </c>
      <c r="V104" s="5">
        <v>2030</v>
      </c>
      <c r="W104" s="5">
        <v>2035</v>
      </c>
      <c r="X104" s="5">
        <v>2040</v>
      </c>
      <c r="Y104" s="5">
        <v>2045</v>
      </c>
      <c r="Z104" s="6">
        <v>2050</v>
      </c>
      <c r="AB104" s="8">
        <v>62</v>
      </c>
      <c r="AC104" s="135" t="s">
        <v>587</v>
      </c>
      <c r="AD104" s="135" t="s">
        <v>969</v>
      </c>
      <c r="AE104" s="135" t="s">
        <v>983</v>
      </c>
      <c r="AF104" s="135">
        <v>4000</v>
      </c>
      <c r="AG104" s="135">
        <v>4000</v>
      </c>
      <c r="AH104" s="135">
        <v>4000</v>
      </c>
      <c r="AI104" s="135">
        <v>4000</v>
      </c>
      <c r="AJ104" s="135">
        <v>4000</v>
      </c>
      <c r="AK104" s="135">
        <v>4000</v>
      </c>
      <c r="AL104" s="135">
        <v>4000</v>
      </c>
      <c r="AM104" s="135">
        <v>4000</v>
      </c>
      <c r="AO104" s="135" t="s">
        <v>587</v>
      </c>
      <c r="AP104" s="135" t="s">
        <v>969</v>
      </c>
      <c r="AQ104" s="135" t="s">
        <v>983</v>
      </c>
      <c r="AR104" s="15">
        <v>20</v>
      </c>
      <c r="AS104" s="15">
        <v>20</v>
      </c>
      <c r="AT104" s="15">
        <v>20</v>
      </c>
      <c r="AU104" s="15">
        <v>20</v>
      </c>
      <c r="AV104" s="15">
        <v>20</v>
      </c>
      <c r="AW104" s="15">
        <v>20</v>
      </c>
      <c r="AX104" s="15">
        <v>20</v>
      </c>
      <c r="AY104" s="15">
        <v>20</v>
      </c>
    </row>
    <row r="105" spans="1:51" ht="15" customHeight="1">
      <c r="A105" s="3">
        <v>1</v>
      </c>
      <c r="B105" s="7" t="s">
        <v>1196</v>
      </c>
      <c r="C105" s="8" t="s">
        <v>973</v>
      </c>
      <c r="D105" s="146" t="s">
        <v>596</v>
      </c>
      <c r="E105" s="9" t="s">
        <v>967</v>
      </c>
      <c r="F105" s="10" t="s">
        <v>983</v>
      </c>
      <c r="G105" s="11">
        <v>3000</v>
      </c>
      <c r="H105" s="12">
        <v>3000</v>
      </c>
      <c r="I105" s="12">
        <v>3000</v>
      </c>
      <c r="J105" s="12">
        <v>3000</v>
      </c>
      <c r="K105" s="12">
        <v>3000</v>
      </c>
      <c r="L105" s="12">
        <v>3000</v>
      </c>
      <c r="M105" s="12">
        <v>3000</v>
      </c>
      <c r="N105" s="13">
        <v>3000</v>
      </c>
      <c r="P105" s="146" t="s">
        <v>596</v>
      </c>
      <c r="Q105" s="9" t="s">
        <v>967</v>
      </c>
      <c r="R105" s="10" t="s">
        <v>983</v>
      </c>
      <c r="S105" s="11">
        <v>15</v>
      </c>
      <c r="T105" s="12">
        <v>15</v>
      </c>
      <c r="U105" s="12">
        <v>15</v>
      </c>
      <c r="V105" s="12">
        <v>15</v>
      </c>
      <c r="W105" s="12">
        <v>15</v>
      </c>
      <c r="X105" s="12">
        <v>15</v>
      </c>
      <c r="Y105" s="12">
        <v>15</v>
      </c>
      <c r="Z105" s="13">
        <v>15</v>
      </c>
      <c r="AB105" s="8">
        <v>77</v>
      </c>
      <c r="AC105" s="135" t="s">
        <v>589</v>
      </c>
      <c r="AD105" s="135" t="s">
        <v>969</v>
      </c>
      <c r="AE105" s="135" t="s">
        <v>983</v>
      </c>
      <c r="AF105" s="135">
        <v>1740</v>
      </c>
      <c r="AG105" s="135">
        <v>1740</v>
      </c>
      <c r="AH105" s="135">
        <v>1740</v>
      </c>
      <c r="AI105" s="135">
        <v>1740</v>
      </c>
      <c r="AJ105" s="135">
        <v>1740</v>
      </c>
      <c r="AK105" s="135">
        <v>1740</v>
      </c>
      <c r="AL105" s="135">
        <v>1740</v>
      </c>
      <c r="AM105" s="135">
        <v>1740</v>
      </c>
      <c r="AO105" s="135" t="s">
        <v>589</v>
      </c>
      <c r="AP105" s="135" t="s">
        <v>969</v>
      </c>
      <c r="AQ105" s="135" t="s">
        <v>983</v>
      </c>
      <c r="AR105" s="15">
        <v>17.400000000000002</v>
      </c>
      <c r="AS105" s="15">
        <v>17.400000000000002</v>
      </c>
      <c r="AT105" s="15">
        <v>17.400000000000002</v>
      </c>
      <c r="AU105" s="15">
        <v>17.400000000000002</v>
      </c>
      <c r="AV105" s="15">
        <v>17.400000000000002</v>
      </c>
      <c r="AW105" s="15">
        <v>17.400000000000002</v>
      </c>
      <c r="AX105" s="15">
        <v>17.400000000000002</v>
      </c>
      <c r="AY105" s="15">
        <v>17.400000000000002</v>
      </c>
    </row>
    <row r="106" spans="1:51">
      <c r="A106" s="3">
        <v>2</v>
      </c>
      <c r="C106" s="135">
        <v>-1</v>
      </c>
      <c r="D106" s="146"/>
      <c r="E106" s="9" t="s">
        <v>968</v>
      </c>
      <c r="F106" s="10" t="s">
        <v>983</v>
      </c>
      <c r="G106" s="18">
        <v>3000</v>
      </c>
      <c r="H106" s="19">
        <v>3000</v>
      </c>
      <c r="I106" s="19">
        <v>3000</v>
      </c>
      <c r="J106" s="19">
        <v>3000</v>
      </c>
      <c r="K106" s="19">
        <v>3000</v>
      </c>
      <c r="L106" s="19">
        <v>3000</v>
      </c>
      <c r="M106" s="19">
        <v>3000</v>
      </c>
      <c r="N106" s="20">
        <v>3000</v>
      </c>
      <c r="P106" s="146"/>
      <c r="Q106" s="9" t="s">
        <v>968</v>
      </c>
      <c r="R106" s="10" t="s">
        <v>983</v>
      </c>
      <c r="S106" s="18">
        <v>15</v>
      </c>
      <c r="T106" s="19">
        <v>15</v>
      </c>
      <c r="U106" s="19">
        <v>15</v>
      </c>
      <c r="V106" s="19">
        <v>15</v>
      </c>
      <c r="W106" s="19">
        <v>15</v>
      </c>
      <c r="X106" s="19">
        <v>15</v>
      </c>
      <c r="Y106" s="19">
        <v>15</v>
      </c>
      <c r="Z106" s="20">
        <v>15</v>
      </c>
      <c r="AB106" s="8">
        <v>92</v>
      </c>
      <c r="AC106" s="135" t="s">
        <v>591</v>
      </c>
      <c r="AD106" s="135" t="s">
        <v>969</v>
      </c>
      <c r="AE106" s="135" t="s">
        <v>983</v>
      </c>
      <c r="AF106" s="135">
        <v>5000</v>
      </c>
      <c r="AG106" s="135">
        <v>5000</v>
      </c>
      <c r="AH106" s="135">
        <v>5000</v>
      </c>
      <c r="AI106" s="135">
        <v>5000</v>
      </c>
      <c r="AJ106" s="135">
        <v>5000</v>
      </c>
      <c r="AK106" s="135">
        <v>5000</v>
      </c>
      <c r="AL106" s="135">
        <v>5000</v>
      </c>
      <c r="AM106" s="135">
        <v>5000</v>
      </c>
      <c r="AO106" s="135" t="s">
        <v>591</v>
      </c>
      <c r="AP106" s="135" t="s">
        <v>969</v>
      </c>
      <c r="AQ106" s="135" t="s">
        <v>983</v>
      </c>
      <c r="AR106" s="15">
        <v>50</v>
      </c>
      <c r="AS106" s="15">
        <v>50</v>
      </c>
      <c r="AT106" s="15">
        <v>50</v>
      </c>
      <c r="AU106" s="15">
        <v>50</v>
      </c>
      <c r="AV106" s="15">
        <v>50</v>
      </c>
      <c r="AW106" s="15">
        <v>50</v>
      </c>
      <c r="AX106" s="15">
        <v>50</v>
      </c>
      <c r="AY106" s="15">
        <v>50</v>
      </c>
    </row>
    <row r="107" spans="1:51" ht="15.75" thickBot="1">
      <c r="A107" s="3">
        <v>3</v>
      </c>
      <c r="D107" s="147"/>
      <c r="E107" s="21" t="s">
        <v>969</v>
      </c>
      <c r="F107" s="22" t="s">
        <v>983</v>
      </c>
      <c r="G107" s="23">
        <v>3000</v>
      </c>
      <c r="H107" s="24">
        <v>3000</v>
      </c>
      <c r="I107" s="24">
        <v>3000</v>
      </c>
      <c r="J107" s="24">
        <v>3000</v>
      </c>
      <c r="K107" s="24">
        <v>3000</v>
      </c>
      <c r="L107" s="24">
        <v>3000</v>
      </c>
      <c r="M107" s="24">
        <v>3000</v>
      </c>
      <c r="N107" s="25">
        <v>3000</v>
      </c>
      <c r="P107" s="147"/>
      <c r="Q107" s="21" t="s">
        <v>969</v>
      </c>
      <c r="R107" s="22" t="s">
        <v>983</v>
      </c>
      <c r="S107" s="23">
        <v>15</v>
      </c>
      <c r="T107" s="24">
        <v>15</v>
      </c>
      <c r="U107" s="24">
        <v>15</v>
      </c>
      <c r="V107" s="24">
        <v>15</v>
      </c>
      <c r="W107" s="24">
        <v>15</v>
      </c>
      <c r="X107" s="24">
        <v>15</v>
      </c>
      <c r="Y107" s="24">
        <v>15</v>
      </c>
      <c r="Z107" s="25">
        <v>15</v>
      </c>
      <c r="AB107" s="8">
        <v>107</v>
      </c>
      <c r="AC107" s="135" t="s">
        <v>596</v>
      </c>
      <c r="AD107" s="135" t="s">
        <v>969</v>
      </c>
      <c r="AE107" s="135" t="s">
        <v>983</v>
      </c>
      <c r="AF107" s="135">
        <v>3000</v>
      </c>
      <c r="AG107" s="135">
        <v>3000</v>
      </c>
      <c r="AH107" s="135">
        <v>3000</v>
      </c>
      <c r="AI107" s="135">
        <v>3000</v>
      </c>
      <c r="AJ107" s="135">
        <v>3000</v>
      </c>
      <c r="AK107" s="135">
        <v>3000</v>
      </c>
      <c r="AL107" s="135">
        <v>3000</v>
      </c>
      <c r="AM107" s="135">
        <v>3000</v>
      </c>
      <c r="AO107" s="135" t="s">
        <v>596</v>
      </c>
      <c r="AP107" s="135" t="s">
        <v>969</v>
      </c>
      <c r="AQ107" s="135" t="s">
        <v>983</v>
      </c>
      <c r="AR107" s="15">
        <v>15</v>
      </c>
      <c r="AS107" s="15">
        <v>15</v>
      </c>
      <c r="AT107" s="15">
        <v>15</v>
      </c>
      <c r="AU107" s="15">
        <v>15</v>
      </c>
      <c r="AV107" s="15">
        <v>15</v>
      </c>
      <c r="AW107" s="15">
        <v>15</v>
      </c>
      <c r="AX107" s="15">
        <v>15</v>
      </c>
      <c r="AY107" s="15">
        <v>15</v>
      </c>
    </row>
    <row r="108" spans="1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1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1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92">
    <mergeCell ref="D105:D107"/>
    <mergeCell ref="P105:P107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U1" zoomScale="85" zoomScaleNormal="85" workbookViewId="0">
      <selection activeCell="T5" sqref="T5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0.570312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19.42578125" style="88" bestFit="1" customWidth="1"/>
    <col min="30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1181</v>
      </c>
      <c r="C5" s="8" t="s">
        <v>966</v>
      </c>
      <c r="D5" s="146" t="s">
        <v>1182</v>
      </c>
      <c r="E5" s="9" t="s">
        <v>967</v>
      </c>
      <c r="F5" s="10" t="s">
        <v>979</v>
      </c>
      <c r="G5" s="11">
        <v>3600</v>
      </c>
      <c r="H5" s="12">
        <v>3380</v>
      </c>
      <c r="I5" s="12">
        <v>3270</v>
      </c>
      <c r="J5" s="12">
        <v>3190</v>
      </c>
      <c r="K5" s="12">
        <v>3140</v>
      </c>
      <c r="L5" s="12">
        <v>3100</v>
      </c>
      <c r="M5" s="12">
        <v>3030</v>
      </c>
      <c r="N5" s="13">
        <v>2980</v>
      </c>
      <c r="P5" s="146" t="s">
        <v>1182</v>
      </c>
      <c r="Q5" s="9" t="s">
        <v>967</v>
      </c>
      <c r="R5" s="10" t="s">
        <v>979</v>
      </c>
      <c r="S5" s="11">
        <v>72</v>
      </c>
      <c r="T5" s="12">
        <v>67.680517721204822</v>
      </c>
      <c r="U5" s="12">
        <v>65.309714905888882</v>
      </c>
      <c r="V5" s="12">
        <v>63.785692486436297</v>
      </c>
      <c r="W5" s="12">
        <v>62.820864121880952</v>
      </c>
      <c r="X5" s="12">
        <v>61.939562983839664</v>
      </c>
      <c r="Y5" s="12">
        <v>60.644861220149622</v>
      </c>
      <c r="Z5" s="13">
        <v>59.685434124544784</v>
      </c>
      <c r="AA5" s="37"/>
      <c r="AB5" s="8">
        <v>5</v>
      </c>
      <c r="AC5" s="88" t="s">
        <v>1182</v>
      </c>
      <c r="AD5" s="88" t="s">
        <v>967</v>
      </c>
      <c r="AE5" s="88" t="s">
        <v>979</v>
      </c>
      <c r="AF5" s="88">
        <v>3600</v>
      </c>
      <c r="AG5" s="88">
        <v>3380</v>
      </c>
      <c r="AH5" s="88">
        <v>3270</v>
      </c>
      <c r="AI5" s="88">
        <v>3190</v>
      </c>
      <c r="AJ5" s="88">
        <v>3140</v>
      </c>
      <c r="AK5" s="88">
        <v>3100</v>
      </c>
      <c r="AL5" s="88">
        <v>3030</v>
      </c>
      <c r="AM5" s="88">
        <v>2980</v>
      </c>
      <c r="AO5" s="88" t="s">
        <v>1182</v>
      </c>
      <c r="AP5" s="88" t="s">
        <v>967</v>
      </c>
      <c r="AQ5" s="88" t="s">
        <v>979</v>
      </c>
      <c r="AR5" s="15">
        <v>72</v>
      </c>
      <c r="AS5" s="15">
        <v>67.680517721204822</v>
      </c>
      <c r="AT5" s="15">
        <v>65.309714905888882</v>
      </c>
      <c r="AU5" s="15">
        <v>63.785692486436297</v>
      </c>
      <c r="AV5" s="15">
        <v>62.820864121880952</v>
      </c>
      <c r="AW5" s="15">
        <v>61.939562983839664</v>
      </c>
      <c r="AX5" s="15">
        <v>60.644861220149622</v>
      </c>
      <c r="AY5" s="15">
        <v>59.685434124544784</v>
      </c>
      <c r="BA5" s="8" t="s">
        <v>967</v>
      </c>
      <c r="BC5" s="88">
        <v>5300</v>
      </c>
      <c r="BD5" s="88">
        <v>5170</v>
      </c>
      <c r="BE5" s="88">
        <v>5100</v>
      </c>
      <c r="BF5" s="88">
        <v>5050</v>
      </c>
      <c r="BG5" s="88">
        <v>5020</v>
      </c>
      <c r="BH5" s="88">
        <v>4990</v>
      </c>
      <c r="BI5" s="88">
        <v>4950</v>
      </c>
      <c r="BJ5" s="88">
        <v>4920</v>
      </c>
      <c r="BM5" s="88" t="s">
        <v>967</v>
      </c>
      <c r="BN5" s="15">
        <v>124</v>
      </c>
      <c r="BO5" s="15">
        <v>121.01493084927652</v>
      </c>
      <c r="BP5" s="15">
        <v>119.32723758648632</v>
      </c>
      <c r="BQ5" s="15">
        <v>118.22264681014063</v>
      </c>
      <c r="BR5" s="15">
        <v>117.51506118052338</v>
      </c>
      <c r="BS5" s="15">
        <v>116.86295332618789</v>
      </c>
      <c r="BT5" s="15">
        <v>115.89467326007532</v>
      </c>
      <c r="BU5" s="15">
        <v>115.16902614392697</v>
      </c>
      <c r="BW5" s="2" t="s">
        <v>1182</v>
      </c>
      <c r="BY5" s="88">
        <v>3600</v>
      </c>
      <c r="BZ5" s="88">
        <v>3520</v>
      </c>
      <c r="CA5" s="88">
        <v>3490</v>
      </c>
      <c r="CB5" s="88">
        <v>3480</v>
      </c>
      <c r="CC5" s="88">
        <v>3470</v>
      </c>
      <c r="CD5" s="88">
        <v>3450</v>
      </c>
      <c r="CE5" s="88">
        <v>3420</v>
      </c>
      <c r="CF5" s="88">
        <v>3400</v>
      </c>
      <c r="CG5" s="17">
        <v>5.555555555555558E-2</v>
      </c>
      <c r="CI5" s="88" t="s">
        <v>1182</v>
      </c>
      <c r="CK5" s="15">
        <v>72</v>
      </c>
      <c r="CL5" s="15">
        <v>70.395234421679589</v>
      </c>
      <c r="CM5" s="15">
        <v>69.841763634568665</v>
      </c>
      <c r="CN5" s="15">
        <v>69.622939921322356</v>
      </c>
      <c r="CO5" s="15">
        <v>69.376489452414944</v>
      </c>
      <c r="CP5" s="15">
        <v>69.018003887141802</v>
      </c>
      <c r="CQ5" s="15">
        <v>68.382494461681489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>
        <v>3600</v>
      </c>
      <c r="H6" s="19">
        <v>3400</v>
      </c>
      <c r="I6" s="19">
        <v>3330</v>
      </c>
      <c r="J6" s="19">
        <v>3310</v>
      </c>
      <c r="K6" s="19">
        <v>3280</v>
      </c>
      <c r="L6" s="19">
        <v>3230</v>
      </c>
      <c r="M6" s="19">
        <v>3160</v>
      </c>
      <c r="N6" s="20">
        <v>3120</v>
      </c>
      <c r="P6" s="146"/>
      <c r="Q6" s="9" t="s">
        <v>968</v>
      </c>
      <c r="R6" s="10" t="s">
        <v>979</v>
      </c>
      <c r="S6" s="18">
        <v>72</v>
      </c>
      <c r="T6" s="19">
        <v>67.995205756441806</v>
      </c>
      <c r="U6" s="19">
        <v>66.646090291140425</v>
      </c>
      <c r="V6" s="19">
        <v>66.117210228105662</v>
      </c>
      <c r="W6" s="19">
        <v>65.524613751384308</v>
      </c>
      <c r="X6" s="19">
        <v>64.668392017091961</v>
      </c>
      <c r="Y6" s="19">
        <v>63.167256767594246</v>
      </c>
      <c r="Z6" s="20">
        <v>62.337865054010749</v>
      </c>
      <c r="AA6" s="37"/>
      <c r="AB6" s="8">
        <v>20</v>
      </c>
      <c r="AC6" s="88" t="s">
        <v>1183</v>
      </c>
      <c r="AD6" s="88" t="s">
        <v>967</v>
      </c>
      <c r="AE6" s="88" t="s">
        <v>979</v>
      </c>
      <c r="AF6" s="88">
        <v>5300</v>
      </c>
      <c r="AG6" s="88">
        <v>4980</v>
      </c>
      <c r="AH6" s="88">
        <v>4810</v>
      </c>
      <c r="AI6" s="88">
        <v>4700</v>
      </c>
      <c r="AJ6" s="88">
        <v>4620</v>
      </c>
      <c r="AK6" s="88">
        <v>4560</v>
      </c>
      <c r="AL6" s="88">
        <v>4460</v>
      </c>
      <c r="AM6" s="88">
        <v>4390</v>
      </c>
      <c r="AO6" s="88" t="s">
        <v>1183</v>
      </c>
      <c r="AP6" s="88" t="s">
        <v>967</v>
      </c>
      <c r="AQ6" s="88" t="s">
        <v>979</v>
      </c>
      <c r="AR6" s="15">
        <v>106</v>
      </c>
      <c r="AS6" s="15">
        <v>99.64076220066265</v>
      </c>
      <c r="AT6" s="15">
        <v>96.150413611447533</v>
      </c>
      <c r="AU6" s="15">
        <v>93.906713938364533</v>
      </c>
      <c r="AV6" s="15">
        <v>92.486272179435844</v>
      </c>
      <c r="AW6" s="15">
        <v>91.188801059541731</v>
      </c>
      <c r="AX6" s="15">
        <v>89.282712351886957</v>
      </c>
      <c r="AY6" s="15">
        <v>87.87022246113537</v>
      </c>
      <c r="BA6" s="8" t="s">
        <v>968</v>
      </c>
      <c r="BC6" s="88">
        <v>5300</v>
      </c>
      <c r="BD6" s="88">
        <v>5180</v>
      </c>
      <c r="BE6" s="88">
        <v>5140</v>
      </c>
      <c r="BF6" s="88">
        <v>5130</v>
      </c>
      <c r="BG6" s="88">
        <v>5110</v>
      </c>
      <c r="BH6" s="88">
        <v>5080</v>
      </c>
      <c r="BI6" s="88">
        <v>5030</v>
      </c>
      <c r="BJ6" s="88">
        <v>5010</v>
      </c>
      <c r="BM6" s="88" t="s">
        <v>968</v>
      </c>
      <c r="BN6" s="15">
        <v>124</v>
      </c>
      <c r="BO6" s="15">
        <v>121.23623705955929</v>
      </c>
      <c r="BP6" s="15">
        <v>120.28303737064604</v>
      </c>
      <c r="BQ6" s="15">
        <v>119.90617430894403</v>
      </c>
      <c r="BR6" s="15">
        <v>119.48173183471461</v>
      </c>
      <c r="BS6" s="15">
        <v>118.86434002785531</v>
      </c>
      <c r="BT6" s="15">
        <v>117.7698515728959</v>
      </c>
      <c r="BU6" s="15">
        <v>117.15836384919862</v>
      </c>
      <c r="BW6" s="2" t="s">
        <v>1183</v>
      </c>
      <c r="BY6" s="88">
        <v>5300</v>
      </c>
      <c r="BZ6" s="88">
        <v>5180</v>
      </c>
      <c r="CA6" s="88">
        <v>5140</v>
      </c>
      <c r="CB6" s="88">
        <v>5130</v>
      </c>
      <c r="CC6" s="88">
        <v>5110</v>
      </c>
      <c r="CD6" s="88">
        <v>5080</v>
      </c>
      <c r="CE6" s="88">
        <v>5030</v>
      </c>
      <c r="CF6" s="88">
        <v>5010</v>
      </c>
      <c r="CI6" s="88" t="s">
        <v>1183</v>
      </c>
      <c r="CK6" s="15">
        <v>106</v>
      </c>
      <c r="CL6" s="15">
        <v>103.6374284541394</v>
      </c>
      <c r="CM6" s="15">
        <v>102.82259646200387</v>
      </c>
      <c r="CN6" s="15">
        <v>102.50043932861347</v>
      </c>
      <c r="CO6" s="15">
        <v>102.1376094716109</v>
      </c>
      <c r="CP6" s="15">
        <v>101.60983905606989</v>
      </c>
      <c r="CQ6" s="15">
        <v>100.67422795747554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3600</v>
      </c>
      <c r="H7" s="24">
        <v>3330</v>
      </c>
      <c r="I7" s="24">
        <v>3230</v>
      </c>
      <c r="J7" s="24">
        <v>3180</v>
      </c>
      <c r="K7" s="24">
        <v>3120</v>
      </c>
      <c r="L7" s="24">
        <v>3050</v>
      </c>
      <c r="M7" s="24">
        <v>2960</v>
      </c>
      <c r="N7" s="25">
        <v>2910</v>
      </c>
      <c r="P7" s="147"/>
      <c r="Q7" s="21" t="s">
        <v>969</v>
      </c>
      <c r="R7" s="22" t="s">
        <v>979</v>
      </c>
      <c r="S7" s="23">
        <v>72</v>
      </c>
      <c r="T7" s="24">
        <v>66.517986638801062</v>
      </c>
      <c r="U7" s="24">
        <v>64.519340548906783</v>
      </c>
      <c r="V7" s="24">
        <v>63.618050799470218</v>
      </c>
      <c r="W7" s="24">
        <v>62.307323984935849</v>
      </c>
      <c r="X7" s="24">
        <v>60.991754719208373</v>
      </c>
      <c r="Y7" s="24">
        <v>59.190869617958818</v>
      </c>
      <c r="Z7" s="25">
        <v>58.18243373855308</v>
      </c>
      <c r="AA7" s="37"/>
      <c r="AB7" s="8">
        <v>35</v>
      </c>
      <c r="AC7" s="88" t="s">
        <v>1184</v>
      </c>
      <c r="AD7" s="88" t="s">
        <v>967</v>
      </c>
      <c r="AE7" s="88" t="s">
        <v>979</v>
      </c>
      <c r="AF7" s="88">
        <v>4700</v>
      </c>
      <c r="AG7" s="88">
        <v>4420</v>
      </c>
      <c r="AH7" s="88">
        <v>4260</v>
      </c>
      <c r="AI7" s="88">
        <v>4160</v>
      </c>
      <c r="AJ7" s="88">
        <v>4100</v>
      </c>
      <c r="AK7" s="88">
        <v>4040</v>
      </c>
      <c r="AL7" s="88">
        <v>3960</v>
      </c>
      <c r="AM7" s="88">
        <v>3900</v>
      </c>
      <c r="AO7" s="88" t="s">
        <v>1184</v>
      </c>
      <c r="AP7" s="88" t="s">
        <v>967</v>
      </c>
      <c r="AQ7" s="88" t="s">
        <v>979</v>
      </c>
      <c r="AR7" s="15">
        <v>94</v>
      </c>
      <c r="AS7" s="15">
        <v>88.360675913795163</v>
      </c>
      <c r="AT7" s="15">
        <v>85.26546112713271</v>
      </c>
      <c r="AU7" s="15">
        <v>83.275765190625151</v>
      </c>
      <c r="AV7" s="15">
        <v>82.016128159122346</v>
      </c>
      <c r="AW7" s="15">
        <v>80.865540562235111</v>
      </c>
      <c r="AX7" s="15">
        <v>79.175235481862003</v>
      </c>
      <c r="AY7" s="15">
        <v>77.922650107044561</v>
      </c>
      <c r="BA7" s="8" t="s">
        <v>969</v>
      </c>
      <c r="BC7" s="88">
        <v>5300</v>
      </c>
      <c r="BD7" s="88">
        <v>5140</v>
      </c>
      <c r="BE7" s="88">
        <v>5080</v>
      </c>
      <c r="BF7" s="88">
        <v>5050</v>
      </c>
      <c r="BG7" s="88">
        <v>5010</v>
      </c>
      <c r="BH7" s="88">
        <v>4960</v>
      </c>
      <c r="BI7" s="88">
        <v>4910</v>
      </c>
      <c r="BJ7" s="88">
        <v>4870</v>
      </c>
      <c r="BM7" s="88" t="s">
        <v>969</v>
      </c>
      <c r="BN7" s="15">
        <v>124</v>
      </c>
      <c r="BO7" s="15">
        <v>120.19192163612193</v>
      </c>
      <c r="BP7" s="15">
        <v>118.75635876731772</v>
      </c>
      <c r="BQ7" s="15">
        <v>118.10016977096609</v>
      </c>
      <c r="BR7" s="15">
        <v>117.13575288489795</v>
      </c>
      <c r="BS7" s="15">
        <v>116.15532665044505</v>
      </c>
      <c r="BT7" s="15">
        <v>114.79220663762842</v>
      </c>
      <c r="BU7" s="15">
        <v>114.01790143831568</v>
      </c>
      <c r="BW7" s="2" t="s">
        <v>1184</v>
      </c>
      <c r="BY7" s="88">
        <v>4700</v>
      </c>
      <c r="BZ7" s="88">
        <v>4600</v>
      </c>
      <c r="CA7" s="88">
        <v>4560</v>
      </c>
      <c r="CB7" s="88">
        <v>4540</v>
      </c>
      <c r="CC7" s="88">
        <v>4530</v>
      </c>
      <c r="CD7" s="88">
        <v>4510</v>
      </c>
      <c r="CE7" s="88">
        <v>4460</v>
      </c>
      <c r="CF7" s="88">
        <v>4440</v>
      </c>
      <c r="CI7" s="88" t="s">
        <v>1184</v>
      </c>
      <c r="CK7" s="15">
        <v>94</v>
      </c>
      <c r="CL7" s="15">
        <v>91.904889383859469</v>
      </c>
      <c r="CM7" s="15">
        <v>91.182302522909112</v>
      </c>
      <c r="CN7" s="15">
        <v>90.896616008393067</v>
      </c>
      <c r="CO7" s="15">
        <v>90.574861229541725</v>
      </c>
      <c r="CP7" s="15">
        <v>90.106838408212894</v>
      </c>
      <c r="CQ7" s="15">
        <v>89.277145547195275</v>
      </c>
    </row>
    <row r="8" spans="1:95" ht="15.75" thickBot="1">
      <c r="AA8" s="37"/>
      <c r="AB8" s="8">
        <v>50</v>
      </c>
      <c r="AC8" s="88" t="s">
        <v>1185</v>
      </c>
      <c r="AD8" s="88" t="s">
        <v>967</v>
      </c>
      <c r="AE8" s="88" t="s">
        <v>979</v>
      </c>
      <c r="AF8" s="88">
        <v>3100</v>
      </c>
      <c r="AG8" s="88">
        <v>2910</v>
      </c>
      <c r="AH8" s="88">
        <v>2810</v>
      </c>
      <c r="AI8" s="88">
        <v>2750</v>
      </c>
      <c r="AJ8" s="88">
        <v>2700</v>
      </c>
      <c r="AK8" s="88">
        <v>2670</v>
      </c>
      <c r="AL8" s="88">
        <v>2610</v>
      </c>
      <c r="AM8" s="88">
        <v>2570</v>
      </c>
      <c r="AO8" s="88" t="s">
        <v>1185</v>
      </c>
      <c r="AP8" s="88" t="s">
        <v>967</v>
      </c>
      <c r="AQ8" s="88" t="s">
        <v>979</v>
      </c>
      <c r="AR8" s="15">
        <v>124</v>
      </c>
      <c r="AS8" s="15">
        <v>116.56089163096385</v>
      </c>
      <c r="AT8" s="15">
        <v>112.47784233791975</v>
      </c>
      <c r="AU8" s="15">
        <v>109.85313705997362</v>
      </c>
      <c r="AV8" s="15">
        <v>108.19148820990608</v>
      </c>
      <c r="AW8" s="15">
        <v>106.67369180550165</v>
      </c>
      <c r="AX8" s="15">
        <v>104.44392765692436</v>
      </c>
      <c r="AY8" s="15">
        <v>102.79158099227156</v>
      </c>
      <c r="BW8" s="2" t="s">
        <v>1185</v>
      </c>
      <c r="BY8" s="88">
        <v>3100</v>
      </c>
      <c r="BZ8" s="88">
        <v>3030</v>
      </c>
      <c r="CA8" s="88">
        <v>3010</v>
      </c>
      <c r="CB8" s="88">
        <v>3000</v>
      </c>
      <c r="CC8" s="88">
        <v>2990</v>
      </c>
      <c r="CD8" s="88">
        <v>2970</v>
      </c>
      <c r="CE8" s="88">
        <v>2940</v>
      </c>
      <c r="CF8" s="88">
        <v>2930</v>
      </c>
      <c r="CI8" s="88" t="s">
        <v>1185</v>
      </c>
      <c r="CK8" s="15">
        <v>124</v>
      </c>
      <c r="CL8" s="15">
        <v>121.23623705955929</v>
      </c>
      <c r="CM8" s="15">
        <v>120.28303737064604</v>
      </c>
      <c r="CN8" s="15">
        <v>119.90617430894403</v>
      </c>
      <c r="CO8" s="15">
        <v>119.48173183471461</v>
      </c>
      <c r="CP8" s="15">
        <v>118.86434002785531</v>
      </c>
      <c r="CQ8" s="15">
        <v>117.7698515728959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>
        <v>0</v>
      </c>
      <c r="BY9" s="88">
        <v>2015</v>
      </c>
      <c r="BZ9" s="88">
        <v>2020</v>
      </c>
      <c r="CA9" s="88">
        <v>2025</v>
      </c>
      <c r="CB9" s="88">
        <v>2030</v>
      </c>
      <c r="CC9" s="88">
        <v>2035</v>
      </c>
      <c r="CD9" s="88">
        <v>2040</v>
      </c>
      <c r="CE9" s="88">
        <v>2045</v>
      </c>
      <c r="CF9" s="88">
        <v>2050</v>
      </c>
      <c r="CI9" s="88">
        <v>0</v>
      </c>
      <c r="CK9" s="15">
        <v>2015</v>
      </c>
      <c r="CL9" s="15">
        <v>2020</v>
      </c>
      <c r="CM9" s="15">
        <v>2025</v>
      </c>
      <c r="CN9" s="15">
        <v>2030</v>
      </c>
      <c r="CO9" s="15">
        <v>2035</v>
      </c>
      <c r="CP9" s="15">
        <v>2040</v>
      </c>
      <c r="CQ9" s="15">
        <v>2045</v>
      </c>
    </row>
    <row r="10" spans="1:95" ht="15" customHeight="1">
      <c r="A10" s="3">
        <v>1</v>
      </c>
      <c r="B10" s="7" t="s">
        <v>1181</v>
      </c>
      <c r="C10" s="8" t="s">
        <v>970</v>
      </c>
      <c r="D10" s="146" t="s">
        <v>1182</v>
      </c>
      <c r="E10" s="9" t="s">
        <v>967</v>
      </c>
      <c r="F10" s="10" t="s">
        <v>982</v>
      </c>
      <c r="G10" s="11">
        <v>3600</v>
      </c>
      <c r="H10" s="12">
        <v>3300</v>
      </c>
      <c r="I10" s="12">
        <v>3140</v>
      </c>
      <c r="J10" s="12">
        <v>3030</v>
      </c>
      <c r="K10" s="12">
        <v>2970</v>
      </c>
      <c r="L10" s="12">
        <v>2910</v>
      </c>
      <c r="M10" s="12">
        <v>2820</v>
      </c>
      <c r="N10" s="13">
        <v>2760</v>
      </c>
      <c r="P10" s="146" t="s">
        <v>1182</v>
      </c>
      <c r="Q10" s="9" t="s">
        <v>967</v>
      </c>
      <c r="R10" s="10" t="s">
        <v>982</v>
      </c>
      <c r="S10" s="11">
        <v>72</v>
      </c>
      <c r="T10" s="12">
        <v>65.965672076312771</v>
      </c>
      <c r="U10" s="12">
        <v>62.720321918172274</v>
      </c>
      <c r="V10" s="12">
        <v>60.65966472893286</v>
      </c>
      <c r="W10" s="12">
        <v>59.36559176844078</v>
      </c>
      <c r="X10" s="12">
        <v>58.190729636702443</v>
      </c>
      <c r="Y10" s="12">
        <v>56.477319343666238</v>
      </c>
      <c r="Z10" s="13">
        <v>55.217347353802097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88" t="s">
        <v>971</v>
      </c>
      <c r="BM10" s="88" t="s">
        <v>971</v>
      </c>
      <c r="BW10" s="2">
        <v>0</v>
      </c>
      <c r="BY10" s="88">
        <v>2015</v>
      </c>
      <c r="BZ10" s="88">
        <v>2020</v>
      </c>
      <c r="CA10" s="88">
        <v>2025</v>
      </c>
      <c r="CB10" s="88">
        <v>2030</v>
      </c>
      <c r="CC10" s="88">
        <v>2035</v>
      </c>
      <c r="CD10" s="88">
        <v>2040</v>
      </c>
      <c r="CE10" s="88">
        <v>2045</v>
      </c>
      <c r="CF10" s="88">
        <v>2050</v>
      </c>
      <c r="CI10" s="88">
        <v>0</v>
      </c>
      <c r="CK10" s="15">
        <v>2015</v>
      </c>
      <c r="CL10" s="15">
        <v>2020</v>
      </c>
      <c r="CM10" s="15">
        <v>2025</v>
      </c>
      <c r="CN10" s="15">
        <v>2030</v>
      </c>
      <c r="CO10" s="15">
        <v>2035</v>
      </c>
      <c r="CP10" s="15">
        <v>2040</v>
      </c>
      <c r="CQ10" s="15">
        <v>2045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>
        <v>3600</v>
      </c>
      <c r="H11" s="19">
        <v>3320</v>
      </c>
      <c r="I11" s="19">
        <v>3230</v>
      </c>
      <c r="J11" s="19">
        <v>3190</v>
      </c>
      <c r="K11" s="19">
        <v>3150</v>
      </c>
      <c r="L11" s="19">
        <v>3090</v>
      </c>
      <c r="M11" s="19">
        <v>2990</v>
      </c>
      <c r="N11" s="20">
        <v>2940</v>
      </c>
      <c r="P11" s="146"/>
      <c r="Q11" s="9" t="s">
        <v>968</v>
      </c>
      <c r="R11" s="10" t="s">
        <v>982</v>
      </c>
      <c r="S11" s="18">
        <v>72</v>
      </c>
      <c r="T11" s="19">
        <v>66.400035719555916</v>
      </c>
      <c r="U11" s="19">
        <v>64.543762546597094</v>
      </c>
      <c r="V11" s="19">
        <v>63.820291831731005</v>
      </c>
      <c r="W11" s="19">
        <v>63.01250922924018</v>
      </c>
      <c r="X11" s="19">
        <v>61.850719430357721</v>
      </c>
      <c r="Y11" s="19">
        <v>59.829247997275047</v>
      </c>
      <c r="Z11" s="20">
        <v>58.720853108486445</v>
      </c>
      <c r="AA11" s="37"/>
      <c r="AB11" s="8">
        <v>95</v>
      </c>
      <c r="AR11" s="15"/>
      <c r="AS11" s="15"/>
      <c r="AT11" s="15"/>
      <c r="AU11" s="15"/>
      <c r="AV11" s="15"/>
      <c r="AW11" s="15"/>
      <c r="AX11" s="15"/>
      <c r="AY11" s="15"/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>
        <v>0</v>
      </c>
      <c r="BY11" s="88">
        <v>2015</v>
      </c>
      <c r="BZ11" s="88">
        <v>2020</v>
      </c>
      <c r="CA11" s="88">
        <v>2025</v>
      </c>
      <c r="CB11" s="88">
        <v>2030</v>
      </c>
      <c r="CC11" s="88">
        <v>2035</v>
      </c>
      <c r="CD11" s="88">
        <v>2040</v>
      </c>
      <c r="CE11" s="88">
        <v>2045</v>
      </c>
      <c r="CF11" s="88">
        <v>2050</v>
      </c>
      <c r="CI11" s="88">
        <v>0</v>
      </c>
      <c r="CK11" s="15">
        <v>2015</v>
      </c>
      <c r="CL11" s="15">
        <v>2020</v>
      </c>
      <c r="CM11" s="15">
        <v>2025</v>
      </c>
      <c r="CN11" s="15">
        <v>2030</v>
      </c>
      <c r="CO11" s="15">
        <v>2035</v>
      </c>
      <c r="CP11" s="15">
        <v>2040</v>
      </c>
      <c r="CQ11" s="15">
        <v>2045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3600</v>
      </c>
      <c r="H12" s="24">
        <v>3220</v>
      </c>
      <c r="I12" s="24">
        <v>3080</v>
      </c>
      <c r="J12" s="24">
        <v>3020</v>
      </c>
      <c r="K12" s="24">
        <v>2930</v>
      </c>
      <c r="L12" s="24">
        <v>2850</v>
      </c>
      <c r="M12" s="24">
        <v>2730</v>
      </c>
      <c r="N12" s="25">
        <v>2660</v>
      </c>
      <c r="P12" s="147"/>
      <c r="Q12" s="21" t="s">
        <v>969</v>
      </c>
      <c r="R12" s="22" t="s">
        <v>982</v>
      </c>
      <c r="S12" s="23">
        <v>72</v>
      </c>
      <c r="T12" s="24">
        <v>64.36830641512887</v>
      </c>
      <c r="U12" s="24">
        <v>61.649123448953794</v>
      </c>
      <c r="V12" s="24">
        <v>60.434229126708253</v>
      </c>
      <c r="W12" s="24">
        <v>58.680154345824533</v>
      </c>
      <c r="X12" s="24">
        <v>56.934924883159596</v>
      </c>
      <c r="Y12" s="24">
        <v>54.571124136539588</v>
      </c>
      <c r="Z12" s="25">
        <v>53.260389920737992</v>
      </c>
      <c r="AA12" s="37"/>
      <c r="AB12" s="8">
        <v>110</v>
      </c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88">
        <v>3100</v>
      </c>
      <c r="BD12" s="88">
        <v>2840</v>
      </c>
      <c r="BE12" s="88">
        <v>2700</v>
      </c>
      <c r="BF12" s="88">
        <v>2610</v>
      </c>
      <c r="BG12" s="88">
        <v>2560</v>
      </c>
      <c r="BH12" s="88">
        <v>2510</v>
      </c>
      <c r="BI12" s="88">
        <v>2430</v>
      </c>
      <c r="BJ12" s="88">
        <v>2380</v>
      </c>
      <c r="BM12" s="88" t="s">
        <v>967</v>
      </c>
      <c r="BN12" s="15">
        <v>72</v>
      </c>
      <c r="BO12" s="15">
        <v>65.965672076312771</v>
      </c>
      <c r="BP12" s="15">
        <v>62.720321918172274</v>
      </c>
      <c r="BQ12" s="15">
        <v>60.65966472893286</v>
      </c>
      <c r="BR12" s="15">
        <v>59.36559176844078</v>
      </c>
      <c r="BS12" s="15">
        <v>58.190729636702443</v>
      </c>
      <c r="BT12" s="15">
        <v>56.477319343666238</v>
      </c>
      <c r="BU12" s="15">
        <v>55.217347353802097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>
        <v>125</v>
      </c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>
        <v>3100</v>
      </c>
      <c r="BD13" s="88">
        <v>2860</v>
      </c>
      <c r="BE13" s="88">
        <v>2780</v>
      </c>
      <c r="BF13" s="88">
        <v>2750</v>
      </c>
      <c r="BG13" s="88">
        <v>2710</v>
      </c>
      <c r="BH13" s="88">
        <v>2660</v>
      </c>
      <c r="BI13" s="88">
        <v>2580</v>
      </c>
      <c r="BJ13" s="88">
        <v>2530</v>
      </c>
      <c r="BM13" s="88" t="s">
        <v>968</v>
      </c>
      <c r="BN13" s="15">
        <v>72</v>
      </c>
      <c r="BO13" s="15">
        <v>66.400035719555916</v>
      </c>
      <c r="BP13" s="15">
        <v>64.543762546597094</v>
      </c>
      <c r="BQ13" s="15">
        <v>63.820291831731005</v>
      </c>
      <c r="BR13" s="15">
        <v>63.01250922924018</v>
      </c>
      <c r="BS13" s="15">
        <v>61.850719430357721</v>
      </c>
      <c r="BT13" s="15">
        <v>59.829247997275047</v>
      </c>
      <c r="BU13" s="15">
        <v>58.720853108486445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>
        <v>3100</v>
      </c>
      <c r="BD14" s="88">
        <v>2770</v>
      </c>
      <c r="BE14" s="88">
        <v>2650</v>
      </c>
      <c r="BF14" s="88">
        <v>2600</v>
      </c>
      <c r="BG14" s="88">
        <v>2530</v>
      </c>
      <c r="BH14" s="88">
        <v>2450</v>
      </c>
      <c r="BI14" s="88">
        <v>2350</v>
      </c>
      <c r="BJ14" s="88">
        <v>2290</v>
      </c>
      <c r="BM14" s="88" t="s">
        <v>969</v>
      </c>
      <c r="BN14" s="15">
        <v>72</v>
      </c>
      <c r="BO14" s="15">
        <v>64.36830641512887</v>
      </c>
      <c r="BP14" s="15">
        <v>61.649123448953794</v>
      </c>
      <c r="BQ14" s="15">
        <v>60.434229126708253</v>
      </c>
      <c r="BR14" s="15">
        <v>58.680154345824533</v>
      </c>
      <c r="BS14" s="15">
        <v>56.934924883159596</v>
      </c>
      <c r="BT14" s="15">
        <v>54.571124136539588</v>
      </c>
      <c r="BU14" s="15">
        <v>53.260389920737992</v>
      </c>
    </row>
    <row r="15" spans="1:95" ht="15" customHeight="1">
      <c r="A15" s="3">
        <v>1</v>
      </c>
      <c r="B15" s="7" t="s">
        <v>1181</v>
      </c>
      <c r="C15" s="8" t="s">
        <v>973</v>
      </c>
      <c r="D15" s="146" t="s">
        <v>1182</v>
      </c>
      <c r="E15" s="9" t="s">
        <v>967</v>
      </c>
      <c r="F15" s="10" t="s">
        <v>983</v>
      </c>
      <c r="G15" s="11">
        <v>3600</v>
      </c>
      <c r="H15" s="12">
        <v>3510</v>
      </c>
      <c r="I15" s="12">
        <v>3460</v>
      </c>
      <c r="J15" s="12">
        <v>3430</v>
      </c>
      <c r="K15" s="12">
        <v>3410</v>
      </c>
      <c r="L15" s="12">
        <v>3390</v>
      </c>
      <c r="M15" s="12">
        <v>3360</v>
      </c>
      <c r="N15" s="13">
        <v>3340</v>
      </c>
      <c r="P15" s="146" t="s">
        <v>1182</v>
      </c>
      <c r="Q15" s="9" t="s">
        <v>967</v>
      </c>
      <c r="R15" s="10" t="s">
        <v>983</v>
      </c>
      <c r="S15" s="11">
        <v>72</v>
      </c>
      <c r="T15" s="12">
        <v>70.266734041515392</v>
      </c>
      <c r="U15" s="12">
        <v>69.286783114733993</v>
      </c>
      <c r="V15" s="12">
        <v>68.645407825242941</v>
      </c>
      <c r="W15" s="12">
        <v>68.23455165320712</v>
      </c>
      <c r="X15" s="12">
        <v>67.855908382947803</v>
      </c>
      <c r="Y15" s="12">
        <v>67.293681247785656</v>
      </c>
      <c r="Z15" s="13">
        <v>66.872337760989851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>
        <v>3600</v>
      </c>
      <c r="H16" s="19">
        <v>3520</v>
      </c>
      <c r="I16" s="19">
        <v>3490</v>
      </c>
      <c r="J16" s="19">
        <v>3480</v>
      </c>
      <c r="K16" s="19">
        <v>3470</v>
      </c>
      <c r="L16" s="19">
        <v>3450</v>
      </c>
      <c r="M16" s="19">
        <v>3420</v>
      </c>
      <c r="N16" s="20">
        <v>3400</v>
      </c>
      <c r="P16" s="146"/>
      <c r="Q16" s="9" t="s">
        <v>968</v>
      </c>
      <c r="R16" s="10" t="s">
        <v>983</v>
      </c>
      <c r="S16" s="18">
        <v>72</v>
      </c>
      <c r="T16" s="19">
        <v>70.395234421679589</v>
      </c>
      <c r="U16" s="19">
        <v>69.841763634568665</v>
      </c>
      <c r="V16" s="19">
        <v>69.622939921322356</v>
      </c>
      <c r="W16" s="19">
        <v>69.376489452414944</v>
      </c>
      <c r="X16" s="19">
        <v>69.018003887141802</v>
      </c>
      <c r="Y16" s="19">
        <v>68.382494461681489</v>
      </c>
      <c r="Z16" s="20">
        <v>68.027437073728237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3600</v>
      </c>
      <c r="H17" s="24">
        <v>3490</v>
      </c>
      <c r="I17" s="24">
        <v>3450</v>
      </c>
      <c r="J17" s="24">
        <v>3430</v>
      </c>
      <c r="K17" s="24">
        <v>3400</v>
      </c>
      <c r="L17" s="24">
        <v>3370</v>
      </c>
      <c r="M17" s="24">
        <v>3330</v>
      </c>
      <c r="N17" s="25">
        <v>3310</v>
      </c>
      <c r="P17" s="147"/>
      <c r="Q17" s="21" t="s">
        <v>969</v>
      </c>
      <c r="R17" s="22" t="s">
        <v>983</v>
      </c>
      <c r="S17" s="23">
        <v>72</v>
      </c>
      <c r="T17" s="24">
        <v>69.788857724199829</v>
      </c>
      <c r="U17" s="24">
        <v>68.95530509070062</v>
      </c>
      <c r="V17" s="24">
        <v>68.574292125077079</v>
      </c>
      <c r="W17" s="24">
        <v>68.014308126714937</v>
      </c>
      <c r="X17" s="24">
        <v>67.445028377677758</v>
      </c>
      <c r="Y17" s="24">
        <v>66.653539337977776</v>
      </c>
      <c r="Z17" s="25">
        <v>66.203942770634896</v>
      </c>
      <c r="AA17" s="39"/>
      <c r="AB17" s="8">
        <v>6</v>
      </c>
      <c r="AC17" s="88" t="s">
        <v>1182</v>
      </c>
      <c r="AD17" s="88" t="s">
        <v>968</v>
      </c>
      <c r="AE17" s="88" t="s">
        <v>979</v>
      </c>
      <c r="AF17" s="88">
        <v>3600</v>
      </c>
      <c r="AG17" s="88">
        <v>3400</v>
      </c>
      <c r="AH17" s="88">
        <v>3330</v>
      </c>
      <c r="AI17" s="88">
        <v>3310</v>
      </c>
      <c r="AJ17" s="88">
        <v>3280</v>
      </c>
      <c r="AK17" s="88">
        <v>3230</v>
      </c>
      <c r="AL17" s="88">
        <v>3160</v>
      </c>
      <c r="AM17" s="88">
        <v>3120</v>
      </c>
      <c r="AO17" s="88" t="s">
        <v>1182</v>
      </c>
      <c r="AP17" s="88" t="s">
        <v>968</v>
      </c>
      <c r="AQ17" s="88" t="s">
        <v>979</v>
      </c>
      <c r="AR17" s="15">
        <v>72</v>
      </c>
      <c r="AS17" s="15">
        <v>67.995205756441806</v>
      </c>
      <c r="AT17" s="15">
        <v>66.646090291140425</v>
      </c>
      <c r="AU17" s="15">
        <v>66.117210228105662</v>
      </c>
      <c r="AV17" s="15">
        <v>65.524613751384308</v>
      </c>
      <c r="AW17" s="15">
        <v>64.668392017091961</v>
      </c>
      <c r="AX17" s="15">
        <v>63.167256767594246</v>
      </c>
      <c r="AY17" s="15">
        <v>62.337865054010749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88" t="s">
        <v>1183</v>
      </c>
      <c r="AD18" s="88" t="s">
        <v>968</v>
      </c>
      <c r="AE18" s="88" t="s">
        <v>979</v>
      </c>
      <c r="AF18" s="88">
        <v>5300</v>
      </c>
      <c r="AG18" s="88">
        <v>5010</v>
      </c>
      <c r="AH18" s="88">
        <v>4910</v>
      </c>
      <c r="AI18" s="88">
        <v>4870</v>
      </c>
      <c r="AJ18" s="88">
        <v>4820</v>
      </c>
      <c r="AK18" s="88">
        <v>4760</v>
      </c>
      <c r="AL18" s="88">
        <v>4650</v>
      </c>
      <c r="AM18" s="88">
        <v>4590</v>
      </c>
      <c r="AO18" s="88" t="s">
        <v>1183</v>
      </c>
      <c r="AP18" s="88" t="s">
        <v>968</v>
      </c>
      <c r="AQ18" s="88" t="s">
        <v>979</v>
      </c>
      <c r="AR18" s="15">
        <v>106</v>
      </c>
      <c r="AS18" s="15">
        <v>100.10405291920601</v>
      </c>
      <c r="AT18" s="15">
        <v>98.117855150845642</v>
      </c>
      <c r="AU18" s="15">
        <v>97.33922616915558</v>
      </c>
      <c r="AV18" s="15">
        <v>96.466792467315813</v>
      </c>
      <c r="AW18" s="15">
        <v>95.206243802940975</v>
      </c>
      <c r="AX18" s="15">
        <v>92.996239130069341</v>
      </c>
      <c r="AY18" s="15">
        <v>91.775190218404731</v>
      </c>
      <c r="BB18" s="9" t="s">
        <v>974</v>
      </c>
      <c r="BC18" s="29">
        <v>5300</v>
      </c>
      <c r="BD18" s="27">
        <v>5180</v>
      </c>
      <c r="BE18" s="27">
        <v>5140</v>
      </c>
      <c r="BF18" s="27">
        <v>5130</v>
      </c>
      <c r="BG18" s="27">
        <v>5110</v>
      </c>
      <c r="BH18" s="27">
        <v>5080</v>
      </c>
      <c r="BI18" s="27">
        <v>5030</v>
      </c>
      <c r="BJ18" s="28">
        <v>5010</v>
      </c>
      <c r="BM18" s="9" t="s">
        <v>974</v>
      </c>
      <c r="BN18" s="30">
        <v>124</v>
      </c>
      <c r="BO18" s="31">
        <v>121.23623705955929</v>
      </c>
      <c r="BP18" s="31">
        <v>120.28303737064604</v>
      </c>
      <c r="BQ18" s="31">
        <v>119.90617430894403</v>
      </c>
      <c r="BR18" s="31">
        <v>119.48173183471461</v>
      </c>
      <c r="BS18" s="31">
        <v>118.86434002785531</v>
      </c>
      <c r="BT18" s="31">
        <v>117.7698515728959</v>
      </c>
      <c r="BU18" s="32">
        <v>117.15836384919862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88" t="s">
        <v>1184</v>
      </c>
      <c r="AD19" s="88" t="s">
        <v>968</v>
      </c>
      <c r="AE19" s="88" t="s">
        <v>979</v>
      </c>
      <c r="AF19" s="88">
        <v>4700</v>
      </c>
      <c r="AG19" s="88">
        <v>4440</v>
      </c>
      <c r="AH19" s="88">
        <v>4350</v>
      </c>
      <c r="AI19" s="88">
        <v>4320</v>
      </c>
      <c r="AJ19" s="88">
        <v>4280</v>
      </c>
      <c r="AK19" s="88">
        <v>4220</v>
      </c>
      <c r="AL19" s="88">
        <v>4120</v>
      </c>
      <c r="AM19" s="88">
        <v>4070</v>
      </c>
      <c r="AO19" s="88" t="s">
        <v>1184</v>
      </c>
      <c r="AP19" s="88" t="s">
        <v>968</v>
      </c>
      <c r="AQ19" s="88" t="s">
        <v>979</v>
      </c>
      <c r="AR19" s="15">
        <v>94</v>
      </c>
      <c r="AS19" s="15">
        <v>88.771518626465692</v>
      </c>
      <c r="AT19" s="15">
        <v>87.01017343565556</v>
      </c>
      <c r="AU19" s="15">
        <v>86.319691131137958</v>
      </c>
      <c r="AV19" s="15">
        <v>85.546023508751759</v>
      </c>
      <c r="AW19" s="15">
        <v>84.428178466758979</v>
      </c>
      <c r="AX19" s="15">
        <v>82.468363002136954</v>
      </c>
      <c r="AY19" s="15">
        <v>81.38554604273628</v>
      </c>
      <c r="BB19" s="21" t="s">
        <v>975</v>
      </c>
      <c r="BC19" s="21">
        <v>3100</v>
      </c>
      <c r="BD19" s="22">
        <v>2770</v>
      </c>
      <c r="BE19" s="22">
        <v>2650</v>
      </c>
      <c r="BF19" s="22">
        <v>2600</v>
      </c>
      <c r="BG19" s="22">
        <v>2530</v>
      </c>
      <c r="BH19" s="22">
        <v>2450</v>
      </c>
      <c r="BI19" s="22">
        <v>2350</v>
      </c>
      <c r="BJ19" s="33">
        <v>2290</v>
      </c>
      <c r="BM19" s="21" t="s">
        <v>975</v>
      </c>
      <c r="BN19" s="34">
        <v>72</v>
      </c>
      <c r="BO19" s="35">
        <v>64.36830641512887</v>
      </c>
      <c r="BP19" s="35">
        <v>61.649123448953794</v>
      </c>
      <c r="BQ19" s="35">
        <v>60.434229126708253</v>
      </c>
      <c r="BR19" s="35">
        <v>58.680154345824533</v>
      </c>
      <c r="BS19" s="35">
        <v>56.934924883159596</v>
      </c>
      <c r="BT19" s="35">
        <v>54.571124136539588</v>
      </c>
      <c r="BU19" s="36">
        <v>53.260389920737992</v>
      </c>
      <c r="BW19" s="2" t="s">
        <v>1182</v>
      </c>
      <c r="BY19" s="88">
        <v>3600</v>
      </c>
      <c r="BZ19" s="88">
        <v>3220</v>
      </c>
      <c r="CA19" s="88">
        <v>3080</v>
      </c>
      <c r="CB19" s="88">
        <v>3020</v>
      </c>
      <c r="CC19" s="88">
        <v>2930</v>
      </c>
      <c r="CD19" s="88">
        <v>2850</v>
      </c>
      <c r="CE19" s="88">
        <v>2730</v>
      </c>
      <c r="CF19" s="88">
        <v>2660</v>
      </c>
      <c r="CG19" s="17">
        <v>0.26111111111111107</v>
      </c>
      <c r="CI19" s="88" t="s">
        <v>1182</v>
      </c>
      <c r="CK19" s="15">
        <v>72</v>
      </c>
      <c r="CL19" s="15">
        <v>64.36830641512887</v>
      </c>
      <c r="CM19" s="15">
        <v>61.649123448953794</v>
      </c>
      <c r="CN19" s="15">
        <v>60.434229126708253</v>
      </c>
      <c r="CO19" s="15">
        <v>58.680154345824533</v>
      </c>
      <c r="CP19" s="15">
        <v>56.934924883159596</v>
      </c>
      <c r="CQ19" s="15">
        <v>54.571124136539588</v>
      </c>
    </row>
    <row r="20" spans="1:95" ht="15" customHeight="1">
      <c r="A20" s="3">
        <v>1</v>
      </c>
      <c r="B20" s="7" t="s">
        <v>1186</v>
      </c>
      <c r="C20" s="8" t="s">
        <v>966</v>
      </c>
      <c r="D20" s="146" t="s">
        <v>1183</v>
      </c>
      <c r="E20" s="9" t="s">
        <v>967</v>
      </c>
      <c r="F20" s="10" t="s">
        <v>979</v>
      </c>
      <c r="G20" s="11">
        <v>5300</v>
      </c>
      <c r="H20" s="12">
        <v>4980</v>
      </c>
      <c r="I20" s="12">
        <v>4810</v>
      </c>
      <c r="J20" s="12">
        <v>4700</v>
      </c>
      <c r="K20" s="12">
        <v>4620</v>
      </c>
      <c r="L20" s="12">
        <v>4560</v>
      </c>
      <c r="M20" s="12">
        <v>4460</v>
      </c>
      <c r="N20" s="13">
        <v>4390</v>
      </c>
      <c r="P20" s="146" t="s">
        <v>1183</v>
      </c>
      <c r="Q20" s="9" t="s">
        <v>967</v>
      </c>
      <c r="R20" s="10" t="s">
        <v>979</v>
      </c>
      <c r="S20" s="11">
        <v>106</v>
      </c>
      <c r="T20" s="12">
        <v>99.64076220066265</v>
      </c>
      <c r="U20" s="12">
        <v>96.150413611447533</v>
      </c>
      <c r="V20" s="12">
        <v>93.906713938364533</v>
      </c>
      <c r="W20" s="12">
        <v>92.486272179435844</v>
      </c>
      <c r="X20" s="12">
        <v>91.188801059541731</v>
      </c>
      <c r="Y20" s="12">
        <v>89.282712351886957</v>
      </c>
      <c r="Z20" s="13">
        <v>87.87022246113537</v>
      </c>
      <c r="AA20" s="39"/>
      <c r="AB20" s="8">
        <v>51</v>
      </c>
      <c r="AC20" s="88" t="s">
        <v>1185</v>
      </c>
      <c r="AD20" s="88" t="s">
        <v>968</v>
      </c>
      <c r="AE20" s="88" t="s">
        <v>979</v>
      </c>
      <c r="AF20" s="88">
        <v>3100</v>
      </c>
      <c r="AG20" s="88">
        <v>2930</v>
      </c>
      <c r="AH20" s="88">
        <v>2870</v>
      </c>
      <c r="AI20" s="88">
        <v>2850</v>
      </c>
      <c r="AJ20" s="88">
        <v>2820</v>
      </c>
      <c r="AK20" s="88">
        <v>2780</v>
      </c>
      <c r="AL20" s="88">
        <v>2720</v>
      </c>
      <c r="AM20" s="88">
        <v>2680</v>
      </c>
      <c r="AO20" s="88" t="s">
        <v>1185</v>
      </c>
      <c r="AP20" s="88" t="s">
        <v>968</v>
      </c>
      <c r="AQ20" s="88" t="s">
        <v>979</v>
      </c>
      <c r="AR20" s="15">
        <v>124</v>
      </c>
      <c r="AS20" s="15">
        <v>117.10285435831645</v>
      </c>
      <c r="AT20" s="15">
        <v>114.77937772363076</v>
      </c>
      <c r="AU20" s="15">
        <v>113.86852872618199</v>
      </c>
      <c r="AV20" s="15">
        <v>112.84794590516189</v>
      </c>
      <c r="AW20" s="15">
        <v>111.37334180721399</v>
      </c>
      <c r="AX20" s="15">
        <v>108.78805332196791</v>
      </c>
      <c r="AY20" s="15">
        <v>107.35965648190745</v>
      </c>
      <c r="BW20" s="2" t="s">
        <v>1183</v>
      </c>
      <c r="BY20" s="88">
        <v>5300</v>
      </c>
      <c r="BZ20" s="88">
        <v>4740</v>
      </c>
      <c r="CA20" s="88">
        <v>4540</v>
      </c>
      <c r="CB20" s="88">
        <v>4450</v>
      </c>
      <c r="CC20" s="88">
        <v>4320</v>
      </c>
      <c r="CD20" s="88">
        <v>4190</v>
      </c>
      <c r="CE20" s="88">
        <v>4020</v>
      </c>
      <c r="CF20" s="88">
        <v>3920</v>
      </c>
      <c r="CI20" s="88" t="s">
        <v>1183</v>
      </c>
      <c r="CK20" s="15">
        <v>106</v>
      </c>
      <c r="CL20" s="15">
        <v>94.764451111161947</v>
      </c>
      <c r="CM20" s="15">
        <v>90.761209522070871</v>
      </c>
      <c r="CN20" s="15">
        <v>88.972615103209378</v>
      </c>
      <c r="CO20" s="15">
        <v>86.390227231352782</v>
      </c>
      <c r="CP20" s="15">
        <v>83.820861633540517</v>
      </c>
      <c r="CQ20" s="15">
        <v>80.340821645461062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>
        <v>5300</v>
      </c>
      <c r="H21" s="19">
        <v>5010</v>
      </c>
      <c r="I21" s="19">
        <v>4910</v>
      </c>
      <c r="J21" s="19">
        <v>4870</v>
      </c>
      <c r="K21" s="19">
        <v>4820</v>
      </c>
      <c r="L21" s="19">
        <v>4760</v>
      </c>
      <c r="M21" s="19">
        <v>4650</v>
      </c>
      <c r="N21" s="20">
        <v>4590</v>
      </c>
      <c r="P21" s="146"/>
      <c r="Q21" s="9" t="s">
        <v>968</v>
      </c>
      <c r="R21" s="10" t="s">
        <v>979</v>
      </c>
      <c r="S21" s="18">
        <v>106</v>
      </c>
      <c r="T21" s="19">
        <v>100.10405291920601</v>
      </c>
      <c r="U21" s="19">
        <v>98.117855150845642</v>
      </c>
      <c r="V21" s="19">
        <v>97.33922616915558</v>
      </c>
      <c r="W21" s="19">
        <v>96.466792467315813</v>
      </c>
      <c r="X21" s="19">
        <v>95.206243802940975</v>
      </c>
      <c r="Y21" s="19">
        <v>92.996239130069341</v>
      </c>
      <c r="Z21" s="20">
        <v>91.775190218404731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1184</v>
      </c>
      <c r="BY21" s="88">
        <v>4700</v>
      </c>
      <c r="BZ21" s="88">
        <v>4200</v>
      </c>
      <c r="CA21" s="88">
        <v>4020</v>
      </c>
      <c r="CB21" s="88">
        <v>3950</v>
      </c>
      <c r="CC21" s="88">
        <v>3830</v>
      </c>
      <c r="CD21" s="88">
        <v>3720</v>
      </c>
      <c r="CE21" s="88">
        <v>3560</v>
      </c>
      <c r="CF21" s="88">
        <v>3480</v>
      </c>
      <c r="CI21" s="88" t="s">
        <v>1184</v>
      </c>
      <c r="CK21" s="15">
        <v>94</v>
      </c>
      <c r="CL21" s="15">
        <v>84.036400041973792</v>
      </c>
      <c r="CM21" s="15">
        <v>80.486355613911897</v>
      </c>
      <c r="CN21" s="15">
        <v>78.900243582091321</v>
      </c>
      <c r="CO21" s="15">
        <v>76.610201507048686</v>
      </c>
      <c r="CP21" s="15">
        <v>74.331707486347227</v>
      </c>
      <c r="CQ21" s="15">
        <v>71.245634289371111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5300</v>
      </c>
      <c r="H22" s="24">
        <v>4900</v>
      </c>
      <c r="I22" s="24">
        <v>4750</v>
      </c>
      <c r="J22" s="24">
        <v>4680</v>
      </c>
      <c r="K22" s="24">
        <v>4590</v>
      </c>
      <c r="L22" s="24">
        <v>4490</v>
      </c>
      <c r="M22" s="24">
        <v>4360</v>
      </c>
      <c r="N22" s="25">
        <v>4280</v>
      </c>
      <c r="P22" s="147"/>
      <c r="Q22" s="21" t="s">
        <v>969</v>
      </c>
      <c r="R22" s="22" t="s">
        <v>979</v>
      </c>
      <c r="S22" s="23">
        <v>106</v>
      </c>
      <c r="T22" s="24">
        <v>97.929258107123772</v>
      </c>
      <c r="U22" s="24">
        <v>94.986806919223881</v>
      </c>
      <c r="V22" s="24">
        <v>93.659908121442257</v>
      </c>
      <c r="W22" s="24">
        <v>91.730226977822198</v>
      </c>
      <c r="X22" s="24">
        <v>89.793416669945657</v>
      </c>
      <c r="Y22" s="24">
        <v>87.142113604217144</v>
      </c>
      <c r="Z22" s="25">
        <v>85.657471892869793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1185</v>
      </c>
      <c r="BY22" s="88">
        <v>3100</v>
      </c>
      <c r="BZ22" s="88">
        <v>2770</v>
      </c>
      <c r="CA22" s="88">
        <v>2650</v>
      </c>
      <c r="CB22" s="88">
        <v>2600</v>
      </c>
      <c r="CC22" s="88">
        <v>2530</v>
      </c>
      <c r="CD22" s="88">
        <v>2450</v>
      </c>
      <c r="CE22" s="88">
        <v>2350</v>
      </c>
      <c r="CF22" s="88">
        <v>2290</v>
      </c>
      <c r="CI22" s="88" t="s">
        <v>1185</v>
      </c>
      <c r="CK22" s="15">
        <v>124</v>
      </c>
      <c r="CL22" s="15">
        <v>110.85652771494415</v>
      </c>
      <c r="CM22" s="15">
        <v>106.1734903843093</v>
      </c>
      <c r="CN22" s="15">
        <v>104.08117238488641</v>
      </c>
      <c r="CO22" s="15">
        <v>101.06026581780888</v>
      </c>
      <c r="CP22" s="15">
        <v>98.054592854330394</v>
      </c>
      <c r="CQ22" s="15">
        <v>93.983602679595919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>
        <v>0</v>
      </c>
      <c r="BY23" s="88">
        <v>0</v>
      </c>
      <c r="BZ23" s="88">
        <v>0</v>
      </c>
      <c r="CA23" s="88">
        <v>0</v>
      </c>
      <c r="CB23" s="88">
        <v>0</v>
      </c>
      <c r="CC23" s="88">
        <v>0</v>
      </c>
      <c r="CD23" s="88">
        <v>0</v>
      </c>
      <c r="CE23" s="88">
        <v>0</v>
      </c>
      <c r="CF23" s="88">
        <v>0</v>
      </c>
      <c r="CI23" s="88">
        <v>0</v>
      </c>
      <c r="CK23" s="15">
        <v>0</v>
      </c>
      <c r="CL23" s="15">
        <v>0</v>
      </c>
      <c r="CM23" s="15">
        <v>0</v>
      </c>
      <c r="CN23" s="15">
        <v>0</v>
      </c>
      <c r="CO23" s="15">
        <v>0</v>
      </c>
      <c r="CP23" s="15">
        <v>0</v>
      </c>
      <c r="CQ23" s="15">
        <v>0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>
        <v>0</v>
      </c>
      <c r="BY24" s="88">
        <v>0</v>
      </c>
      <c r="BZ24" s="88">
        <v>0</v>
      </c>
      <c r="CA24" s="88">
        <v>0</v>
      </c>
      <c r="CB24" s="88">
        <v>0</v>
      </c>
      <c r="CC24" s="88">
        <v>0</v>
      </c>
      <c r="CD24" s="88">
        <v>0</v>
      </c>
      <c r="CE24" s="88">
        <v>0</v>
      </c>
      <c r="CF24" s="88">
        <v>0</v>
      </c>
      <c r="CI24" s="88">
        <v>0</v>
      </c>
      <c r="CK24" s="15">
        <v>0</v>
      </c>
      <c r="CL24" s="15">
        <v>0</v>
      </c>
      <c r="CM24" s="15">
        <v>0</v>
      </c>
      <c r="CN24" s="15">
        <v>0</v>
      </c>
      <c r="CO24" s="15">
        <v>0</v>
      </c>
      <c r="CP24" s="15">
        <v>0</v>
      </c>
      <c r="CQ24" s="15">
        <v>0</v>
      </c>
    </row>
    <row r="25" spans="1:95" ht="15" customHeight="1">
      <c r="A25" s="3">
        <v>1</v>
      </c>
      <c r="B25" s="7" t="s">
        <v>1186</v>
      </c>
      <c r="C25" s="8" t="s">
        <v>970</v>
      </c>
      <c r="D25" s="146" t="s">
        <v>1183</v>
      </c>
      <c r="E25" s="9" t="s">
        <v>967</v>
      </c>
      <c r="F25" s="10" t="s">
        <v>982</v>
      </c>
      <c r="G25" s="11">
        <v>5300</v>
      </c>
      <c r="H25" s="12">
        <v>4860</v>
      </c>
      <c r="I25" s="12">
        <v>4620</v>
      </c>
      <c r="J25" s="12">
        <v>4470</v>
      </c>
      <c r="K25" s="12">
        <v>4370</v>
      </c>
      <c r="L25" s="12">
        <v>4280</v>
      </c>
      <c r="M25" s="12">
        <v>4160</v>
      </c>
      <c r="N25" s="13">
        <v>4060</v>
      </c>
      <c r="P25" s="146" t="s">
        <v>1183</v>
      </c>
      <c r="Q25" s="9" t="s">
        <v>967</v>
      </c>
      <c r="R25" s="10" t="s">
        <v>982</v>
      </c>
      <c r="S25" s="11">
        <v>106</v>
      </c>
      <c r="T25" s="12">
        <v>97.116128334571584</v>
      </c>
      <c r="U25" s="12">
        <v>92.338251712864746</v>
      </c>
      <c r="V25" s="12">
        <v>89.304506406484492</v>
      </c>
      <c r="W25" s="12">
        <v>87.399343436871149</v>
      </c>
      <c r="X25" s="12">
        <v>85.669685298478598</v>
      </c>
      <c r="Y25" s="12">
        <v>83.147164589286405</v>
      </c>
      <c r="Z25" s="13">
        <v>81.292205826430859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>
        <v>0</v>
      </c>
      <c r="BY25" s="88">
        <v>0</v>
      </c>
      <c r="BZ25" s="88">
        <v>0</v>
      </c>
      <c r="CA25" s="88">
        <v>0</v>
      </c>
      <c r="CB25" s="88">
        <v>0</v>
      </c>
      <c r="CC25" s="88">
        <v>0</v>
      </c>
      <c r="CD25" s="88">
        <v>0</v>
      </c>
      <c r="CE25" s="88">
        <v>0</v>
      </c>
      <c r="CF25" s="88">
        <v>0</v>
      </c>
      <c r="CI25" s="88">
        <v>0</v>
      </c>
      <c r="CK25" s="15">
        <v>0</v>
      </c>
      <c r="CL25" s="15">
        <v>0</v>
      </c>
      <c r="CM25" s="15">
        <v>0</v>
      </c>
      <c r="CN25" s="15">
        <v>0</v>
      </c>
      <c r="CO25" s="15">
        <v>0</v>
      </c>
      <c r="CP25" s="15">
        <v>0</v>
      </c>
      <c r="CQ25" s="15">
        <v>0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>
        <v>5300</v>
      </c>
      <c r="H26" s="19">
        <v>4890</v>
      </c>
      <c r="I26" s="19">
        <v>4750</v>
      </c>
      <c r="J26" s="19">
        <v>4700</v>
      </c>
      <c r="K26" s="19">
        <v>4640</v>
      </c>
      <c r="L26" s="19">
        <v>4550</v>
      </c>
      <c r="M26" s="19">
        <v>4400</v>
      </c>
      <c r="N26" s="20">
        <v>4320</v>
      </c>
      <c r="P26" s="146"/>
      <c r="Q26" s="9" t="s">
        <v>968</v>
      </c>
      <c r="R26" s="10" t="s">
        <v>982</v>
      </c>
      <c r="S26" s="18">
        <v>106</v>
      </c>
      <c r="T26" s="19">
        <v>97.755608142679534</v>
      </c>
      <c r="U26" s="19">
        <v>95.022761526934616</v>
      </c>
      <c r="V26" s="19">
        <v>93.957651863381741</v>
      </c>
      <c r="W26" s="19">
        <v>92.768416365270241</v>
      </c>
      <c r="X26" s="19">
        <v>91.058003605804402</v>
      </c>
      <c r="Y26" s="19">
        <v>88.081948440432683</v>
      </c>
      <c r="Z26" s="20">
        <v>86.45014485416057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5300</v>
      </c>
      <c r="H27" s="24">
        <v>4740</v>
      </c>
      <c r="I27" s="24">
        <v>4540</v>
      </c>
      <c r="J27" s="24">
        <v>4450</v>
      </c>
      <c r="K27" s="24">
        <v>4320</v>
      </c>
      <c r="L27" s="24">
        <v>4190</v>
      </c>
      <c r="M27" s="24">
        <v>4020</v>
      </c>
      <c r="N27" s="25">
        <v>3920</v>
      </c>
      <c r="P27" s="147"/>
      <c r="Q27" s="21" t="s">
        <v>969</v>
      </c>
      <c r="R27" s="22" t="s">
        <v>982</v>
      </c>
      <c r="S27" s="23">
        <v>106</v>
      </c>
      <c r="T27" s="24">
        <v>94.764451111161947</v>
      </c>
      <c r="U27" s="24">
        <v>90.761209522070871</v>
      </c>
      <c r="V27" s="24">
        <v>88.972615103209378</v>
      </c>
      <c r="W27" s="24">
        <v>86.390227231352782</v>
      </c>
      <c r="X27" s="24">
        <v>83.820861633540517</v>
      </c>
      <c r="Y27" s="24">
        <v>80.340821645461062</v>
      </c>
      <c r="Z27" s="25">
        <v>78.411129605530931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88" t="s">
        <v>1182</v>
      </c>
      <c r="AD29" s="88" t="s">
        <v>969</v>
      </c>
      <c r="AE29" s="88" t="s">
        <v>979</v>
      </c>
      <c r="AF29" s="88">
        <v>3600</v>
      </c>
      <c r="AG29" s="88">
        <v>3330</v>
      </c>
      <c r="AH29" s="88">
        <v>3230</v>
      </c>
      <c r="AI29" s="88">
        <v>3180</v>
      </c>
      <c r="AJ29" s="88">
        <v>3120</v>
      </c>
      <c r="AK29" s="88">
        <v>3050</v>
      </c>
      <c r="AL29" s="88">
        <v>2960</v>
      </c>
      <c r="AM29" s="88">
        <v>2910</v>
      </c>
      <c r="AO29" s="88" t="s">
        <v>1182</v>
      </c>
      <c r="AP29" s="88" t="s">
        <v>969</v>
      </c>
      <c r="AQ29" s="88" t="s">
        <v>979</v>
      </c>
      <c r="AR29" s="15">
        <v>72</v>
      </c>
      <c r="AS29" s="15">
        <v>66.517986638801062</v>
      </c>
      <c r="AT29" s="15">
        <v>64.519340548906783</v>
      </c>
      <c r="AU29" s="15">
        <v>63.618050799470218</v>
      </c>
      <c r="AV29" s="15">
        <v>62.307323984935849</v>
      </c>
      <c r="AW29" s="15">
        <v>60.991754719208373</v>
      </c>
      <c r="AX29" s="15">
        <v>59.190869617958818</v>
      </c>
      <c r="AY29" s="15">
        <v>58.18243373855308</v>
      </c>
    </row>
    <row r="30" spans="1:95" ht="15" customHeight="1">
      <c r="A30" s="3">
        <v>1</v>
      </c>
      <c r="B30" s="7" t="s">
        <v>1186</v>
      </c>
      <c r="C30" s="8" t="s">
        <v>973</v>
      </c>
      <c r="D30" s="146" t="s">
        <v>1183</v>
      </c>
      <c r="E30" s="9" t="s">
        <v>967</v>
      </c>
      <c r="F30" s="10" t="s">
        <v>983</v>
      </c>
      <c r="G30" s="11">
        <v>5300</v>
      </c>
      <c r="H30" s="12">
        <v>5170</v>
      </c>
      <c r="I30" s="12">
        <v>5100</v>
      </c>
      <c r="J30" s="12">
        <v>5050</v>
      </c>
      <c r="K30" s="12">
        <v>5020</v>
      </c>
      <c r="L30" s="12">
        <v>4990</v>
      </c>
      <c r="M30" s="12">
        <v>4950</v>
      </c>
      <c r="N30" s="13">
        <v>4920</v>
      </c>
      <c r="P30" s="146" t="s">
        <v>1183</v>
      </c>
      <c r="Q30" s="9" t="s">
        <v>967</v>
      </c>
      <c r="R30" s="10" t="s">
        <v>983</v>
      </c>
      <c r="S30" s="11">
        <v>106</v>
      </c>
      <c r="T30" s="12">
        <v>103.44824733889767</v>
      </c>
      <c r="U30" s="12">
        <v>102.00554180780283</v>
      </c>
      <c r="V30" s="12">
        <v>101.06129485382989</v>
      </c>
      <c r="W30" s="12">
        <v>100.4564232672216</v>
      </c>
      <c r="X30" s="12">
        <v>99.898976230450941</v>
      </c>
      <c r="Y30" s="12">
        <v>99.071252948128901</v>
      </c>
      <c r="Z30" s="13">
        <v>98.45094170367949</v>
      </c>
      <c r="AA30" s="40"/>
      <c r="AB30" s="8">
        <v>22</v>
      </c>
      <c r="AC30" s="88" t="s">
        <v>1183</v>
      </c>
      <c r="AD30" s="88" t="s">
        <v>969</v>
      </c>
      <c r="AE30" s="88" t="s">
        <v>979</v>
      </c>
      <c r="AF30" s="88">
        <v>5300</v>
      </c>
      <c r="AG30" s="88">
        <v>4900</v>
      </c>
      <c r="AH30" s="88">
        <v>4750</v>
      </c>
      <c r="AI30" s="88">
        <v>4680</v>
      </c>
      <c r="AJ30" s="88">
        <v>4590</v>
      </c>
      <c r="AK30" s="88">
        <v>4490</v>
      </c>
      <c r="AL30" s="88">
        <v>4360</v>
      </c>
      <c r="AM30" s="88">
        <v>4280</v>
      </c>
      <c r="AO30" s="88" t="s">
        <v>1183</v>
      </c>
      <c r="AP30" s="88" t="s">
        <v>969</v>
      </c>
      <c r="AQ30" s="88" t="s">
        <v>979</v>
      </c>
      <c r="AR30" s="15">
        <v>106</v>
      </c>
      <c r="AS30" s="15">
        <v>97.929258107123772</v>
      </c>
      <c r="AT30" s="15">
        <v>94.986806919223881</v>
      </c>
      <c r="AU30" s="15">
        <v>93.659908121442257</v>
      </c>
      <c r="AV30" s="15">
        <v>91.730226977822198</v>
      </c>
      <c r="AW30" s="15">
        <v>89.793416669945657</v>
      </c>
      <c r="AX30" s="15">
        <v>87.142113604217144</v>
      </c>
      <c r="AY30" s="15">
        <v>85.657471892869793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>
        <v>5300</v>
      </c>
      <c r="H31" s="19">
        <v>5180</v>
      </c>
      <c r="I31" s="19">
        <v>5140</v>
      </c>
      <c r="J31" s="19">
        <v>5130</v>
      </c>
      <c r="K31" s="19">
        <v>5110</v>
      </c>
      <c r="L31" s="19">
        <v>5080</v>
      </c>
      <c r="M31" s="19">
        <v>5030</v>
      </c>
      <c r="N31" s="20">
        <v>5010</v>
      </c>
      <c r="P31" s="146"/>
      <c r="Q31" s="9" t="s">
        <v>968</v>
      </c>
      <c r="R31" s="10" t="s">
        <v>983</v>
      </c>
      <c r="S31" s="18">
        <v>106</v>
      </c>
      <c r="T31" s="19">
        <v>103.6374284541394</v>
      </c>
      <c r="U31" s="19">
        <v>102.82259646200387</v>
      </c>
      <c r="V31" s="19">
        <v>102.50043932861347</v>
      </c>
      <c r="W31" s="19">
        <v>102.1376094716109</v>
      </c>
      <c r="X31" s="19">
        <v>101.60983905606989</v>
      </c>
      <c r="Y31" s="19">
        <v>100.67422795747554</v>
      </c>
      <c r="Z31" s="20">
        <v>100.15150458076658</v>
      </c>
      <c r="AA31" s="40"/>
      <c r="AB31" s="8">
        <v>37</v>
      </c>
      <c r="AC31" s="88" t="s">
        <v>1184</v>
      </c>
      <c r="AD31" s="88" t="s">
        <v>969</v>
      </c>
      <c r="AE31" s="88" t="s">
        <v>979</v>
      </c>
      <c r="AF31" s="88">
        <v>4700</v>
      </c>
      <c r="AG31" s="88">
        <v>4340</v>
      </c>
      <c r="AH31" s="88">
        <v>4210</v>
      </c>
      <c r="AI31" s="88">
        <v>4150</v>
      </c>
      <c r="AJ31" s="88">
        <v>4070</v>
      </c>
      <c r="AK31" s="88">
        <v>3980</v>
      </c>
      <c r="AL31" s="88">
        <v>3860</v>
      </c>
      <c r="AM31" s="88">
        <v>3800</v>
      </c>
      <c r="AO31" s="88" t="s">
        <v>1184</v>
      </c>
      <c r="AP31" s="88" t="s">
        <v>969</v>
      </c>
      <c r="AQ31" s="88" t="s">
        <v>979</v>
      </c>
      <c r="AR31" s="15">
        <v>94</v>
      </c>
      <c r="AS31" s="15">
        <v>86.842927000656928</v>
      </c>
      <c r="AT31" s="15">
        <v>84.233583494406062</v>
      </c>
      <c r="AU31" s="15">
        <v>83.056899654863884</v>
      </c>
      <c r="AV31" s="15">
        <v>81.345672980332893</v>
      </c>
      <c r="AW31" s="15">
        <v>79.62812421674424</v>
      </c>
      <c r="AX31" s="15">
        <v>77.276968667890657</v>
      </c>
      <c r="AY31" s="15">
        <v>75.960399603110943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5300</v>
      </c>
      <c r="H32" s="24">
        <v>5140</v>
      </c>
      <c r="I32" s="24">
        <v>5080</v>
      </c>
      <c r="J32" s="24">
        <v>5050</v>
      </c>
      <c r="K32" s="24">
        <v>5010</v>
      </c>
      <c r="L32" s="24">
        <v>4960</v>
      </c>
      <c r="M32" s="24">
        <v>4910</v>
      </c>
      <c r="N32" s="25">
        <v>4870</v>
      </c>
      <c r="P32" s="147"/>
      <c r="Q32" s="21" t="s">
        <v>969</v>
      </c>
      <c r="R32" s="22" t="s">
        <v>983</v>
      </c>
      <c r="S32" s="23">
        <v>106</v>
      </c>
      <c r="T32" s="24">
        <v>102.74470720507198</v>
      </c>
      <c r="U32" s="24">
        <v>101.51753249464257</v>
      </c>
      <c r="V32" s="24">
        <v>100.95659673969682</v>
      </c>
      <c r="W32" s="24">
        <v>100.13217585321922</v>
      </c>
      <c r="X32" s="24">
        <v>99.29406955602559</v>
      </c>
      <c r="Y32" s="24">
        <v>98.12882180313396</v>
      </c>
      <c r="Z32" s="25">
        <v>97.466915745656934</v>
      </c>
      <c r="AA32" s="40"/>
      <c r="AB32" s="8">
        <v>52</v>
      </c>
      <c r="AC32" s="88" t="s">
        <v>1185</v>
      </c>
      <c r="AD32" s="88" t="s">
        <v>969</v>
      </c>
      <c r="AE32" s="88" t="s">
        <v>979</v>
      </c>
      <c r="AF32" s="88">
        <v>3100</v>
      </c>
      <c r="AG32" s="88">
        <v>2860</v>
      </c>
      <c r="AH32" s="88">
        <v>2780</v>
      </c>
      <c r="AI32" s="88">
        <v>2740</v>
      </c>
      <c r="AJ32" s="88">
        <v>2680</v>
      </c>
      <c r="AK32" s="88">
        <v>2630</v>
      </c>
      <c r="AL32" s="88">
        <v>2550</v>
      </c>
      <c r="AM32" s="88">
        <v>2510</v>
      </c>
      <c r="AO32" s="88" t="s">
        <v>1185</v>
      </c>
      <c r="AP32" s="88" t="s">
        <v>969</v>
      </c>
      <c r="AQ32" s="88" t="s">
        <v>979</v>
      </c>
      <c r="AR32" s="15">
        <v>124</v>
      </c>
      <c r="AS32" s="15">
        <v>114.55875476682404</v>
      </c>
      <c r="AT32" s="15">
        <v>111.11664205645057</v>
      </c>
      <c r="AU32" s="15">
        <v>109.56442082130981</v>
      </c>
      <c r="AV32" s="15">
        <v>107.30705797405618</v>
      </c>
      <c r="AW32" s="15">
        <v>105.04135534974773</v>
      </c>
      <c r="AX32" s="15">
        <v>101.93983100870683</v>
      </c>
      <c r="AY32" s="15">
        <v>100.20308032750805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1187</v>
      </c>
      <c r="C35" s="8" t="s">
        <v>966</v>
      </c>
      <c r="D35" s="146" t="s">
        <v>1184</v>
      </c>
      <c r="E35" s="9" t="s">
        <v>967</v>
      </c>
      <c r="F35" s="10" t="s">
        <v>979</v>
      </c>
      <c r="G35" s="11">
        <v>4700</v>
      </c>
      <c r="H35" s="12">
        <v>4420</v>
      </c>
      <c r="I35" s="12">
        <v>4260</v>
      </c>
      <c r="J35" s="12">
        <v>4160</v>
      </c>
      <c r="K35" s="12">
        <v>4100</v>
      </c>
      <c r="L35" s="12">
        <v>4040</v>
      </c>
      <c r="M35" s="12">
        <v>3960</v>
      </c>
      <c r="N35" s="13">
        <v>3900</v>
      </c>
      <c r="P35" s="146" t="s">
        <v>1184</v>
      </c>
      <c r="Q35" s="9" t="s">
        <v>967</v>
      </c>
      <c r="R35" s="10" t="s">
        <v>979</v>
      </c>
      <c r="S35" s="11">
        <v>94</v>
      </c>
      <c r="T35" s="12">
        <v>88.360675913795163</v>
      </c>
      <c r="U35" s="12">
        <v>85.26546112713271</v>
      </c>
      <c r="V35" s="12">
        <v>83.275765190625151</v>
      </c>
      <c r="W35" s="12">
        <v>82.016128159122346</v>
      </c>
      <c r="X35" s="12">
        <v>80.865540562235111</v>
      </c>
      <c r="Y35" s="12">
        <v>79.175235481862003</v>
      </c>
      <c r="Z35" s="13">
        <v>77.922650107044561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88">
        <v>-1</v>
      </c>
      <c r="D36" s="146"/>
      <c r="E36" s="9" t="s">
        <v>968</v>
      </c>
      <c r="F36" s="10" t="s">
        <v>979</v>
      </c>
      <c r="G36" s="18">
        <v>4700</v>
      </c>
      <c r="H36" s="19">
        <v>4440</v>
      </c>
      <c r="I36" s="19">
        <v>4350</v>
      </c>
      <c r="J36" s="19">
        <v>4320</v>
      </c>
      <c r="K36" s="19">
        <v>4280</v>
      </c>
      <c r="L36" s="19">
        <v>4220</v>
      </c>
      <c r="M36" s="19">
        <v>4120</v>
      </c>
      <c r="N36" s="20">
        <v>4070</v>
      </c>
      <c r="P36" s="146"/>
      <c r="Q36" s="9" t="s">
        <v>968</v>
      </c>
      <c r="R36" s="10" t="s">
        <v>979</v>
      </c>
      <c r="S36" s="18">
        <v>94</v>
      </c>
      <c r="T36" s="19">
        <v>88.771518626465692</v>
      </c>
      <c r="U36" s="19">
        <v>87.01017343565556</v>
      </c>
      <c r="V36" s="19">
        <v>86.319691131137958</v>
      </c>
      <c r="W36" s="19">
        <v>85.546023508751759</v>
      </c>
      <c r="X36" s="19">
        <v>84.428178466758979</v>
      </c>
      <c r="Y36" s="19">
        <v>82.468363002136954</v>
      </c>
      <c r="Z36" s="20">
        <v>81.38554604273628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4700</v>
      </c>
      <c r="H37" s="24">
        <v>4340</v>
      </c>
      <c r="I37" s="24">
        <v>4210</v>
      </c>
      <c r="J37" s="24">
        <v>4150</v>
      </c>
      <c r="K37" s="24">
        <v>4070</v>
      </c>
      <c r="L37" s="24">
        <v>3980</v>
      </c>
      <c r="M37" s="24">
        <v>3860</v>
      </c>
      <c r="N37" s="25">
        <v>3800</v>
      </c>
      <c r="P37" s="147"/>
      <c r="Q37" s="21" t="s">
        <v>969</v>
      </c>
      <c r="R37" s="22" t="s">
        <v>979</v>
      </c>
      <c r="S37" s="23">
        <v>94</v>
      </c>
      <c r="T37" s="24">
        <v>86.842927000656928</v>
      </c>
      <c r="U37" s="24">
        <v>84.233583494406062</v>
      </c>
      <c r="V37" s="24">
        <v>83.056899654863884</v>
      </c>
      <c r="W37" s="24">
        <v>81.345672980332893</v>
      </c>
      <c r="X37" s="24">
        <v>79.62812421674424</v>
      </c>
      <c r="Y37" s="24">
        <v>77.276968667890657</v>
      </c>
      <c r="Z37" s="25">
        <v>75.960399603110943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1187</v>
      </c>
      <c r="C40" s="8" t="s">
        <v>970</v>
      </c>
      <c r="D40" s="146" t="s">
        <v>1184</v>
      </c>
      <c r="E40" s="9" t="s">
        <v>967</v>
      </c>
      <c r="F40" s="10" t="s">
        <v>982</v>
      </c>
      <c r="G40" s="11">
        <v>4700</v>
      </c>
      <c r="H40" s="12">
        <v>4310</v>
      </c>
      <c r="I40" s="12">
        <v>4090</v>
      </c>
      <c r="J40" s="12">
        <v>3960</v>
      </c>
      <c r="K40" s="12">
        <v>3880</v>
      </c>
      <c r="L40" s="12">
        <v>3800</v>
      </c>
      <c r="M40" s="12">
        <v>3690</v>
      </c>
      <c r="N40" s="13">
        <v>3600</v>
      </c>
      <c r="P40" s="146" t="s">
        <v>1184</v>
      </c>
      <c r="Q40" s="9" t="s">
        <v>967</v>
      </c>
      <c r="R40" s="10" t="s">
        <v>982</v>
      </c>
      <c r="S40" s="11">
        <v>94</v>
      </c>
      <c r="T40" s="12">
        <v>86.121849655186125</v>
      </c>
      <c r="U40" s="12">
        <v>81.884864726502698</v>
      </c>
      <c r="V40" s="12">
        <v>79.194562284995683</v>
      </c>
      <c r="W40" s="12">
        <v>77.505078142131026</v>
      </c>
      <c r="X40" s="12">
        <v>75.971230359028198</v>
      </c>
      <c r="Y40" s="12">
        <v>73.734278032008703</v>
      </c>
      <c r="Z40" s="13">
        <v>72.089314600797195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982</v>
      </c>
      <c r="G41" s="18">
        <v>4700</v>
      </c>
      <c r="H41" s="19">
        <v>4330</v>
      </c>
      <c r="I41" s="19">
        <v>4210</v>
      </c>
      <c r="J41" s="19">
        <v>4170</v>
      </c>
      <c r="K41" s="19">
        <v>4110</v>
      </c>
      <c r="L41" s="19">
        <v>4040</v>
      </c>
      <c r="M41" s="19">
        <v>3910</v>
      </c>
      <c r="N41" s="20">
        <v>3830</v>
      </c>
      <c r="P41" s="146"/>
      <c r="Q41" s="9" t="s">
        <v>968</v>
      </c>
      <c r="R41" s="10" t="s">
        <v>982</v>
      </c>
      <c r="S41" s="18">
        <v>94</v>
      </c>
      <c r="T41" s="19">
        <v>86.688935522753567</v>
      </c>
      <c r="U41" s="19">
        <v>84.265467769168453</v>
      </c>
      <c r="V41" s="19">
        <v>83.320936558093251</v>
      </c>
      <c r="W41" s="19">
        <v>82.266331493730235</v>
      </c>
      <c r="X41" s="19">
        <v>80.749550367411473</v>
      </c>
      <c r="Y41" s="19">
        <v>78.110407107553527</v>
      </c>
      <c r="Z41" s="20">
        <v>76.663336002746178</v>
      </c>
      <c r="AB41" s="8">
        <v>10</v>
      </c>
      <c r="AC41" s="88" t="s">
        <v>1182</v>
      </c>
      <c r="AD41" s="88" t="s">
        <v>967</v>
      </c>
      <c r="AE41" s="88" t="s">
        <v>982</v>
      </c>
      <c r="AF41" s="88">
        <v>3600</v>
      </c>
      <c r="AG41" s="88">
        <v>3300</v>
      </c>
      <c r="AH41" s="88">
        <v>3140</v>
      </c>
      <c r="AI41" s="88">
        <v>3030</v>
      </c>
      <c r="AJ41" s="88">
        <v>2970</v>
      </c>
      <c r="AK41" s="88">
        <v>2910</v>
      </c>
      <c r="AL41" s="88">
        <v>2820</v>
      </c>
      <c r="AM41" s="88">
        <v>2760</v>
      </c>
      <c r="AO41" s="88" t="s">
        <v>1182</v>
      </c>
      <c r="AP41" s="88" t="s">
        <v>967</v>
      </c>
      <c r="AQ41" s="88" t="s">
        <v>982</v>
      </c>
      <c r="AR41" s="15">
        <v>72</v>
      </c>
      <c r="AS41" s="15">
        <v>65.965672076312771</v>
      </c>
      <c r="AT41" s="15">
        <v>62.720321918172274</v>
      </c>
      <c r="AU41" s="15">
        <v>60.65966472893286</v>
      </c>
      <c r="AV41" s="15">
        <v>59.36559176844078</v>
      </c>
      <c r="AW41" s="15">
        <v>58.190729636702443</v>
      </c>
      <c r="AX41" s="15">
        <v>56.477319343666238</v>
      </c>
      <c r="AY41" s="15">
        <v>55.217347353802097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4700</v>
      </c>
      <c r="H42" s="24">
        <v>4200</v>
      </c>
      <c r="I42" s="24">
        <v>4020</v>
      </c>
      <c r="J42" s="24">
        <v>3950</v>
      </c>
      <c r="K42" s="24">
        <v>3830</v>
      </c>
      <c r="L42" s="24">
        <v>3720</v>
      </c>
      <c r="M42" s="24">
        <v>3560</v>
      </c>
      <c r="N42" s="25">
        <v>3480</v>
      </c>
      <c r="P42" s="147"/>
      <c r="Q42" s="21" t="s">
        <v>969</v>
      </c>
      <c r="R42" s="22" t="s">
        <v>982</v>
      </c>
      <c r="S42" s="23">
        <v>94</v>
      </c>
      <c r="T42" s="24">
        <v>84.036400041973792</v>
      </c>
      <c r="U42" s="24">
        <v>80.486355613911897</v>
      </c>
      <c r="V42" s="24">
        <v>78.900243582091321</v>
      </c>
      <c r="W42" s="24">
        <v>76.610201507048686</v>
      </c>
      <c r="X42" s="24">
        <v>74.331707486347227</v>
      </c>
      <c r="Y42" s="24">
        <v>71.245634289371111</v>
      </c>
      <c r="Z42" s="25">
        <v>69.534397952074585</v>
      </c>
      <c r="AB42" s="8">
        <v>25</v>
      </c>
      <c r="AC42" s="88" t="s">
        <v>1183</v>
      </c>
      <c r="AD42" s="88" t="s">
        <v>967</v>
      </c>
      <c r="AE42" s="88" t="s">
        <v>982</v>
      </c>
      <c r="AF42" s="88">
        <v>5300</v>
      </c>
      <c r="AG42" s="88">
        <v>4860</v>
      </c>
      <c r="AH42" s="88">
        <v>4620</v>
      </c>
      <c r="AI42" s="88">
        <v>4470</v>
      </c>
      <c r="AJ42" s="88">
        <v>4370</v>
      </c>
      <c r="AK42" s="88">
        <v>4280</v>
      </c>
      <c r="AL42" s="88">
        <v>4160</v>
      </c>
      <c r="AM42" s="88">
        <v>4060</v>
      </c>
      <c r="AO42" s="88" t="s">
        <v>1183</v>
      </c>
      <c r="AP42" s="88" t="s">
        <v>967</v>
      </c>
      <c r="AQ42" s="88" t="s">
        <v>982</v>
      </c>
      <c r="AR42" s="15">
        <v>106</v>
      </c>
      <c r="AS42" s="15">
        <v>97.116128334571584</v>
      </c>
      <c r="AT42" s="15">
        <v>92.338251712864746</v>
      </c>
      <c r="AU42" s="15">
        <v>89.304506406484492</v>
      </c>
      <c r="AV42" s="15">
        <v>87.399343436871149</v>
      </c>
      <c r="AW42" s="15">
        <v>85.669685298478598</v>
      </c>
      <c r="AX42" s="15">
        <v>83.147164589286405</v>
      </c>
      <c r="AY42" s="15">
        <v>81.292205826430859</v>
      </c>
    </row>
    <row r="43" spans="1:51" ht="15.75" thickBot="1">
      <c r="AB43" s="8">
        <v>40</v>
      </c>
      <c r="AC43" s="88" t="s">
        <v>1184</v>
      </c>
      <c r="AD43" s="88" t="s">
        <v>967</v>
      </c>
      <c r="AE43" s="88" t="s">
        <v>982</v>
      </c>
      <c r="AF43" s="88">
        <v>4700</v>
      </c>
      <c r="AG43" s="88">
        <v>4310</v>
      </c>
      <c r="AH43" s="88">
        <v>4090</v>
      </c>
      <c r="AI43" s="88">
        <v>3960</v>
      </c>
      <c r="AJ43" s="88">
        <v>3880</v>
      </c>
      <c r="AK43" s="88">
        <v>3800</v>
      </c>
      <c r="AL43" s="88">
        <v>3690</v>
      </c>
      <c r="AM43" s="88">
        <v>3600</v>
      </c>
      <c r="AO43" s="88" t="s">
        <v>1184</v>
      </c>
      <c r="AP43" s="88" t="s">
        <v>967</v>
      </c>
      <c r="AQ43" s="88" t="s">
        <v>982</v>
      </c>
      <c r="AR43" s="15">
        <v>94</v>
      </c>
      <c r="AS43" s="15">
        <v>86.121849655186125</v>
      </c>
      <c r="AT43" s="15">
        <v>81.884864726502698</v>
      </c>
      <c r="AU43" s="15">
        <v>79.194562284995683</v>
      </c>
      <c r="AV43" s="15">
        <v>77.505078142131026</v>
      </c>
      <c r="AW43" s="15">
        <v>75.971230359028198</v>
      </c>
      <c r="AX43" s="15">
        <v>73.734278032008703</v>
      </c>
      <c r="AY43" s="15">
        <v>72.089314600797195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88" t="s">
        <v>1185</v>
      </c>
      <c r="AD44" s="88" t="s">
        <v>967</v>
      </c>
      <c r="AE44" s="88" t="s">
        <v>982</v>
      </c>
      <c r="AF44" s="88">
        <v>3100</v>
      </c>
      <c r="AG44" s="88">
        <v>2840</v>
      </c>
      <c r="AH44" s="88">
        <v>2700</v>
      </c>
      <c r="AI44" s="88">
        <v>2610</v>
      </c>
      <c r="AJ44" s="88">
        <v>2560</v>
      </c>
      <c r="AK44" s="88">
        <v>2510</v>
      </c>
      <c r="AL44" s="88">
        <v>2430</v>
      </c>
      <c r="AM44" s="88">
        <v>2380</v>
      </c>
      <c r="AO44" s="88" t="s">
        <v>1185</v>
      </c>
      <c r="AP44" s="88" t="s">
        <v>967</v>
      </c>
      <c r="AQ44" s="88" t="s">
        <v>982</v>
      </c>
      <c r="AR44" s="15">
        <v>124</v>
      </c>
      <c r="AS44" s="15">
        <v>113.60754635364978</v>
      </c>
      <c r="AT44" s="15">
        <v>108.01833219240781</v>
      </c>
      <c r="AU44" s="15">
        <v>104.46942258871771</v>
      </c>
      <c r="AV44" s="15">
        <v>102.24074137898133</v>
      </c>
      <c r="AW44" s="15">
        <v>100.21736770765419</v>
      </c>
      <c r="AX44" s="15">
        <v>97.26649442520295</v>
      </c>
      <c r="AY44" s="15">
        <v>95.096542664881369</v>
      </c>
    </row>
    <row r="45" spans="1:51" ht="15" customHeight="1">
      <c r="A45" s="3">
        <v>1</v>
      </c>
      <c r="B45" s="7" t="s">
        <v>1187</v>
      </c>
      <c r="C45" s="8" t="s">
        <v>973</v>
      </c>
      <c r="D45" s="146" t="s">
        <v>1184</v>
      </c>
      <c r="E45" s="9" t="s">
        <v>967</v>
      </c>
      <c r="F45" s="10" t="s">
        <v>983</v>
      </c>
      <c r="G45" s="11">
        <v>4700</v>
      </c>
      <c r="H45" s="12">
        <v>4590</v>
      </c>
      <c r="I45" s="12">
        <v>4520</v>
      </c>
      <c r="J45" s="12">
        <v>4480</v>
      </c>
      <c r="K45" s="12">
        <v>4450</v>
      </c>
      <c r="L45" s="12">
        <v>4430</v>
      </c>
      <c r="M45" s="12">
        <v>4390</v>
      </c>
      <c r="N45" s="13">
        <v>4370</v>
      </c>
      <c r="P45" s="146" t="s">
        <v>1184</v>
      </c>
      <c r="Q45" s="9" t="s">
        <v>967</v>
      </c>
      <c r="R45" s="10" t="s">
        <v>983</v>
      </c>
      <c r="S45" s="11">
        <v>94</v>
      </c>
      <c r="T45" s="12">
        <v>91.737124998645101</v>
      </c>
      <c r="U45" s="12">
        <v>90.45774462201382</v>
      </c>
      <c r="V45" s="12">
        <v>89.620393549622733</v>
      </c>
      <c r="W45" s="12">
        <v>89.08399799168707</v>
      </c>
      <c r="X45" s="12">
        <v>88.589658166626293</v>
      </c>
      <c r="Y45" s="12">
        <v>87.855639406831273</v>
      </c>
      <c r="Z45" s="13">
        <v>87.305552076847832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88">
        <v>-1</v>
      </c>
      <c r="D46" s="146"/>
      <c r="E46" s="9" t="s">
        <v>968</v>
      </c>
      <c r="F46" s="10" t="s">
        <v>983</v>
      </c>
      <c r="G46" s="18">
        <v>4700</v>
      </c>
      <c r="H46" s="19">
        <v>4600</v>
      </c>
      <c r="I46" s="19">
        <v>4560</v>
      </c>
      <c r="J46" s="19">
        <v>4540</v>
      </c>
      <c r="K46" s="19">
        <v>4530</v>
      </c>
      <c r="L46" s="19">
        <v>4510</v>
      </c>
      <c r="M46" s="19">
        <v>4460</v>
      </c>
      <c r="N46" s="20">
        <v>4440</v>
      </c>
      <c r="P46" s="146"/>
      <c r="Q46" s="9" t="s">
        <v>968</v>
      </c>
      <c r="R46" s="10" t="s">
        <v>983</v>
      </c>
      <c r="S46" s="18">
        <v>94</v>
      </c>
      <c r="T46" s="19">
        <v>91.904889383859469</v>
      </c>
      <c r="U46" s="19">
        <v>91.182302522909112</v>
      </c>
      <c r="V46" s="19">
        <v>90.896616008393067</v>
      </c>
      <c r="W46" s="19">
        <v>90.574861229541725</v>
      </c>
      <c r="X46" s="19">
        <v>90.106838408212894</v>
      </c>
      <c r="Y46" s="19">
        <v>89.277145547195275</v>
      </c>
      <c r="Z46" s="20">
        <v>88.813598401811859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4700</v>
      </c>
      <c r="H47" s="24">
        <v>4560</v>
      </c>
      <c r="I47" s="24">
        <v>4500</v>
      </c>
      <c r="J47" s="24">
        <v>4480</v>
      </c>
      <c r="K47" s="24">
        <v>4440</v>
      </c>
      <c r="L47" s="24">
        <v>4400</v>
      </c>
      <c r="M47" s="24">
        <v>4350</v>
      </c>
      <c r="N47" s="25">
        <v>4320</v>
      </c>
      <c r="P47" s="147"/>
      <c r="Q47" s="21" t="s">
        <v>969</v>
      </c>
      <c r="R47" s="22" t="s">
        <v>983</v>
      </c>
      <c r="S47" s="23">
        <v>94</v>
      </c>
      <c r="T47" s="24">
        <v>91.113230917705337</v>
      </c>
      <c r="U47" s="24">
        <v>90.024981646192472</v>
      </c>
      <c r="V47" s="24">
        <v>89.527548052183974</v>
      </c>
      <c r="W47" s="24">
        <v>88.79645783210006</v>
      </c>
      <c r="X47" s="24">
        <v>88.053231493079295</v>
      </c>
      <c r="Y47" s="24">
        <v>87.019898580137678</v>
      </c>
      <c r="Z47" s="25">
        <v>86.432925283884458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1188</v>
      </c>
      <c r="C50" s="8" t="s">
        <v>966</v>
      </c>
      <c r="D50" s="146" t="s">
        <v>1185</v>
      </c>
      <c r="E50" s="9" t="s">
        <v>967</v>
      </c>
      <c r="F50" s="10" t="s">
        <v>979</v>
      </c>
      <c r="G50" s="11">
        <v>3100</v>
      </c>
      <c r="H50" s="12">
        <v>2910</v>
      </c>
      <c r="I50" s="12">
        <v>2810</v>
      </c>
      <c r="J50" s="12">
        <v>2750</v>
      </c>
      <c r="K50" s="12">
        <v>2700</v>
      </c>
      <c r="L50" s="12">
        <v>2670</v>
      </c>
      <c r="M50" s="12">
        <v>2610</v>
      </c>
      <c r="N50" s="13">
        <v>2570</v>
      </c>
      <c r="P50" s="146" t="s">
        <v>1185</v>
      </c>
      <c r="Q50" s="9" t="s">
        <v>967</v>
      </c>
      <c r="R50" s="10" t="s">
        <v>979</v>
      </c>
      <c r="S50" s="11">
        <v>124</v>
      </c>
      <c r="T50" s="12">
        <v>116.56089163096385</v>
      </c>
      <c r="U50" s="12">
        <v>112.47784233791975</v>
      </c>
      <c r="V50" s="12">
        <v>109.85313705997362</v>
      </c>
      <c r="W50" s="12">
        <v>108.19148820990608</v>
      </c>
      <c r="X50" s="12">
        <v>106.67369180550165</v>
      </c>
      <c r="Y50" s="12">
        <v>104.44392765692436</v>
      </c>
      <c r="Z50" s="13">
        <v>102.79158099227156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979</v>
      </c>
      <c r="G51" s="18">
        <v>3100</v>
      </c>
      <c r="H51" s="19">
        <v>2930</v>
      </c>
      <c r="I51" s="19">
        <v>2870</v>
      </c>
      <c r="J51" s="19">
        <v>2850</v>
      </c>
      <c r="K51" s="19">
        <v>2820</v>
      </c>
      <c r="L51" s="19">
        <v>2780</v>
      </c>
      <c r="M51" s="19">
        <v>2720</v>
      </c>
      <c r="N51" s="20">
        <v>2680</v>
      </c>
      <c r="P51" s="146"/>
      <c r="Q51" s="9" t="s">
        <v>968</v>
      </c>
      <c r="R51" s="10" t="s">
        <v>979</v>
      </c>
      <c r="S51" s="18">
        <v>124</v>
      </c>
      <c r="T51" s="19">
        <v>117.10285435831645</v>
      </c>
      <c r="U51" s="19">
        <v>114.77937772363076</v>
      </c>
      <c r="V51" s="19">
        <v>113.86852872618199</v>
      </c>
      <c r="W51" s="19">
        <v>112.84794590516189</v>
      </c>
      <c r="X51" s="19">
        <v>111.37334180721399</v>
      </c>
      <c r="Y51" s="19">
        <v>108.78805332196791</v>
      </c>
      <c r="Z51" s="20">
        <v>107.35965648190745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3100</v>
      </c>
      <c r="H52" s="24">
        <v>2860</v>
      </c>
      <c r="I52" s="24">
        <v>2780</v>
      </c>
      <c r="J52" s="24">
        <v>2740</v>
      </c>
      <c r="K52" s="24">
        <v>2680</v>
      </c>
      <c r="L52" s="24">
        <v>2630</v>
      </c>
      <c r="M52" s="24">
        <v>2550</v>
      </c>
      <c r="N52" s="25">
        <v>2510</v>
      </c>
      <c r="P52" s="147"/>
      <c r="Q52" s="21" t="s">
        <v>969</v>
      </c>
      <c r="R52" s="22" t="s">
        <v>979</v>
      </c>
      <c r="S52" s="23">
        <v>124</v>
      </c>
      <c r="T52" s="24">
        <v>114.55875476682404</v>
      </c>
      <c r="U52" s="24">
        <v>111.11664205645057</v>
      </c>
      <c r="V52" s="24">
        <v>109.56442082130981</v>
      </c>
      <c r="W52" s="24">
        <v>107.30705797405618</v>
      </c>
      <c r="X52" s="24">
        <v>105.04135534974773</v>
      </c>
      <c r="Y52" s="24">
        <v>101.93983100870683</v>
      </c>
      <c r="Z52" s="25">
        <v>100.20308032750805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88" t="s">
        <v>1182</v>
      </c>
      <c r="AD53" s="88" t="s">
        <v>968</v>
      </c>
      <c r="AE53" s="88" t="s">
        <v>982</v>
      </c>
      <c r="AF53" s="88">
        <v>3600</v>
      </c>
      <c r="AG53" s="88">
        <v>3320</v>
      </c>
      <c r="AH53" s="88">
        <v>3230</v>
      </c>
      <c r="AI53" s="88">
        <v>3190</v>
      </c>
      <c r="AJ53" s="88">
        <v>3150</v>
      </c>
      <c r="AK53" s="88">
        <v>3090</v>
      </c>
      <c r="AL53" s="88">
        <v>2990</v>
      </c>
      <c r="AM53" s="88">
        <v>2940</v>
      </c>
      <c r="AO53" s="88" t="s">
        <v>1182</v>
      </c>
      <c r="AP53" s="88" t="s">
        <v>968</v>
      </c>
      <c r="AQ53" s="88" t="s">
        <v>982</v>
      </c>
      <c r="AR53" s="15">
        <v>72</v>
      </c>
      <c r="AS53" s="15">
        <v>66.400035719555916</v>
      </c>
      <c r="AT53" s="15">
        <v>64.543762546597094</v>
      </c>
      <c r="AU53" s="15">
        <v>63.820291831731005</v>
      </c>
      <c r="AV53" s="15">
        <v>63.01250922924018</v>
      </c>
      <c r="AW53" s="15">
        <v>61.850719430357721</v>
      </c>
      <c r="AX53" s="15">
        <v>59.829247997275047</v>
      </c>
      <c r="AY53" s="15">
        <v>58.720853108486445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88" t="s">
        <v>1183</v>
      </c>
      <c r="AD54" s="88" t="s">
        <v>968</v>
      </c>
      <c r="AE54" s="88" t="s">
        <v>982</v>
      </c>
      <c r="AF54" s="88">
        <v>5300</v>
      </c>
      <c r="AG54" s="88">
        <v>4890</v>
      </c>
      <c r="AH54" s="88">
        <v>4750</v>
      </c>
      <c r="AI54" s="88">
        <v>4700</v>
      </c>
      <c r="AJ54" s="88">
        <v>4640</v>
      </c>
      <c r="AK54" s="88">
        <v>4550</v>
      </c>
      <c r="AL54" s="88">
        <v>4400</v>
      </c>
      <c r="AM54" s="88">
        <v>4320</v>
      </c>
      <c r="AO54" s="88" t="s">
        <v>1183</v>
      </c>
      <c r="AP54" s="88" t="s">
        <v>968</v>
      </c>
      <c r="AQ54" s="88" t="s">
        <v>982</v>
      </c>
      <c r="AR54" s="15">
        <v>106</v>
      </c>
      <c r="AS54" s="15">
        <v>97.755608142679534</v>
      </c>
      <c r="AT54" s="15">
        <v>95.022761526934616</v>
      </c>
      <c r="AU54" s="15">
        <v>93.957651863381741</v>
      </c>
      <c r="AV54" s="15">
        <v>92.768416365270241</v>
      </c>
      <c r="AW54" s="15">
        <v>91.058003605804402</v>
      </c>
      <c r="AX54" s="15">
        <v>88.081948440432683</v>
      </c>
      <c r="AY54" s="15">
        <v>86.45014485416057</v>
      </c>
    </row>
    <row r="55" spans="1:51" ht="15" customHeight="1">
      <c r="A55" s="3">
        <v>1</v>
      </c>
      <c r="B55" s="7" t="s">
        <v>1188</v>
      </c>
      <c r="C55" s="8" t="s">
        <v>970</v>
      </c>
      <c r="D55" s="146" t="s">
        <v>1185</v>
      </c>
      <c r="E55" s="9" t="s">
        <v>967</v>
      </c>
      <c r="F55" s="10" t="s">
        <v>982</v>
      </c>
      <c r="G55" s="11">
        <v>3100</v>
      </c>
      <c r="H55" s="12">
        <v>2840</v>
      </c>
      <c r="I55" s="12">
        <v>2700</v>
      </c>
      <c r="J55" s="12">
        <v>2610</v>
      </c>
      <c r="K55" s="12">
        <v>2560</v>
      </c>
      <c r="L55" s="12">
        <v>2510</v>
      </c>
      <c r="M55" s="12">
        <v>2430</v>
      </c>
      <c r="N55" s="13">
        <v>2380</v>
      </c>
      <c r="P55" s="146" t="s">
        <v>1185</v>
      </c>
      <c r="Q55" s="9" t="s">
        <v>967</v>
      </c>
      <c r="R55" s="10" t="s">
        <v>982</v>
      </c>
      <c r="S55" s="11">
        <v>124</v>
      </c>
      <c r="T55" s="12">
        <v>113.60754635364978</v>
      </c>
      <c r="U55" s="12">
        <v>108.01833219240781</v>
      </c>
      <c r="V55" s="12">
        <v>104.46942258871771</v>
      </c>
      <c r="W55" s="12">
        <v>102.24074137898133</v>
      </c>
      <c r="X55" s="12">
        <v>100.21736770765419</v>
      </c>
      <c r="Y55" s="12">
        <v>97.26649442520295</v>
      </c>
      <c r="Z55" s="13">
        <v>95.096542664881369</v>
      </c>
      <c r="AB55" s="8">
        <v>41</v>
      </c>
      <c r="AC55" s="88" t="s">
        <v>1184</v>
      </c>
      <c r="AD55" s="88" t="s">
        <v>968</v>
      </c>
      <c r="AE55" s="88" t="s">
        <v>982</v>
      </c>
      <c r="AF55" s="88">
        <v>4700</v>
      </c>
      <c r="AG55" s="88">
        <v>4330</v>
      </c>
      <c r="AH55" s="88">
        <v>4210</v>
      </c>
      <c r="AI55" s="88">
        <v>4170</v>
      </c>
      <c r="AJ55" s="88">
        <v>4110</v>
      </c>
      <c r="AK55" s="88">
        <v>4040</v>
      </c>
      <c r="AL55" s="88">
        <v>3910</v>
      </c>
      <c r="AM55" s="88">
        <v>3830</v>
      </c>
      <c r="AO55" s="88" t="s">
        <v>1184</v>
      </c>
      <c r="AP55" s="88" t="s">
        <v>968</v>
      </c>
      <c r="AQ55" s="88" t="s">
        <v>982</v>
      </c>
      <c r="AR55" s="15">
        <v>94</v>
      </c>
      <c r="AS55" s="15">
        <v>86.688935522753567</v>
      </c>
      <c r="AT55" s="15">
        <v>84.265467769168453</v>
      </c>
      <c r="AU55" s="15">
        <v>83.320936558093251</v>
      </c>
      <c r="AV55" s="15">
        <v>82.266331493730235</v>
      </c>
      <c r="AW55" s="15">
        <v>80.749550367411473</v>
      </c>
      <c r="AX55" s="15">
        <v>78.110407107553527</v>
      </c>
      <c r="AY55" s="15">
        <v>76.663336002746178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982</v>
      </c>
      <c r="G56" s="18">
        <v>3100</v>
      </c>
      <c r="H56" s="19">
        <v>2860</v>
      </c>
      <c r="I56" s="19">
        <v>2780</v>
      </c>
      <c r="J56" s="19">
        <v>2750</v>
      </c>
      <c r="K56" s="19">
        <v>2710</v>
      </c>
      <c r="L56" s="19">
        <v>2660</v>
      </c>
      <c r="M56" s="19">
        <v>2580</v>
      </c>
      <c r="N56" s="20">
        <v>2530</v>
      </c>
      <c r="P56" s="146"/>
      <c r="Q56" s="9" t="s">
        <v>968</v>
      </c>
      <c r="R56" s="10" t="s">
        <v>982</v>
      </c>
      <c r="S56" s="18">
        <v>124</v>
      </c>
      <c r="T56" s="19">
        <v>114.35561707256853</v>
      </c>
      <c r="U56" s="19">
        <v>111.1587021635839</v>
      </c>
      <c r="V56" s="19">
        <v>109.9127248213145</v>
      </c>
      <c r="W56" s="19">
        <v>108.52154367258031</v>
      </c>
      <c r="X56" s="19">
        <v>106.52068346339385</v>
      </c>
      <c r="Y56" s="19">
        <v>103.03926043975147</v>
      </c>
      <c r="Z56" s="20">
        <v>101.13035813128221</v>
      </c>
      <c r="AB56" s="8">
        <v>56</v>
      </c>
      <c r="AC56" s="88" t="s">
        <v>1185</v>
      </c>
      <c r="AD56" s="88" t="s">
        <v>968</v>
      </c>
      <c r="AE56" s="88" t="s">
        <v>982</v>
      </c>
      <c r="AF56" s="88">
        <v>3100</v>
      </c>
      <c r="AG56" s="88">
        <v>2860</v>
      </c>
      <c r="AH56" s="88">
        <v>2780</v>
      </c>
      <c r="AI56" s="88">
        <v>2750</v>
      </c>
      <c r="AJ56" s="88">
        <v>2710</v>
      </c>
      <c r="AK56" s="88">
        <v>2660</v>
      </c>
      <c r="AL56" s="88">
        <v>2580</v>
      </c>
      <c r="AM56" s="88">
        <v>2530</v>
      </c>
      <c r="AO56" s="88" t="s">
        <v>1185</v>
      </c>
      <c r="AP56" s="88" t="s">
        <v>968</v>
      </c>
      <c r="AQ56" s="88" t="s">
        <v>982</v>
      </c>
      <c r="AR56" s="15">
        <v>124</v>
      </c>
      <c r="AS56" s="15">
        <v>114.35561707256853</v>
      </c>
      <c r="AT56" s="15">
        <v>111.1587021635839</v>
      </c>
      <c r="AU56" s="15">
        <v>109.9127248213145</v>
      </c>
      <c r="AV56" s="15">
        <v>108.52154367258031</v>
      </c>
      <c r="AW56" s="15">
        <v>106.52068346339385</v>
      </c>
      <c r="AX56" s="15">
        <v>103.03926043975147</v>
      </c>
      <c r="AY56" s="15">
        <v>101.13035813128221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3100</v>
      </c>
      <c r="H57" s="24">
        <v>2770</v>
      </c>
      <c r="I57" s="24">
        <v>2650</v>
      </c>
      <c r="J57" s="24">
        <v>2600</v>
      </c>
      <c r="K57" s="24">
        <v>2530</v>
      </c>
      <c r="L57" s="24">
        <v>2450</v>
      </c>
      <c r="M57" s="24">
        <v>2350</v>
      </c>
      <c r="N57" s="25">
        <v>2290</v>
      </c>
      <c r="P57" s="147"/>
      <c r="Q57" s="21" t="s">
        <v>969</v>
      </c>
      <c r="R57" s="22" t="s">
        <v>982</v>
      </c>
      <c r="S57" s="23">
        <v>124</v>
      </c>
      <c r="T57" s="24">
        <v>110.85652771494415</v>
      </c>
      <c r="U57" s="24">
        <v>106.1734903843093</v>
      </c>
      <c r="V57" s="24">
        <v>104.08117238488641</v>
      </c>
      <c r="W57" s="24">
        <v>101.06026581780888</v>
      </c>
      <c r="X57" s="24">
        <v>98.054592854330394</v>
      </c>
      <c r="Y57" s="24">
        <v>93.983602679595919</v>
      </c>
      <c r="Z57" s="25">
        <v>91.726227085715408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1188</v>
      </c>
      <c r="C60" s="8" t="s">
        <v>973</v>
      </c>
      <c r="D60" s="146" t="s">
        <v>1185</v>
      </c>
      <c r="E60" s="9" t="s">
        <v>967</v>
      </c>
      <c r="F60" s="10" t="s">
        <v>983</v>
      </c>
      <c r="G60" s="11">
        <v>3100</v>
      </c>
      <c r="H60" s="12">
        <v>3030</v>
      </c>
      <c r="I60" s="12">
        <v>2980</v>
      </c>
      <c r="J60" s="12">
        <v>2960</v>
      </c>
      <c r="K60" s="12">
        <v>2940</v>
      </c>
      <c r="L60" s="12">
        <v>2920</v>
      </c>
      <c r="M60" s="12">
        <v>2900</v>
      </c>
      <c r="N60" s="13">
        <v>2880</v>
      </c>
      <c r="P60" s="146" t="s">
        <v>1185</v>
      </c>
      <c r="Q60" s="9" t="s">
        <v>967</v>
      </c>
      <c r="R60" s="10" t="s">
        <v>983</v>
      </c>
      <c r="S60" s="11">
        <v>124</v>
      </c>
      <c r="T60" s="12">
        <v>121.01493084927652</v>
      </c>
      <c r="U60" s="12">
        <v>119.32723758648632</v>
      </c>
      <c r="V60" s="12">
        <v>118.22264681014063</v>
      </c>
      <c r="W60" s="12">
        <v>117.51506118052338</v>
      </c>
      <c r="X60" s="12">
        <v>116.86295332618789</v>
      </c>
      <c r="Y60" s="12">
        <v>115.89467326007532</v>
      </c>
      <c r="Z60" s="13">
        <v>115.16902614392697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88">
        <v>-1</v>
      </c>
      <c r="D61" s="146"/>
      <c r="E61" s="9" t="s">
        <v>968</v>
      </c>
      <c r="F61" s="10" t="s">
        <v>983</v>
      </c>
      <c r="G61" s="18">
        <v>3100</v>
      </c>
      <c r="H61" s="19">
        <v>3030</v>
      </c>
      <c r="I61" s="19">
        <v>3010</v>
      </c>
      <c r="J61" s="19">
        <v>3000</v>
      </c>
      <c r="K61" s="19">
        <v>2990</v>
      </c>
      <c r="L61" s="19">
        <v>2970</v>
      </c>
      <c r="M61" s="19">
        <v>2940</v>
      </c>
      <c r="N61" s="20">
        <v>2930</v>
      </c>
      <c r="P61" s="146"/>
      <c r="Q61" s="9" t="s">
        <v>968</v>
      </c>
      <c r="R61" s="10" t="s">
        <v>983</v>
      </c>
      <c r="S61" s="18">
        <v>124</v>
      </c>
      <c r="T61" s="19">
        <v>121.23623705955929</v>
      </c>
      <c r="U61" s="19">
        <v>120.28303737064604</v>
      </c>
      <c r="V61" s="19">
        <v>119.90617430894403</v>
      </c>
      <c r="W61" s="19">
        <v>119.48173183471461</v>
      </c>
      <c r="X61" s="19">
        <v>118.86434002785531</v>
      </c>
      <c r="Y61" s="19">
        <v>117.7698515728959</v>
      </c>
      <c r="Z61" s="20">
        <v>117.15836384919862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3100</v>
      </c>
      <c r="H62" s="24">
        <v>3000</v>
      </c>
      <c r="I62" s="24">
        <v>2970</v>
      </c>
      <c r="J62" s="24">
        <v>2950</v>
      </c>
      <c r="K62" s="24">
        <v>2930</v>
      </c>
      <c r="L62" s="24">
        <v>2900</v>
      </c>
      <c r="M62" s="24">
        <v>2870</v>
      </c>
      <c r="N62" s="25">
        <v>2850</v>
      </c>
      <c r="P62" s="147"/>
      <c r="Q62" s="21" t="s">
        <v>969</v>
      </c>
      <c r="R62" s="22" t="s">
        <v>983</v>
      </c>
      <c r="S62" s="23">
        <v>124</v>
      </c>
      <c r="T62" s="24">
        <v>120.19192163612193</v>
      </c>
      <c r="U62" s="24">
        <v>118.75635876731772</v>
      </c>
      <c r="V62" s="24">
        <v>118.10016977096609</v>
      </c>
      <c r="W62" s="24">
        <v>117.13575288489795</v>
      </c>
      <c r="X62" s="24">
        <v>116.15532665044505</v>
      </c>
      <c r="Y62" s="24">
        <v>114.79220663762842</v>
      </c>
      <c r="Z62" s="25">
        <v>114.01790143831568</v>
      </c>
    </row>
    <row r="64" spans="1:51"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28:51" ht="15" customHeight="1">
      <c r="AB65" s="8">
        <v>12</v>
      </c>
      <c r="AC65" s="88" t="s">
        <v>1182</v>
      </c>
      <c r="AD65" s="88" t="s">
        <v>969</v>
      </c>
      <c r="AE65" s="88" t="s">
        <v>982</v>
      </c>
      <c r="AF65" s="88">
        <v>3600</v>
      </c>
      <c r="AG65" s="88">
        <v>3220</v>
      </c>
      <c r="AH65" s="88">
        <v>3080</v>
      </c>
      <c r="AI65" s="88">
        <v>3020</v>
      </c>
      <c r="AJ65" s="88">
        <v>2930</v>
      </c>
      <c r="AK65" s="88">
        <v>2850</v>
      </c>
      <c r="AL65" s="88">
        <v>2730</v>
      </c>
      <c r="AM65" s="88">
        <v>2660</v>
      </c>
      <c r="AO65" s="88" t="s">
        <v>1182</v>
      </c>
      <c r="AP65" s="88" t="s">
        <v>969</v>
      </c>
      <c r="AQ65" s="88" t="s">
        <v>982</v>
      </c>
      <c r="AR65" s="15">
        <v>72</v>
      </c>
      <c r="AS65" s="15">
        <v>64.36830641512887</v>
      </c>
      <c r="AT65" s="15">
        <v>61.649123448953794</v>
      </c>
      <c r="AU65" s="15">
        <v>60.434229126708253</v>
      </c>
      <c r="AV65" s="15">
        <v>58.680154345824533</v>
      </c>
      <c r="AW65" s="15">
        <v>56.934924883159596</v>
      </c>
      <c r="AX65" s="15">
        <v>54.571124136539588</v>
      </c>
      <c r="AY65" s="15">
        <v>53.260389920737992</v>
      </c>
    </row>
    <row r="66" spans="28:51">
      <c r="AB66" s="8">
        <v>27</v>
      </c>
      <c r="AC66" s="88" t="s">
        <v>1183</v>
      </c>
      <c r="AD66" s="88" t="s">
        <v>969</v>
      </c>
      <c r="AE66" s="88" t="s">
        <v>982</v>
      </c>
      <c r="AF66" s="88">
        <v>5300</v>
      </c>
      <c r="AG66" s="88">
        <v>4740</v>
      </c>
      <c r="AH66" s="88">
        <v>4540</v>
      </c>
      <c r="AI66" s="88">
        <v>4450</v>
      </c>
      <c r="AJ66" s="88">
        <v>4320</v>
      </c>
      <c r="AK66" s="88">
        <v>4190</v>
      </c>
      <c r="AL66" s="88">
        <v>4020</v>
      </c>
      <c r="AM66" s="88">
        <v>3920</v>
      </c>
      <c r="AO66" s="88" t="s">
        <v>1183</v>
      </c>
      <c r="AP66" s="88" t="s">
        <v>969</v>
      </c>
      <c r="AQ66" s="88" t="s">
        <v>982</v>
      </c>
      <c r="AR66" s="15">
        <v>106</v>
      </c>
      <c r="AS66" s="15">
        <v>94.764451111161947</v>
      </c>
      <c r="AT66" s="15">
        <v>90.761209522070871</v>
      </c>
      <c r="AU66" s="15">
        <v>88.972615103209378</v>
      </c>
      <c r="AV66" s="15">
        <v>86.390227231352782</v>
      </c>
      <c r="AW66" s="15">
        <v>83.820861633540517</v>
      </c>
      <c r="AX66" s="15">
        <v>80.340821645461062</v>
      </c>
      <c r="AY66" s="15">
        <v>78.411129605530931</v>
      </c>
    </row>
    <row r="67" spans="28:51">
      <c r="AB67" s="8">
        <v>42</v>
      </c>
      <c r="AC67" s="88" t="s">
        <v>1184</v>
      </c>
      <c r="AD67" s="88" t="s">
        <v>969</v>
      </c>
      <c r="AE67" s="88" t="s">
        <v>982</v>
      </c>
      <c r="AF67" s="88">
        <v>4700</v>
      </c>
      <c r="AG67" s="88">
        <v>4200</v>
      </c>
      <c r="AH67" s="88">
        <v>4020</v>
      </c>
      <c r="AI67" s="88">
        <v>3950</v>
      </c>
      <c r="AJ67" s="88">
        <v>3830</v>
      </c>
      <c r="AK67" s="88">
        <v>3720</v>
      </c>
      <c r="AL67" s="88">
        <v>3560</v>
      </c>
      <c r="AM67" s="88">
        <v>3480</v>
      </c>
      <c r="AO67" s="88" t="s">
        <v>1184</v>
      </c>
      <c r="AP67" s="88" t="s">
        <v>969</v>
      </c>
      <c r="AQ67" s="88" t="s">
        <v>982</v>
      </c>
      <c r="AR67" s="15">
        <v>94</v>
      </c>
      <c r="AS67" s="15">
        <v>84.036400041973792</v>
      </c>
      <c r="AT67" s="15">
        <v>80.486355613911897</v>
      </c>
      <c r="AU67" s="15">
        <v>78.900243582091321</v>
      </c>
      <c r="AV67" s="15">
        <v>76.610201507048686</v>
      </c>
      <c r="AW67" s="15">
        <v>74.331707486347227</v>
      </c>
      <c r="AX67" s="15">
        <v>71.245634289371111</v>
      </c>
      <c r="AY67" s="15">
        <v>69.534397952074585</v>
      </c>
    </row>
    <row r="68" spans="28:51">
      <c r="AB68" s="8">
        <v>57</v>
      </c>
      <c r="AC68" s="88" t="s">
        <v>1185</v>
      </c>
      <c r="AD68" s="88" t="s">
        <v>969</v>
      </c>
      <c r="AE68" s="88" t="s">
        <v>982</v>
      </c>
      <c r="AF68" s="88">
        <v>3100</v>
      </c>
      <c r="AG68" s="88">
        <v>2770</v>
      </c>
      <c r="AH68" s="88">
        <v>2650</v>
      </c>
      <c r="AI68" s="88">
        <v>2600</v>
      </c>
      <c r="AJ68" s="88">
        <v>2530</v>
      </c>
      <c r="AK68" s="88">
        <v>2450</v>
      </c>
      <c r="AL68" s="88">
        <v>2350</v>
      </c>
      <c r="AM68" s="88">
        <v>2290</v>
      </c>
      <c r="AO68" s="88" t="s">
        <v>1185</v>
      </c>
      <c r="AP68" s="88" t="s">
        <v>969</v>
      </c>
      <c r="AQ68" s="88" t="s">
        <v>982</v>
      </c>
      <c r="AR68" s="15">
        <v>124</v>
      </c>
      <c r="AS68" s="15">
        <v>110.85652771494415</v>
      </c>
      <c r="AT68" s="15">
        <v>106.1734903843093</v>
      </c>
      <c r="AU68" s="15">
        <v>104.08117238488641</v>
      </c>
      <c r="AV68" s="15">
        <v>101.06026581780888</v>
      </c>
      <c r="AW68" s="15">
        <v>98.054592854330394</v>
      </c>
      <c r="AX68" s="15">
        <v>93.983602679595919</v>
      </c>
      <c r="AY68" s="15">
        <v>91.726227085715408</v>
      </c>
    </row>
    <row r="69" spans="28:51"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28:51" ht="15" customHeight="1"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28:51"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28:51"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28:5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5" spans="28:51" ht="15" customHeight="1"/>
    <row r="76" spans="28:51"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28:51">
      <c r="AB77" s="8">
        <v>15</v>
      </c>
      <c r="AC77" s="88" t="s">
        <v>1182</v>
      </c>
      <c r="AD77" s="88" t="s">
        <v>967</v>
      </c>
      <c r="AE77" s="88" t="s">
        <v>983</v>
      </c>
      <c r="AF77" s="88">
        <v>3600</v>
      </c>
      <c r="AG77" s="88">
        <v>3510</v>
      </c>
      <c r="AH77" s="88">
        <v>3460</v>
      </c>
      <c r="AI77" s="88">
        <v>3430</v>
      </c>
      <c r="AJ77" s="88">
        <v>3410</v>
      </c>
      <c r="AK77" s="88">
        <v>3390</v>
      </c>
      <c r="AL77" s="88">
        <v>3360</v>
      </c>
      <c r="AM77" s="88">
        <v>3340</v>
      </c>
      <c r="AO77" s="88" t="s">
        <v>1182</v>
      </c>
      <c r="AP77" s="88" t="s">
        <v>967</v>
      </c>
      <c r="AQ77" s="88" t="s">
        <v>983</v>
      </c>
      <c r="AR77" s="15">
        <v>72</v>
      </c>
      <c r="AS77" s="15">
        <v>70.266734041515392</v>
      </c>
      <c r="AT77" s="15">
        <v>69.286783114733993</v>
      </c>
      <c r="AU77" s="15">
        <v>68.645407825242941</v>
      </c>
      <c r="AV77" s="15">
        <v>68.23455165320712</v>
      </c>
      <c r="AW77" s="15">
        <v>67.855908382947803</v>
      </c>
      <c r="AX77" s="15">
        <v>67.293681247785656</v>
      </c>
      <c r="AY77" s="15">
        <v>66.872337760989851</v>
      </c>
    </row>
    <row r="78" spans="28:51">
      <c r="AB78" s="8">
        <v>30</v>
      </c>
      <c r="AC78" s="88" t="s">
        <v>1183</v>
      </c>
      <c r="AD78" s="88" t="s">
        <v>967</v>
      </c>
      <c r="AE78" s="88" t="s">
        <v>983</v>
      </c>
      <c r="AF78" s="88">
        <v>5300</v>
      </c>
      <c r="AG78" s="88">
        <v>5170</v>
      </c>
      <c r="AH78" s="88">
        <v>5100</v>
      </c>
      <c r="AI78" s="88">
        <v>5050</v>
      </c>
      <c r="AJ78" s="88">
        <v>5020</v>
      </c>
      <c r="AK78" s="88">
        <v>4990</v>
      </c>
      <c r="AL78" s="88">
        <v>4950</v>
      </c>
      <c r="AM78" s="88">
        <v>4920</v>
      </c>
      <c r="AO78" s="88" t="s">
        <v>1183</v>
      </c>
      <c r="AP78" s="88" t="s">
        <v>967</v>
      </c>
      <c r="AQ78" s="88" t="s">
        <v>983</v>
      </c>
      <c r="AR78" s="15">
        <v>106</v>
      </c>
      <c r="AS78" s="15">
        <v>103.44824733889767</v>
      </c>
      <c r="AT78" s="15">
        <v>102.00554180780283</v>
      </c>
      <c r="AU78" s="15">
        <v>101.06129485382989</v>
      </c>
      <c r="AV78" s="15">
        <v>100.4564232672216</v>
      </c>
      <c r="AW78" s="15">
        <v>99.898976230450941</v>
      </c>
      <c r="AX78" s="15">
        <v>99.071252948128901</v>
      </c>
      <c r="AY78" s="15">
        <v>98.45094170367949</v>
      </c>
    </row>
    <row r="79" spans="28:51">
      <c r="AB79" s="8">
        <v>45</v>
      </c>
      <c r="AC79" s="88" t="s">
        <v>1184</v>
      </c>
      <c r="AD79" s="88" t="s">
        <v>967</v>
      </c>
      <c r="AE79" s="88" t="s">
        <v>983</v>
      </c>
      <c r="AF79" s="88">
        <v>4700</v>
      </c>
      <c r="AG79" s="88">
        <v>4590</v>
      </c>
      <c r="AH79" s="88">
        <v>4520</v>
      </c>
      <c r="AI79" s="88">
        <v>4480</v>
      </c>
      <c r="AJ79" s="88">
        <v>4450</v>
      </c>
      <c r="AK79" s="88">
        <v>4430</v>
      </c>
      <c r="AL79" s="88">
        <v>4390</v>
      </c>
      <c r="AM79" s="88">
        <v>4370</v>
      </c>
      <c r="AO79" s="88" t="s">
        <v>1184</v>
      </c>
      <c r="AP79" s="88" t="s">
        <v>967</v>
      </c>
      <c r="AQ79" s="88" t="s">
        <v>983</v>
      </c>
      <c r="AR79" s="15">
        <v>94</v>
      </c>
      <c r="AS79" s="15">
        <v>91.737124998645101</v>
      </c>
      <c r="AT79" s="15">
        <v>90.45774462201382</v>
      </c>
      <c r="AU79" s="15">
        <v>89.620393549622733</v>
      </c>
      <c r="AV79" s="15">
        <v>89.08399799168707</v>
      </c>
      <c r="AW79" s="15">
        <v>88.589658166626293</v>
      </c>
      <c r="AX79" s="15">
        <v>87.855639406831273</v>
      </c>
      <c r="AY79" s="15">
        <v>87.305552076847832</v>
      </c>
    </row>
    <row r="80" spans="28:51" ht="15" customHeight="1">
      <c r="AB80" s="8">
        <v>60</v>
      </c>
      <c r="AC80" s="88" t="s">
        <v>1185</v>
      </c>
      <c r="AD80" s="88" t="s">
        <v>967</v>
      </c>
      <c r="AE80" s="88" t="s">
        <v>983</v>
      </c>
      <c r="AF80" s="88">
        <v>3100</v>
      </c>
      <c r="AG80" s="88">
        <v>3030</v>
      </c>
      <c r="AH80" s="88">
        <v>2980</v>
      </c>
      <c r="AI80" s="88">
        <v>2960</v>
      </c>
      <c r="AJ80" s="88">
        <v>2940</v>
      </c>
      <c r="AK80" s="88">
        <v>2920</v>
      </c>
      <c r="AL80" s="88">
        <v>2900</v>
      </c>
      <c r="AM80" s="88">
        <v>2880</v>
      </c>
      <c r="AO80" s="88" t="s">
        <v>1185</v>
      </c>
      <c r="AP80" s="88" t="s">
        <v>967</v>
      </c>
      <c r="AQ80" s="88" t="s">
        <v>983</v>
      </c>
      <c r="AR80" s="15">
        <v>124</v>
      </c>
      <c r="AS80" s="15">
        <v>121.01493084927652</v>
      </c>
      <c r="AT80" s="15">
        <v>119.32723758648632</v>
      </c>
      <c r="AU80" s="15">
        <v>118.22264681014063</v>
      </c>
      <c r="AV80" s="15">
        <v>117.51506118052338</v>
      </c>
      <c r="AW80" s="15">
        <v>116.86295332618789</v>
      </c>
      <c r="AX80" s="15">
        <v>115.89467326007532</v>
      </c>
      <c r="AY80" s="15">
        <v>115.16902614392697</v>
      </c>
    </row>
    <row r="81" spans="28:51"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28:51"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28:51"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28:51"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28:51" ht="15" customHeight="1"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8" spans="28:5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28:51">
      <c r="AB89" s="8">
        <v>16</v>
      </c>
      <c r="AC89" s="88" t="s">
        <v>1182</v>
      </c>
      <c r="AD89" s="88" t="s">
        <v>968</v>
      </c>
      <c r="AE89" s="88" t="s">
        <v>983</v>
      </c>
      <c r="AF89" s="88">
        <v>3600</v>
      </c>
      <c r="AG89" s="88">
        <v>3520</v>
      </c>
      <c r="AH89" s="88">
        <v>3490</v>
      </c>
      <c r="AI89" s="88">
        <v>3480</v>
      </c>
      <c r="AJ89" s="88">
        <v>3470</v>
      </c>
      <c r="AK89" s="88">
        <v>3450</v>
      </c>
      <c r="AL89" s="88">
        <v>3420</v>
      </c>
      <c r="AM89" s="88">
        <v>3400</v>
      </c>
      <c r="AO89" s="88" t="s">
        <v>1182</v>
      </c>
      <c r="AP89" s="88" t="s">
        <v>968</v>
      </c>
      <c r="AQ89" s="88" t="s">
        <v>983</v>
      </c>
      <c r="AR89" s="15">
        <v>72</v>
      </c>
      <c r="AS89" s="15">
        <v>70.395234421679589</v>
      </c>
      <c r="AT89" s="15">
        <v>69.841763634568665</v>
      </c>
      <c r="AU89" s="15">
        <v>69.622939921322356</v>
      </c>
      <c r="AV89" s="15">
        <v>69.376489452414944</v>
      </c>
      <c r="AW89" s="15">
        <v>69.018003887141802</v>
      </c>
      <c r="AX89" s="15">
        <v>68.382494461681489</v>
      </c>
      <c r="AY89" s="15">
        <v>68.027437073728237</v>
      </c>
    </row>
    <row r="90" spans="28:51" ht="15" customHeight="1">
      <c r="AB90" s="8">
        <v>31</v>
      </c>
      <c r="AC90" s="88" t="s">
        <v>1183</v>
      </c>
      <c r="AD90" s="88" t="s">
        <v>968</v>
      </c>
      <c r="AE90" s="88" t="s">
        <v>983</v>
      </c>
      <c r="AF90" s="88">
        <v>5300</v>
      </c>
      <c r="AG90" s="88">
        <v>5180</v>
      </c>
      <c r="AH90" s="88">
        <v>5140</v>
      </c>
      <c r="AI90" s="88">
        <v>5130</v>
      </c>
      <c r="AJ90" s="88">
        <v>5110</v>
      </c>
      <c r="AK90" s="88">
        <v>5080</v>
      </c>
      <c r="AL90" s="88">
        <v>5030</v>
      </c>
      <c r="AM90" s="88">
        <v>5010</v>
      </c>
      <c r="AO90" s="88" t="s">
        <v>1183</v>
      </c>
      <c r="AP90" s="88" t="s">
        <v>968</v>
      </c>
      <c r="AQ90" s="88" t="s">
        <v>983</v>
      </c>
      <c r="AR90" s="15">
        <v>106</v>
      </c>
      <c r="AS90" s="15">
        <v>103.6374284541394</v>
      </c>
      <c r="AT90" s="15">
        <v>102.82259646200387</v>
      </c>
      <c r="AU90" s="15">
        <v>102.50043932861347</v>
      </c>
      <c r="AV90" s="15">
        <v>102.1376094716109</v>
      </c>
      <c r="AW90" s="15">
        <v>101.60983905606989</v>
      </c>
      <c r="AX90" s="15">
        <v>100.67422795747554</v>
      </c>
      <c r="AY90" s="15">
        <v>100.15150458076658</v>
      </c>
    </row>
    <row r="91" spans="28:51">
      <c r="AB91" s="8">
        <v>46</v>
      </c>
      <c r="AC91" s="88" t="s">
        <v>1184</v>
      </c>
      <c r="AD91" s="88" t="s">
        <v>968</v>
      </c>
      <c r="AE91" s="88" t="s">
        <v>983</v>
      </c>
      <c r="AF91" s="88">
        <v>4700</v>
      </c>
      <c r="AG91" s="88">
        <v>4600</v>
      </c>
      <c r="AH91" s="88">
        <v>4560</v>
      </c>
      <c r="AI91" s="88">
        <v>4540</v>
      </c>
      <c r="AJ91" s="88">
        <v>4530</v>
      </c>
      <c r="AK91" s="88">
        <v>4510</v>
      </c>
      <c r="AL91" s="88">
        <v>4460</v>
      </c>
      <c r="AM91" s="88">
        <v>4440</v>
      </c>
      <c r="AO91" s="88" t="s">
        <v>1184</v>
      </c>
      <c r="AP91" s="88" t="s">
        <v>968</v>
      </c>
      <c r="AQ91" s="88" t="s">
        <v>983</v>
      </c>
      <c r="AR91" s="15">
        <v>94</v>
      </c>
      <c r="AS91" s="15">
        <v>91.904889383859469</v>
      </c>
      <c r="AT91" s="15">
        <v>91.182302522909112</v>
      </c>
      <c r="AU91" s="15">
        <v>90.896616008393067</v>
      </c>
      <c r="AV91" s="15">
        <v>90.574861229541725</v>
      </c>
      <c r="AW91" s="15">
        <v>90.106838408212894</v>
      </c>
      <c r="AX91" s="15">
        <v>89.277145547195275</v>
      </c>
      <c r="AY91" s="15">
        <v>88.813598401811859</v>
      </c>
    </row>
    <row r="92" spans="28:51">
      <c r="AB92" s="8">
        <v>61</v>
      </c>
      <c r="AC92" s="88" t="s">
        <v>1185</v>
      </c>
      <c r="AD92" s="88" t="s">
        <v>968</v>
      </c>
      <c r="AE92" s="88" t="s">
        <v>983</v>
      </c>
      <c r="AF92" s="88">
        <v>3100</v>
      </c>
      <c r="AG92" s="88">
        <v>3030</v>
      </c>
      <c r="AH92" s="88">
        <v>3010</v>
      </c>
      <c r="AI92" s="88">
        <v>3000</v>
      </c>
      <c r="AJ92" s="88">
        <v>2990</v>
      </c>
      <c r="AK92" s="88">
        <v>2970</v>
      </c>
      <c r="AL92" s="88">
        <v>2940</v>
      </c>
      <c r="AM92" s="88">
        <v>2930</v>
      </c>
      <c r="AO92" s="88" t="s">
        <v>1185</v>
      </c>
      <c r="AP92" s="88" t="s">
        <v>968</v>
      </c>
      <c r="AQ92" s="88" t="s">
        <v>983</v>
      </c>
      <c r="AR92" s="15">
        <v>124</v>
      </c>
      <c r="AS92" s="15">
        <v>121.23623705955929</v>
      </c>
      <c r="AT92" s="15">
        <v>120.28303737064604</v>
      </c>
      <c r="AU92" s="15">
        <v>119.90617430894403</v>
      </c>
      <c r="AV92" s="15">
        <v>119.48173183471461</v>
      </c>
      <c r="AW92" s="15">
        <v>118.86434002785531</v>
      </c>
      <c r="AX92" s="15">
        <v>117.7698515728959</v>
      </c>
      <c r="AY92" s="15">
        <v>117.15836384919862</v>
      </c>
    </row>
    <row r="93" spans="28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28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28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28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88">
        <v>2015</v>
      </c>
      <c r="AG100" s="88">
        <v>2020</v>
      </c>
      <c r="AH100" s="88">
        <v>2025</v>
      </c>
      <c r="AI100" s="88">
        <v>2030</v>
      </c>
      <c r="AJ100" s="88">
        <v>2035</v>
      </c>
      <c r="AK100" s="88">
        <v>2040</v>
      </c>
      <c r="AL100" s="88">
        <v>2045</v>
      </c>
      <c r="AM100" s="88">
        <v>2050</v>
      </c>
      <c r="AR100" s="88">
        <v>2015</v>
      </c>
      <c r="AS100" s="88">
        <v>2020</v>
      </c>
      <c r="AT100" s="88">
        <v>2025</v>
      </c>
      <c r="AU100" s="88">
        <v>2030</v>
      </c>
      <c r="AV100" s="88">
        <v>2035</v>
      </c>
      <c r="AW100" s="88">
        <v>2040</v>
      </c>
      <c r="AX100" s="88">
        <v>2045</v>
      </c>
      <c r="AY100" s="88">
        <v>2050</v>
      </c>
    </row>
    <row r="101" spans="28:51">
      <c r="AB101" s="8">
        <v>17</v>
      </c>
      <c r="AC101" s="88" t="s">
        <v>1182</v>
      </c>
      <c r="AD101" s="88" t="s">
        <v>969</v>
      </c>
      <c r="AE101" s="88" t="s">
        <v>983</v>
      </c>
      <c r="AF101" s="88">
        <v>3600</v>
      </c>
      <c r="AG101" s="88">
        <v>3490</v>
      </c>
      <c r="AH101" s="88">
        <v>3450</v>
      </c>
      <c r="AI101" s="88">
        <v>3430</v>
      </c>
      <c r="AJ101" s="88">
        <v>3400</v>
      </c>
      <c r="AK101" s="88">
        <v>3370</v>
      </c>
      <c r="AL101" s="88">
        <v>3330</v>
      </c>
      <c r="AM101" s="88">
        <v>3310</v>
      </c>
      <c r="AO101" s="88" t="s">
        <v>1182</v>
      </c>
      <c r="AP101" s="88" t="s">
        <v>969</v>
      </c>
      <c r="AQ101" s="88" t="s">
        <v>983</v>
      </c>
      <c r="AR101" s="15">
        <v>72</v>
      </c>
      <c r="AS101" s="15">
        <v>69.788857724199829</v>
      </c>
      <c r="AT101" s="15">
        <v>68.95530509070062</v>
      </c>
      <c r="AU101" s="15">
        <v>68.574292125077079</v>
      </c>
      <c r="AV101" s="15">
        <v>68.014308126714937</v>
      </c>
      <c r="AW101" s="15">
        <v>67.445028377677758</v>
      </c>
      <c r="AX101" s="15">
        <v>66.653539337977776</v>
      </c>
      <c r="AY101" s="15">
        <v>66.203942770634896</v>
      </c>
    </row>
    <row r="102" spans="28:51">
      <c r="AB102" s="8">
        <v>32</v>
      </c>
      <c r="AC102" s="88" t="s">
        <v>1183</v>
      </c>
      <c r="AD102" s="88" t="s">
        <v>969</v>
      </c>
      <c r="AE102" s="88" t="s">
        <v>983</v>
      </c>
      <c r="AF102" s="88">
        <v>5300</v>
      </c>
      <c r="AG102" s="88">
        <v>5140</v>
      </c>
      <c r="AH102" s="88">
        <v>5080</v>
      </c>
      <c r="AI102" s="88">
        <v>5050</v>
      </c>
      <c r="AJ102" s="88">
        <v>5010</v>
      </c>
      <c r="AK102" s="88">
        <v>4960</v>
      </c>
      <c r="AL102" s="88">
        <v>4910</v>
      </c>
      <c r="AM102" s="88">
        <v>4870</v>
      </c>
      <c r="AO102" s="88" t="s">
        <v>1183</v>
      </c>
      <c r="AP102" s="88" t="s">
        <v>969</v>
      </c>
      <c r="AQ102" s="88" t="s">
        <v>983</v>
      </c>
      <c r="AR102" s="15">
        <v>106</v>
      </c>
      <c r="AS102" s="15">
        <v>102.74470720507198</v>
      </c>
      <c r="AT102" s="15">
        <v>101.51753249464257</v>
      </c>
      <c r="AU102" s="15">
        <v>100.95659673969682</v>
      </c>
      <c r="AV102" s="15">
        <v>100.13217585321922</v>
      </c>
      <c r="AW102" s="15">
        <v>99.29406955602559</v>
      </c>
      <c r="AX102" s="15">
        <v>98.12882180313396</v>
      </c>
      <c r="AY102" s="15">
        <v>97.466915745656934</v>
      </c>
    </row>
    <row r="103" spans="28:51">
      <c r="AB103" s="8">
        <v>47</v>
      </c>
      <c r="AC103" s="88" t="s">
        <v>1184</v>
      </c>
      <c r="AD103" s="88" t="s">
        <v>969</v>
      </c>
      <c r="AE103" s="88" t="s">
        <v>983</v>
      </c>
      <c r="AF103" s="88">
        <v>4700</v>
      </c>
      <c r="AG103" s="88">
        <v>4560</v>
      </c>
      <c r="AH103" s="88">
        <v>4500</v>
      </c>
      <c r="AI103" s="88">
        <v>4480</v>
      </c>
      <c r="AJ103" s="88">
        <v>4440</v>
      </c>
      <c r="AK103" s="88">
        <v>4400</v>
      </c>
      <c r="AL103" s="88">
        <v>4350</v>
      </c>
      <c r="AM103" s="88">
        <v>4320</v>
      </c>
      <c r="AO103" s="88" t="s">
        <v>1184</v>
      </c>
      <c r="AP103" s="88" t="s">
        <v>969</v>
      </c>
      <c r="AQ103" s="88" t="s">
        <v>983</v>
      </c>
      <c r="AR103" s="15">
        <v>94</v>
      </c>
      <c r="AS103" s="15">
        <v>91.113230917705337</v>
      </c>
      <c r="AT103" s="15">
        <v>90.024981646192472</v>
      </c>
      <c r="AU103" s="15">
        <v>89.527548052183974</v>
      </c>
      <c r="AV103" s="15">
        <v>88.79645783210006</v>
      </c>
      <c r="AW103" s="15">
        <v>88.053231493079295</v>
      </c>
      <c r="AX103" s="15">
        <v>87.019898580137678</v>
      </c>
      <c r="AY103" s="15">
        <v>86.432925283884458</v>
      </c>
    </row>
    <row r="104" spans="28:51">
      <c r="AB104" s="8">
        <v>62</v>
      </c>
      <c r="AC104" s="88" t="s">
        <v>1185</v>
      </c>
      <c r="AD104" s="88" t="s">
        <v>969</v>
      </c>
      <c r="AE104" s="88" t="s">
        <v>983</v>
      </c>
      <c r="AF104" s="88">
        <v>3100</v>
      </c>
      <c r="AG104" s="88">
        <v>3000</v>
      </c>
      <c r="AH104" s="88">
        <v>2970</v>
      </c>
      <c r="AI104" s="88">
        <v>2950</v>
      </c>
      <c r="AJ104" s="88">
        <v>2930</v>
      </c>
      <c r="AK104" s="88">
        <v>2900</v>
      </c>
      <c r="AL104" s="88">
        <v>2870</v>
      </c>
      <c r="AM104" s="88">
        <v>2850</v>
      </c>
      <c r="AO104" s="88" t="s">
        <v>1185</v>
      </c>
      <c r="AP104" s="88" t="s">
        <v>969</v>
      </c>
      <c r="AQ104" s="88" t="s">
        <v>983</v>
      </c>
      <c r="AR104" s="15">
        <v>124</v>
      </c>
      <c r="AS104" s="15">
        <v>120.19192163612193</v>
      </c>
      <c r="AT104" s="15">
        <v>118.75635876731772</v>
      </c>
      <c r="AU104" s="15">
        <v>118.10016977096609</v>
      </c>
      <c r="AV104" s="15">
        <v>117.13575288489795</v>
      </c>
      <c r="AW104" s="15">
        <v>116.15532665044505</v>
      </c>
      <c r="AX104" s="15">
        <v>114.79220663762842</v>
      </c>
      <c r="AY104" s="15">
        <v>114.01790143831568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R135"/>
  <sheetViews>
    <sheetView topLeftCell="AC4" zoomScale="85" zoomScaleNormal="85" workbookViewId="0">
      <selection activeCell="AH100" sqref="AH100"/>
    </sheetView>
  </sheetViews>
  <sheetFormatPr defaultRowHeight="15"/>
  <cols>
    <col min="1" max="1" width="9.140625" style="88"/>
    <col min="2" max="2" width="25.5703125" style="88" customWidth="1"/>
    <col min="3" max="3" width="13.5703125" style="88" customWidth="1"/>
    <col min="4" max="4" width="18.7109375" style="88" customWidth="1"/>
    <col min="5" max="5" width="19.28515625" style="88" bestFit="1" customWidth="1"/>
    <col min="6" max="14" width="9.140625" style="88"/>
    <col min="15" max="15" width="9.140625" style="89"/>
    <col min="16" max="16" width="9.140625" style="88"/>
    <col min="17" max="17" width="19.28515625" style="88" bestFit="1" customWidth="1"/>
    <col min="18" max="26" width="9.140625" style="88"/>
    <col min="27" max="27" width="9.140625" style="89"/>
    <col min="28" max="28" width="9.140625" style="88"/>
    <col min="29" max="29" width="37.42578125" style="88" bestFit="1" customWidth="1"/>
    <col min="30" max="30" width="9.140625" style="88"/>
    <col min="31" max="31" width="15.7109375" style="88" bestFit="1" customWidth="1"/>
    <col min="32" max="40" width="9.140625" style="88"/>
    <col min="41" max="41" width="17.85546875" style="88" bestFit="1" customWidth="1"/>
    <col min="42" max="51" width="9.140625" style="88"/>
    <col min="52" max="52" width="9.140625" style="89"/>
    <col min="53" max="53" width="21.140625" style="88" bestFit="1" customWidth="1"/>
    <col min="54" max="73" width="9.140625" style="88"/>
    <col min="74" max="74" width="9.140625" style="89"/>
    <col min="75" max="75" width="32.5703125" style="88" bestFit="1" customWidth="1"/>
    <col min="76" max="84" width="9.140625" style="88"/>
    <col min="85" max="85" width="14.140625" style="88" bestFit="1" customWidth="1"/>
    <col min="86" max="94" width="9.140625" style="88"/>
    <col min="95" max="95" width="6.85546875" style="88" bestFit="1" customWidth="1"/>
    <col min="96" max="96" width="9.140625" style="89"/>
    <col min="97" max="16384" width="9.140625" style="88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88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88" t="s">
        <v>963</v>
      </c>
      <c r="BM3" s="88" t="s">
        <v>963</v>
      </c>
      <c r="BW3" s="88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88">
        <v>2015</v>
      </c>
      <c r="AG4" s="88">
        <v>2020</v>
      </c>
      <c r="AH4" s="88">
        <v>2025</v>
      </c>
      <c r="AI4" s="88">
        <v>2030</v>
      </c>
      <c r="AJ4" s="88">
        <v>2035</v>
      </c>
      <c r="AK4" s="88">
        <v>2040</v>
      </c>
      <c r="AL4" s="88">
        <v>2045</v>
      </c>
      <c r="AM4" s="88">
        <v>2050</v>
      </c>
      <c r="AR4" s="88">
        <v>2015</v>
      </c>
      <c r="AS4" s="88">
        <v>2020</v>
      </c>
      <c r="AT4" s="88">
        <v>2025</v>
      </c>
      <c r="AU4" s="88">
        <v>2030</v>
      </c>
      <c r="AV4" s="88">
        <v>2035</v>
      </c>
      <c r="AW4" s="88">
        <v>2040</v>
      </c>
      <c r="AX4" s="88">
        <v>2045</v>
      </c>
      <c r="AY4" s="88">
        <v>2050</v>
      </c>
      <c r="BC4" s="88">
        <v>2015</v>
      </c>
      <c r="BD4" s="88">
        <v>2020</v>
      </c>
      <c r="BE4" s="88">
        <v>2025</v>
      </c>
      <c r="BF4" s="88">
        <v>2030</v>
      </c>
      <c r="BG4" s="88">
        <v>2035</v>
      </c>
      <c r="BH4" s="88">
        <v>2040</v>
      </c>
      <c r="BI4" s="88">
        <v>2045</v>
      </c>
      <c r="BJ4" s="88">
        <v>2050</v>
      </c>
      <c r="BN4" s="88">
        <v>2015</v>
      </c>
      <c r="BO4" s="88">
        <v>2020</v>
      </c>
      <c r="BP4" s="88">
        <v>2025</v>
      </c>
      <c r="BQ4" s="88">
        <v>2030</v>
      </c>
      <c r="BR4" s="88">
        <v>2035</v>
      </c>
      <c r="BS4" s="88">
        <v>2040</v>
      </c>
      <c r="BT4" s="88">
        <v>2045</v>
      </c>
      <c r="BU4" s="88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88">
        <v>2015</v>
      </c>
      <c r="CK4" s="88">
        <v>2020</v>
      </c>
      <c r="CL4" s="88">
        <v>2025</v>
      </c>
      <c r="CM4" s="88">
        <v>2030</v>
      </c>
      <c r="CN4" s="88">
        <v>2035</v>
      </c>
      <c r="CO4" s="88">
        <v>2040</v>
      </c>
      <c r="CP4" s="88">
        <v>2045</v>
      </c>
      <c r="CQ4" s="88">
        <v>2050</v>
      </c>
    </row>
    <row r="5" spans="1:95" ht="15" customHeight="1">
      <c r="A5" s="3">
        <v>1</v>
      </c>
      <c r="B5" s="7" t="s">
        <v>1136</v>
      </c>
      <c r="C5" s="8" t="s">
        <v>966</v>
      </c>
      <c r="D5" s="146" t="s">
        <v>1142</v>
      </c>
      <c r="E5" s="9" t="s">
        <v>967</v>
      </c>
      <c r="F5" s="10" t="s">
        <v>979</v>
      </c>
      <c r="G5" s="11" t="e">
        <v>#N/A</v>
      </c>
      <c r="H5" s="12" t="e">
        <v>#N/A</v>
      </c>
      <c r="I5" s="12" t="e">
        <v>#N/A</v>
      </c>
      <c r="J5" s="12" t="e">
        <v>#N/A</v>
      </c>
      <c r="K5" s="12" t="e">
        <v>#N/A</v>
      </c>
      <c r="L5" s="12" t="e">
        <v>#N/A</v>
      </c>
      <c r="M5" s="12" t="e">
        <v>#N/A</v>
      </c>
      <c r="N5" s="13" t="e">
        <v>#N/A</v>
      </c>
      <c r="P5" s="146" t="s">
        <v>1142</v>
      </c>
      <c r="Q5" s="9" t="s">
        <v>967</v>
      </c>
      <c r="R5" s="10" t="s">
        <v>979</v>
      </c>
      <c r="S5" s="11" t="e">
        <v>#N/A</v>
      </c>
      <c r="T5" s="12" t="e">
        <v>#N/A</v>
      </c>
      <c r="U5" s="12" t="e">
        <v>#N/A</v>
      </c>
      <c r="V5" s="12" t="e">
        <v>#N/A</v>
      </c>
      <c r="W5" s="12" t="e">
        <v>#N/A</v>
      </c>
      <c r="X5" s="12" t="e">
        <v>#N/A</v>
      </c>
      <c r="Y5" s="12" t="e">
        <v>#N/A</v>
      </c>
      <c r="Z5" s="13" t="e">
        <v>#N/A</v>
      </c>
      <c r="AA5" s="37"/>
      <c r="AB5" s="8">
        <v>5</v>
      </c>
      <c r="AC5" s="88" t="s">
        <v>1142</v>
      </c>
      <c r="AD5" s="88" t="s">
        <v>967</v>
      </c>
      <c r="AE5" s="88" t="s">
        <v>979</v>
      </c>
      <c r="AF5" s="88" t="e">
        <v>#N/A</v>
      </c>
      <c r="AG5" s="88" t="e">
        <v>#N/A</v>
      </c>
      <c r="AH5" s="88" t="e">
        <v>#N/A</v>
      </c>
      <c r="AI5" s="88" t="e">
        <v>#N/A</v>
      </c>
      <c r="AJ5" s="88" t="e">
        <v>#N/A</v>
      </c>
      <c r="AK5" s="88" t="e">
        <v>#N/A</v>
      </c>
      <c r="AL5" s="88" t="e">
        <v>#N/A</v>
      </c>
      <c r="AM5" s="88" t="e">
        <v>#N/A</v>
      </c>
      <c r="AO5" s="88" t="s">
        <v>1142</v>
      </c>
      <c r="AP5" s="88" t="s">
        <v>967</v>
      </c>
      <c r="AQ5" s="88" t="s">
        <v>979</v>
      </c>
      <c r="AR5" s="15" t="e">
        <v>#N/A</v>
      </c>
      <c r="AS5" s="15" t="e">
        <v>#N/A</v>
      </c>
      <c r="AT5" s="15" t="e">
        <v>#N/A</v>
      </c>
      <c r="AU5" s="15" t="e">
        <v>#N/A</v>
      </c>
      <c r="AV5" s="15" t="e">
        <v>#N/A</v>
      </c>
      <c r="AW5" s="15" t="e">
        <v>#N/A</v>
      </c>
      <c r="AX5" s="15" t="e">
        <v>#N/A</v>
      </c>
      <c r="AY5" s="15" t="e">
        <v>#N/A</v>
      </c>
      <c r="BA5" s="8" t="s">
        <v>967</v>
      </c>
      <c r="BC5" s="88" t="e">
        <v>#N/A</v>
      </c>
      <c r="BD5" s="88" t="e">
        <v>#N/A</v>
      </c>
      <c r="BE5" s="88" t="e">
        <v>#N/A</v>
      </c>
      <c r="BF5" s="88" t="e">
        <v>#N/A</v>
      </c>
      <c r="BG5" s="88" t="e">
        <v>#N/A</v>
      </c>
      <c r="BH5" s="88" t="e">
        <v>#N/A</v>
      </c>
      <c r="BI5" s="88" t="e">
        <v>#N/A</v>
      </c>
      <c r="BJ5" s="88" t="e">
        <v>#N/A</v>
      </c>
      <c r="BM5" s="88" t="s">
        <v>967</v>
      </c>
      <c r="BN5" s="15" t="e">
        <v>#N/A</v>
      </c>
      <c r="BO5" s="15" t="e">
        <v>#N/A</v>
      </c>
      <c r="BP5" s="15" t="e">
        <v>#N/A</v>
      </c>
      <c r="BQ5" s="15" t="e">
        <v>#N/A</v>
      </c>
      <c r="BR5" s="15" t="e">
        <v>#N/A</v>
      </c>
      <c r="BS5" s="15" t="e">
        <v>#N/A</v>
      </c>
      <c r="BT5" s="15" t="e">
        <v>#N/A</v>
      </c>
      <c r="BU5" s="15" t="e">
        <v>#N/A</v>
      </c>
      <c r="BW5" s="2" t="s">
        <v>1142</v>
      </c>
      <c r="BY5" s="88" t="e">
        <v>#N/A</v>
      </c>
      <c r="BZ5" s="88" t="e">
        <v>#N/A</v>
      </c>
      <c r="CA5" s="88" t="e">
        <v>#N/A</v>
      </c>
      <c r="CB5" s="88" t="e">
        <v>#N/A</v>
      </c>
      <c r="CC5" s="88" t="e">
        <v>#N/A</v>
      </c>
      <c r="CD5" s="88" t="e">
        <v>#N/A</v>
      </c>
      <c r="CE5" s="88" t="e">
        <v>#N/A</v>
      </c>
      <c r="CF5" s="88" t="e">
        <v>#N/A</v>
      </c>
      <c r="CG5" s="17" t="e">
        <v>#N/A</v>
      </c>
      <c r="CI5" s="88" t="s">
        <v>1142</v>
      </c>
      <c r="CK5" s="15" t="e">
        <v>#N/A</v>
      </c>
      <c r="CL5" s="15" t="e">
        <v>#N/A</v>
      </c>
      <c r="CM5" s="15" t="e">
        <v>#N/A</v>
      </c>
      <c r="CN5" s="15" t="e">
        <v>#N/A</v>
      </c>
      <c r="CO5" s="15" t="e">
        <v>#N/A</v>
      </c>
      <c r="CP5" s="15" t="e">
        <v>#N/A</v>
      </c>
      <c r="CQ5" s="15" t="e">
        <v>#N/A</v>
      </c>
    </row>
    <row r="6" spans="1:95">
      <c r="A6" s="3">
        <v>2</v>
      </c>
      <c r="C6" s="88">
        <v>-1</v>
      </c>
      <c r="D6" s="146"/>
      <c r="E6" s="9" t="s">
        <v>968</v>
      </c>
      <c r="F6" s="10" t="s">
        <v>979</v>
      </c>
      <c r="G6" s="18" t="e">
        <v>#N/A</v>
      </c>
      <c r="H6" s="19" t="e">
        <v>#N/A</v>
      </c>
      <c r="I6" s="19">
        <v>1510</v>
      </c>
      <c r="J6" s="19">
        <v>1510</v>
      </c>
      <c r="K6" s="19">
        <v>1510</v>
      </c>
      <c r="L6" s="19">
        <v>1510</v>
      </c>
      <c r="M6" s="19">
        <v>1510</v>
      </c>
      <c r="N6" s="20">
        <v>1510</v>
      </c>
      <c r="P6" s="146"/>
      <c r="Q6" s="9" t="s">
        <v>968</v>
      </c>
      <c r="R6" s="10" t="s">
        <v>979</v>
      </c>
      <c r="S6" s="18" t="e">
        <v>#N/A</v>
      </c>
      <c r="T6" s="19" t="e">
        <v>#N/A</v>
      </c>
      <c r="U6" s="19">
        <v>37.700000000000003</v>
      </c>
      <c r="V6" s="19">
        <v>37.700000000000003</v>
      </c>
      <c r="W6" s="19">
        <v>37.700000000000003</v>
      </c>
      <c r="X6" s="19">
        <v>37.700000000000003</v>
      </c>
      <c r="Y6" s="19">
        <v>37.700000000000003</v>
      </c>
      <c r="Z6" s="20">
        <v>37.700000000000003</v>
      </c>
      <c r="AA6" s="37"/>
      <c r="AB6" s="8">
        <v>20</v>
      </c>
      <c r="AC6" s="88" t="s">
        <v>1143</v>
      </c>
      <c r="AD6" s="88" t="s">
        <v>967</v>
      </c>
      <c r="AE6" s="88" t="s">
        <v>979</v>
      </c>
      <c r="AF6" s="88" t="e">
        <v>#N/A</v>
      </c>
      <c r="AG6" s="88" t="e">
        <v>#N/A</v>
      </c>
      <c r="AH6" s="88" t="e">
        <v>#N/A</v>
      </c>
      <c r="AI6" s="88" t="e">
        <v>#N/A</v>
      </c>
      <c r="AJ6" s="88" t="e">
        <v>#N/A</v>
      </c>
      <c r="AK6" s="88" t="e">
        <v>#N/A</v>
      </c>
      <c r="AL6" s="88" t="e">
        <v>#N/A</v>
      </c>
      <c r="AM6" s="88" t="e">
        <v>#N/A</v>
      </c>
      <c r="AO6" s="88" t="s">
        <v>1143</v>
      </c>
      <c r="AP6" s="88" t="s">
        <v>967</v>
      </c>
      <c r="AQ6" s="88" t="s">
        <v>979</v>
      </c>
      <c r="AR6" s="15" t="e">
        <v>#N/A</v>
      </c>
      <c r="AS6" s="15" t="e">
        <v>#N/A</v>
      </c>
      <c r="AT6" s="15" t="e">
        <v>#N/A</v>
      </c>
      <c r="AU6" s="15" t="e">
        <v>#N/A</v>
      </c>
      <c r="AV6" s="15" t="e">
        <v>#N/A</v>
      </c>
      <c r="AW6" s="15" t="e">
        <v>#N/A</v>
      </c>
      <c r="AX6" s="15" t="e">
        <v>#N/A</v>
      </c>
      <c r="AY6" s="15" t="e">
        <v>#N/A</v>
      </c>
      <c r="BA6" s="8" t="s">
        <v>968</v>
      </c>
      <c r="BC6" s="88" t="e">
        <v>#N/A</v>
      </c>
      <c r="BD6" s="88" t="e">
        <v>#N/A</v>
      </c>
      <c r="BE6" s="88" t="e">
        <v>#REF!</v>
      </c>
      <c r="BF6" s="88" t="e">
        <v>#REF!</v>
      </c>
      <c r="BG6" s="88" t="e">
        <v>#REF!</v>
      </c>
      <c r="BH6" s="88" t="e">
        <v>#REF!</v>
      </c>
      <c r="BI6" s="88" t="e">
        <v>#REF!</v>
      </c>
      <c r="BJ6" s="88" t="e">
        <v>#REF!</v>
      </c>
      <c r="BM6" s="88" t="s">
        <v>968</v>
      </c>
      <c r="BN6" s="15" t="e">
        <v>#N/A</v>
      </c>
      <c r="BO6" s="15" t="e">
        <v>#N/A</v>
      </c>
      <c r="BP6" s="15" t="e">
        <v>#REF!</v>
      </c>
      <c r="BQ6" s="15" t="e">
        <v>#REF!</v>
      </c>
      <c r="BR6" s="15" t="e">
        <v>#REF!</v>
      </c>
      <c r="BS6" s="15" t="e">
        <v>#REF!</v>
      </c>
      <c r="BT6" s="15" t="e">
        <v>#REF!</v>
      </c>
      <c r="BU6" s="15" t="e">
        <v>#REF!</v>
      </c>
      <c r="BW6" s="2" t="s">
        <v>1143</v>
      </c>
      <c r="BY6" s="88" t="e">
        <v>#N/A</v>
      </c>
      <c r="BZ6" s="88" t="e">
        <v>#N/A</v>
      </c>
      <c r="CA6" s="88" t="e">
        <v>#N/A</v>
      </c>
      <c r="CB6" s="88" t="e">
        <v>#N/A</v>
      </c>
      <c r="CC6" s="88" t="e">
        <v>#N/A</v>
      </c>
      <c r="CD6" s="88" t="e">
        <v>#N/A</v>
      </c>
      <c r="CE6" s="88" t="e">
        <v>#N/A</v>
      </c>
      <c r="CF6" s="88" t="e">
        <v>#N/A</v>
      </c>
      <c r="CI6" s="88" t="s">
        <v>1143</v>
      </c>
      <c r="CK6" s="15" t="e">
        <v>#N/A</v>
      </c>
      <c r="CL6" s="15" t="e">
        <v>#N/A</v>
      </c>
      <c r="CM6" s="15" t="e">
        <v>#N/A</v>
      </c>
      <c r="CN6" s="15" t="e">
        <v>#N/A</v>
      </c>
      <c r="CO6" s="15" t="e">
        <v>#N/A</v>
      </c>
      <c r="CP6" s="15" t="e">
        <v>#N/A</v>
      </c>
      <c r="CQ6" s="15" t="e">
        <v>#N/A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 t="e">
        <v>#N/A</v>
      </c>
      <c r="H7" s="24" t="e">
        <v>#N/A</v>
      </c>
      <c r="I7" s="24">
        <v>1510</v>
      </c>
      <c r="J7" s="24">
        <v>1390</v>
      </c>
      <c r="K7" s="24">
        <v>1340</v>
      </c>
      <c r="L7" s="24">
        <v>1310</v>
      </c>
      <c r="M7" s="24">
        <v>1290</v>
      </c>
      <c r="N7" s="25">
        <v>1280</v>
      </c>
      <c r="P7" s="147"/>
      <c r="Q7" s="21" t="s">
        <v>969</v>
      </c>
      <c r="R7" s="22" t="s">
        <v>979</v>
      </c>
      <c r="S7" s="23" t="e">
        <v>#N/A</v>
      </c>
      <c r="T7" s="24" t="e">
        <v>#N/A</v>
      </c>
      <c r="U7" s="24">
        <v>37.703599436959585</v>
      </c>
      <c r="V7" s="24">
        <v>34.789665822719108</v>
      </c>
      <c r="W7" s="24">
        <v>33.468773050872748</v>
      </c>
      <c r="X7" s="24">
        <v>32.726969464292374</v>
      </c>
      <c r="Y7" s="24">
        <v>32.275633262340442</v>
      </c>
      <c r="Z7" s="25">
        <v>32.02666747222662</v>
      </c>
      <c r="AA7" s="37"/>
      <c r="AB7" s="8">
        <v>35</v>
      </c>
      <c r="AC7" s="88" t="s">
        <v>1144</v>
      </c>
      <c r="AD7" s="88" t="s">
        <v>967</v>
      </c>
      <c r="AE7" s="88" t="s">
        <v>1145</v>
      </c>
      <c r="AF7" s="88" t="e">
        <v>#N/A</v>
      </c>
      <c r="AG7" s="88" t="e">
        <v>#N/A</v>
      </c>
      <c r="AH7" s="88" t="e">
        <v>#N/A</v>
      </c>
      <c r="AI7" s="88" t="e">
        <v>#N/A</v>
      </c>
      <c r="AJ7" s="88" t="e">
        <v>#N/A</v>
      </c>
      <c r="AK7" s="88" t="e">
        <v>#N/A</v>
      </c>
      <c r="AL7" s="88" t="e">
        <v>#N/A</v>
      </c>
      <c r="AM7" s="88" t="e">
        <v>#N/A</v>
      </c>
      <c r="AO7" s="88" t="s">
        <v>1144</v>
      </c>
      <c r="AP7" s="88" t="s">
        <v>967</v>
      </c>
      <c r="AQ7" s="88" t="s">
        <v>1145</v>
      </c>
      <c r="AR7" s="15" t="e">
        <v>#N/A</v>
      </c>
      <c r="AS7" s="15" t="e">
        <v>#N/A</v>
      </c>
      <c r="AT7" s="15" t="e">
        <v>#N/A</v>
      </c>
      <c r="AU7" s="15" t="e">
        <v>#N/A</v>
      </c>
      <c r="AV7" s="15" t="e">
        <v>#N/A</v>
      </c>
      <c r="AW7" s="15" t="e">
        <v>#N/A</v>
      </c>
      <c r="AX7" s="15" t="e">
        <v>#N/A</v>
      </c>
      <c r="AY7" s="15" t="e">
        <v>#N/A</v>
      </c>
      <c r="BA7" s="8" t="s">
        <v>969</v>
      </c>
      <c r="BC7" s="88" t="e">
        <v>#N/A</v>
      </c>
      <c r="BD7" s="88" t="e">
        <v>#N/A</v>
      </c>
      <c r="BE7" s="88" t="e">
        <v>#REF!</v>
      </c>
      <c r="BF7" s="88" t="e">
        <v>#REF!</v>
      </c>
      <c r="BG7" s="88" t="e">
        <v>#REF!</v>
      </c>
      <c r="BH7" s="88" t="e">
        <v>#REF!</v>
      </c>
      <c r="BI7" s="88" t="e">
        <v>#REF!</v>
      </c>
      <c r="BJ7" s="88" t="e">
        <v>#REF!</v>
      </c>
      <c r="BM7" s="88" t="s">
        <v>969</v>
      </c>
      <c r="BN7" s="15" t="e">
        <v>#N/A</v>
      </c>
      <c r="BO7" s="15" t="e">
        <v>#N/A</v>
      </c>
      <c r="BP7" s="15" t="e">
        <v>#REF!</v>
      </c>
      <c r="BQ7" s="15" t="e">
        <v>#REF!</v>
      </c>
      <c r="BR7" s="15" t="e">
        <v>#REF!</v>
      </c>
      <c r="BS7" s="15" t="e">
        <v>#REF!</v>
      </c>
      <c r="BT7" s="15" t="e">
        <v>#REF!</v>
      </c>
      <c r="BU7" s="15" t="e">
        <v>#REF!</v>
      </c>
      <c r="BW7" s="2" t="s">
        <v>1144</v>
      </c>
      <c r="BY7" s="88" t="e">
        <v>#N/A</v>
      </c>
      <c r="BZ7" s="88" t="e">
        <v>#N/A</v>
      </c>
      <c r="CA7" s="88" t="e">
        <v>#N/A</v>
      </c>
      <c r="CB7" s="88" t="e">
        <v>#N/A</v>
      </c>
      <c r="CC7" s="88" t="e">
        <v>#N/A</v>
      </c>
      <c r="CD7" s="88" t="e">
        <v>#N/A</v>
      </c>
      <c r="CE7" s="88" t="e">
        <v>#N/A</v>
      </c>
      <c r="CF7" s="88" t="e">
        <v>#N/A</v>
      </c>
      <c r="CI7" s="88" t="s">
        <v>1144</v>
      </c>
      <c r="CK7" s="15" t="e">
        <v>#N/A</v>
      </c>
      <c r="CL7" s="15" t="e">
        <v>#N/A</v>
      </c>
      <c r="CM7" s="15" t="e">
        <v>#N/A</v>
      </c>
      <c r="CN7" s="15" t="e">
        <v>#N/A</v>
      </c>
      <c r="CO7" s="15" t="e">
        <v>#N/A</v>
      </c>
      <c r="CP7" s="15" t="e">
        <v>#N/A</v>
      </c>
      <c r="CQ7" s="15" t="e">
        <v>#N/A</v>
      </c>
    </row>
    <row r="8" spans="1:95" ht="15.75" thickBot="1">
      <c r="AA8" s="37"/>
      <c r="AB8" s="8">
        <v>50</v>
      </c>
      <c r="AC8" s="88" t="s">
        <v>1146</v>
      </c>
      <c r="AD8" s="88" t="s">
        <v>967</v>
      </c>
      <c r="AE8" s="88" t="s">
        <v>1147</v>
      </c>
      <c r="AF8" s="88" t="e">
        <v>#N/A</v>
      </c>
      <c r="AG8" s="88" t="e">
        <v>#N/A</v>
      </c>
      <c r="AH8" s="88" t="e">
        <v>#N/A</v>
      </c>
      <c r="AI8" s="88" t="e">
        <v>#N/A</v>
      </c>
      <c r="AJ8" s="88" t="e">
        <v>#N/A</v>
      </c>
      <c r="AK8" s="88" t="e">
        <v>#N/A</v>
      </c>
      <c r="AL8" s="88" t="e">
        <v>#N/A</v>
      </c>
      <c r="AM8" s="88" t="e">
        <v>#N/A</v>
      </c>
      <c r="AO8" s="88" t="s">
        <v>1146</v>
      </c>
      <c r="AP8" s="88" t="s">
        <v>967</v>
      </c>
      <c r="AQ8" s="88" t="s">
        <v>1147</v>
      </c>
      <c r="AR8" s="15" t="e">
        <v>#N/A</v>
      </c>
      <c r="AS8" s="15" t="e">
        <v>#N/A</v>
      </c>
      <c r="AT8" s="15" t="e">
        <v>#N/A</v>
      </c>
      <c r="AU8" s="15" t="e">
        <v>#N/A</v>
      </c>
      <c r="AV8" s="15" t="e">
        <v>#N/A</v>
      </c>
      <c r="AW8" s="15" t="e">
        <v>#N/A</v>
      </c>
      <c r="AX8" s="15" t="e">
        <v>#N/A</v>
      </c>
      <c r="AY8" s="15" t="e">
        <v>#N/A</v>
      </c>
      <c r="BW8" s="2" t="s">
        <v>1146</v>
      </c>
      <c r="BY8" s="88" t="e">
        <v>#N/A</v>
      </c>
      <c r="BZ8" s="88" t="e">
        <v>#N/A</v>
      </c>
      <c r="CA8" s="88" t="e">
        <v>#N/A</v>
      </c>
      <c r="CB8" s="88" t="e">
        <v>#N/A</v>
      </c>
      <c r="CC8" s="88" t="e">
        <v>#N/A</v>
      </c>
      <c r="CD8" s="88" t="e">
        <v>#N/A</v>
      </c>
      <c r="CE8" s="88" t="e">
        <v>#N/A</v>
      </c>
      <c r="CF8" s="88" t="e">
        <v>#N/A</v>
      </c>
      <c r="CI8" s="88" t="s">
        <v>1146</v>
      </c>
      <c r="CK8" s="15" t="e">
        <v>#N/A</v>
      </c>
      <c r="CL8" s="15" t="e">
        <v>#N/A</v>
      </c>
      <c r="CM8" s="15" t="e">
        <v>#N/A</v>
      </c>
      <c r="CN8" s="15" t="e">
        <v>#N/A</v>
      </c>
      <c r="CO8" s="15" t="e">
        <v>#N/A</v>
      </c>
      <c r="CP8" s="15" t="e">
        <v>#N/A</v>
      </c>
      <c r="CQ8" s="15" t="e">
        <v>#N/A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C9" s="88" t="s">
        <v>1148</v>
      </c>
      <c r="AD9" s="88" t="s">
        <v>967</v>
      </c>
      <c r="AE9" s="88" t="s">
        <v>1147</v>
      </c>
      <c r="AF9" s="88" t="e">
        <v>#N/A</v>
      </c>
      <c r="AG9" s="88" t="e">
        <v>#N/A</v>
      </c>
      <c r="AH9" s="88" t="e">
        <v>#N/A</v>
      </c>
      <c r="AI9" s="88" t="e">
        <v>#N/A</v>
      </c>
      <c r="AJ9" s="88" t="e">
        <v>#N/A</v>
      </c>
      <c r="AK9" s="88" t="e">
        <v>#N/A</v>
      </c>
      <c r="AL9" s="88" t="e">
        <v>#N/A</v>
      </c>
      <c r="AM9" s="88" t="e">
        <v>#N/A</v>
      </c>
      <c r="AO9" s="88" t="s">
        <v>1148</v>
      </c>
      <c r="AP9" s="88" t="s">
        <v>967</v>
      </c>
      <c r="AQ9" s="88" t="s">
        <v>1147</v>
      </c>
      <c r="AR9" s="15" t="e">
        <v>#N/A</v>
      </c>
      <c r="AS9" s="15" t="e">
        <v>#N/A</v>
      </c>
      <c r="AT9" s="15" t="e">
        <v>#N/A</v>
      </c>
      <c r="AU9" s="15" t="e">
        <v>#N/A</v>
      </c>
      <c r="AV9" s="15" t="e">
        <v>#N/A</v>
      </c>
      <c r="AW9" s="15" t="e">
        <v>#N/A</v>
      </c>
      <c r="AX9" s="15" t="e">
        <v>#N/A</v>
      </c>
      <c r="AY9" s="15" t="e">
        <v>#N/A</v>
      </c>
      <c r="BW9" s="2" t="s">
        <v>1148</v>
      </c>
      <c r="BY9" s="88" t="e">
        <v>#N/A</v>
      </c>
      <c r="BZ9" s="88" t="e">
        <v>#N/A</v>
      </c>
      <c r="CA9" s="88" t="e">
        <v>#N/A</v>
      </c>
      <c r="CB9" s="88" t="e">
        <v>#N/A</v>
      </c>
      <c r="CC9" s="88" t="e">
        <v>#N/A</v>
      </c>
      <c r="CD9" s="88" t="e">
        <v>#N/A</v>
      </c>
      <c r="CE9" s="88" t="e">
        <v>#N/A</v>
      </c>
      <c r="CF9" s="88" t="e">
        <v>#N/A</v>
      </c>
      <c r="CI9" s="88" t="s">
        <v>1148</v>
      </c>
      <c r="CK9" s="15" t="e">
        <v>#N/A</v>
      </c>
      <c r="CL9" s="15" t="e">
        <v>#N/A</v>
      </c>
      <c r="CM9" s="15" t="e">
        <v>#N/A</v>
      </c>
      <c r="CN9" s="15" t="e">
        <v>#N/A</v>
      </c>
      <c r="CO9" s="15" t="e">
        <v>#N/A</v>
      </c>
      <c r="CP9" s="15" t="e">
        <v>#N/A</v>
      </c>
      <c r="CQ9" s="15" t="e">
        <v>#N/A</v>
      </c>
    </row>
    <row r="10" spans="1:95" ht="15" customHeight="1">
      <c r="A10" s="3">
        <v>1</v>
      </c>
      <c r="B10" s="7" t="s">
        <v>1136</v>
      </c>
      <c r="C10" s="8" t="s">
        <v>970</v>
      </c>
      <c r="D10" s="146" t="s">
        <v>1142</v>
      </c>
      <c r="E10" s="9" t="s">
        <v>967</v>
      </c>
      <c r="F10" s="10" t="s">
        <v>982</v>
      </c>
      <c r="G10" s="11" t="e">
        <v>#N/A</v>
      </c>
      <c r="H10" s="12" t="e">
        <v>#N/A</v>
      </c>
      <c r="I10" s="12" t="e">
        <v>#N/A</v>
      </c>
      <c r="J10" s="12" t="e">
        <v>#N/A</v>
      </c>
      <c r="K10" s="12" t="e">
        <v>#N/A</v>
      </c>
      <c r="L10" s="12" t="e">
        <v>#N/A</v>
      </c>
      <c r="M10" s="12" t="e">
        <v>#N/A</v>
      </c>
      <c r="N10" s="13" t="e">
        <v>#N/A</v>
      </c>
      <c r="P10" s="146" t="s">
        <v>1142</v>
      </c>
      <c r="Q10" s="9" t="s">
        <v>967</v>
      </c>
      <c r="R10" s="10" t="s">
        <v>982</v>
      </c>
      <c r="S10" s="11" t="e">
        <v>#N/A</v>
      </c>
      <c r="T10" s="12" t="e">
        <v>#N/A</v>
      </c>
      <c r="U10" s="12" t="e">
        <v>#N/A</v>
      </c>
      <c r="V10" s="12" t="e">
        <v>#N/A</v>
      </c>
      <c r="W10" s="12" t="e">
        <v>#N/A</v>
      </c>
      <c r="X10" s="12" t="e">
        <v>#N/A</v>
      </c>
      <c r="Y10" s="12" t="e">
        <v>#N/A</v>
      </c>
      <c r="Z10" s="13" t="e">
        <v>#N/A</v>
      </c>
      <c r="AA10" s="37"/>
      <c r="AB10" s="8">
        <v>80</v>
      </c>
      <c r="AC10" s="88" t="s">
        <v>1149</v>
      </c>
      <c r="AD10" s="88" t="s">
        <v>967</v>
      </c>
      <c r="AE10" s="88" t="s">
        <v>1150</v>
      </c>
      <c r="AF10" s="88" t="e">
        <v>#N/A</v>
      </c>
      <c r="AG10" s="88" t="e">
        <v>#N/A</v>
      </c>
      <c r="AH10" s="88" t="e">
        <v>#N/A</v>
      </c>
      <c r="AI10" s="88" t="e">
        <v>#N/A</v>
      </c>
      <c r="AJ10" s="88" t="e">
        <v>#N/A</v>
      </c>
      <c r="AK10" s="88" t="e">
        <v>#N/A</v>
      </c>
      <c r="AL10" s="88" t="e">
        <v>#N/A</v>
      </c>
      <c r="AM10" s="88" t="e">
        <v>#N/A</v>
      </c>
      <c r="AO10" s="88" t="s">
        <v>1149</v>
      </c>
      <c r="AP10" s="88" t="s">
        <v>967</v>
      </c>
      <c r="AQ10" s="88" t="s">
        <v>1150</v>
      </c>
      <c r="AR10" s="15" t="e">
        <v>#N/A</v>
      </c>
      <c r="AS10" s="15" t="e">
        <v>#N/A</v>
      </c>
      <c r="AT10" s="15" t="e">
        <v>#N/A</v>
      </c>
      <c r="AU10" s="15" t="e">
        <v>#N/A</v>
      </c>
      <c r="AV10" s="15" t="e">
        <v>#N/A</v>
      </c>
      <c r="AW10" s="15" t="e">
        <v>#N/A</v>
      </c>
      <c r="AX10" s="15" t="e">
        <v>#N/A</v>
      </c>
      <c r="AY10" s="15" t="e">
        <v>#N/A</v>
      </c>
      <c r="BA10" s="88" t="s">
        <v>971</v>
      </c>
      <c r="BM10" s="88" t="s">
        <v>971</v>
      </c>
      <c r="BW10" s="2" t="s">
        <v>1149</v>
      </c>
      <c r="BY10" s="88" t="e">
        <v>#N/A</v>
      </c>
      <c r="BZ10" s="88" t="e">
        <v>#N/A</v>
      </c>
      <c r="CA10" s="88" t="e">
        <v>#N/A</v>
      </c>
      <c r="CB10" s="88" t="e">
        <v>#N/A</v>
      </c>
      <c r="CC10" s="88" t="e">
        <v>#N/A</v>
      </c>
      <c r="CD10" s="88" t="e">
        <v>#N/A</v>
      </c>
      <c r="CE10" s="88" t="e">
        <v>#N/A</v>
      </c>
      <c r="CF10" s="88" t="e">
        <v>#N/A</v>
      </c>
      <c r="CI10" s="88" t="s">
        <v>1149</v>
      </c>
      <c r="CK10" s="15" t="e">
        <v>#N/A</v>
      </c>
      <c r="CL10" s="15" t="e">
        <v>#N/A</v>
      </c>
      <c r="CM10" s="15" t="e">
        <v>#N/A</v>
      </c>
      <c r="CN10" s="15" t="e">
        <v>#N/A</v>
      </c>
      <c r="CO10" s="15" t="e">
        <v>#N/A</v>
      </c>
      <c r="CP10" s="15" t="e">
        <v>#N/A</v>
      </c>
      <c r="CQ10" s="15" t="e">
        <v>#N/A</v>
      </c>
    </row>
    <row r="11" spans="1:95">
      <c r="A11" s="3">
        <v>2</v>
      </c>
      <c r="C11" s="88">
        <v>-1</v>
      </c>
      <c r="D11" s="146"/>
      <c r="E11" s="9" t="s">
        <v>968</v>
      </c>
      <c r="F11" s="10" t="s">
        <v>982</v>
      </c>
      <c r="G11" s="18" t="e">
        <v>#N/A</v>
      </c>
      <c r="H11" s="19" t="e">
        <v>#N/A</v>
      </c>
      <c r="I11" s="19">
        <v>1510</v>
      </c>
      <c r="J11" s="19">
        <v>1510</v>
      </c>
      <c r="K11" s="19">
        <v>1510</v>
      </c>
      <c r="L11" s="19">
        <v>1510</v>
      </c>
      <c r="M11" s="19">
        <v>1510</v>
      </c>
      <c r="N11" s="20">
        <v>1510</v>
      </c>
      <c r="P11" s="146"/>
      <c r="Q11" s="9" t="s">
        <v>968</v>
      </c>
      <c r="R11" s="10" t="s">
        <v>982</v>
      </c>
      <c r="S11" s="18" t="e">
        <v>#N/A</v>
      </c>
      <c r="T11" s="19" t="e">
        <v>#N/A</v>
      </c>
      <c r="U11" s="19">
        <v>37.700000000000003</v>
      </c>
      <c r="V11" s="19">
        <v>37.700000000000003</v>
      </c>
      <c r="W11" s="19">
        <v>37.700000000000003</v>
      </c>
      <c r="X11" s="19">
        <v>37.700000000000003</v>
      </c>
      <c r="Y11" s="19">
        <v>37.700000000000003</v>
      </c>
      <c r="Z11" s="20">
        <v>37.700000000000003</v>
      </c>
      <c r="AA11" s="37"/>
      <c r="AB11" s="8">
        <v>95</v>
      </c>
      <c r="AC11" s="88" t="e">
        <v>#REF!</v>
      </c>
      <c r="AD11" s="88" t="e">
        <v>#REF!</v>
      </c>
      <c r="AE11" s="88" t="e">
        <v>#REF!</v>
      </c>
      <c r="AF11" s="88" t="e">
        <v>#REF!</v>
      </c>
      <c r="AG11" s="88" t="e">
        <v>#REF!</v>
      </c>
      <c r="AH11" s="88" t="e">
        <v>#REF!</v>
      </c>
      <c r="AI11" s="88" t="e">
        <v>#REF!</v>
      </c>
      <c r="AJ11" s="88" t="e">
        <v>#REF!</v>
      </c>
      <c r="AK11" s="88" t="e">
        <v>#REF!</v>
      </c>
      <c r="AL11" s="88" t="e">
        <v>#REF!</v>
      </c>
      <c r="AM11" s="88" t="e">
        <v>#REF!</v>
      </c>
      <c r="AO11" s="88" t="e">
        <v>#REF!</v>
      </c>
      <c r="AP11" s="88" t="e">
        <v>#REF!</v>
      </c>
      <c r="AQ11" s="88" t="e">
        <v>#REF!</v>
      </c>
      <c r="AR11" s="15" t="e">
        <v>#REF!</v>
      </c>
      <c r="AS11" s="15" t="e">
        <v>#REF!</v>
      </c>
      <c r="AT11" s="15" t="e">
        <v>#REF!</v>
      </c>
      <c r="AU11" s="15" t="e">
        <v>#REF!</v>
      </c>
      <c r="AV11" s="15" t="e">
        <v>#REF!</v>
      </c>
      <c r="AW11" s="15" t="e">
        <v>#REF!</v>
      </c>
      <c r="AX11" s="15" t="e">
        <v>#REF!</v>
      </c>
      <c r="AY11" s="15" t="e">
        <v>#REF!</v>
      </c>
      <c r="BC11" s="88">
        <v>2015</v>
      </c>
      <c r="BD11" s="88">
        <v>2020</v>
      </c>
      <c r="BE11" s="88">
        <v>2025</v>
      </c>
      <c r="BF11" s="88">
        <v>2030</v>
      </c>
      <c r="BG11" s="88">
        <v>2035</v>
      </c>
      <c r="BH11" s="88">
        <v>2040</v>
      </c>
      <c r="BI11" s="88">
        <v>2045</v>
      </c>
      <c r="BJ11" s="88">
        <v>2050</v>
      </c>
      <c r="BN11" s="88">
        <v>2015</v>
      </c>
      <c r="BO11" s="88">
        <v>2020</v>
      </c>
      <c r="BP11" s="88">
        <v>2025</v>
      </c>
      <c r="BQ11" s="88">
        <v>2030</v>
      </c>
      <c r="BR11" s="88">
        <v>2035</v>
      </c>
      <c r="BS11" s="88">
        <v>2040</v>
      </c>
      <c r="BT11" s="88">
        <v>2045</v>
      </c>
      <c r="BU11" s="88">
        <v>2050</v>
      </c>
      <c r="BW11" s="2" t="e">
        <v>#REF!</v>
      </c>
      <c r="BY11" s="88" t="e">
        <v>#REF!</v>
      </c>
      <c r="BZ11" s="88" t="e">
        <v>#REF!</v>
      </c>
      <c r="CA11" s="88" t="e">
        <v>#REF!</v>
      </c>
      <c r="CB11" s="88" t="e">
        <v>#REF!</v>
      </c>
      <c r="CC11" s="88" t="e">
        <v>#REF!</v>
      </c>
      <c r="CD11" s="88" t="e">
        <v>#REF!</v>
      </c>
      <c r="CE11" s="88" t="e">
        <v>#REF!</v>
      </c>
      <c r="CF11" s="88" t="e">
        <v>#REF!</v>
      </c>
      <c r="CI11" s="88" t="e">
        <v>#REF!</v>
      </c>
      <c r="CK11" s="15" t="e">
        <v>#REF!</v>
      </c>
      <c r="CL11" s="15" t="e">
        <v>#REF!</v>
      </c>
      <c r="CM11" s="15" t="e">
        <v>#REF!</v>
      </c>
      <c r="CN11" s="15" t="e">
        <v>#REF!</v>
      </c>
      <c r="CO11" s="15" t="e">
        <v>#REF!</v>
      </c>
      <c r="CP11" s="15" t="e">
        <v>#REF!</v>
      </c>
      <c r="CQ11" s="15" t="e">
        <v>#REF!</v>
      </c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 t="e">
        <v>#N/A</v>
      </c>
      <c r="H12" s="24" t="e">
        <v>#N/A</v>
      </c>
      <c r="I12" s="24">
        <v>1510</v>
      </c>
      <c r="J12" s="24">
        <v>1320</v>
      </c>
      <c r="K12" s="24">
        <v>1240</v>
      </c>
      <c r="L12" s="24">
        <v>1190</v>
      </c>
      <c r="M12" s="24">
        <v>1170</v>
      </c>
      <c r="N12" s="25">
        <v>1150</v>
      </c>
      <c r="P12" s="147"/>
      <c r="Q12" s="21" t="s">
        <v>969</v>
      </c>
      <c r="R12" s="22" t="s">
        <v>982</v>
      </c>
      <c r="S12" s="23" t="e">
        <v>#N/A</v>
      </c>
      <c r="T12" s="24" t="e">
        <v>#N/A</v>
      </c>
      <c r="U12" s="24">
        <v>37.703599436959585</v>
      </c>
      <c r="V12" s="24">
        <v>33.022420496514201</v>
      </c>
      <c r="W12" s="24">
        <v>30.98152721856421</v>
      </c>
      <c r="X12" s="24">
        <v>29.857935830771165</v>
      </c>
      <c r="Y12" s="24">
        <v>29.182318125229507</v>
      </c>
      <c r="Z12" s="25">
        <v>28.812241162024925</v>
      </c>
      <c r="AA12" s="37"/>
      <c r="AB12" s="8">
        <v>110</v>
      </c>
      <c r="AC12" s="88" t="e">
        <v>#REF!</v>
      </c>
      <c r="AD12" s="88" t="e">
        <v>#REF!</v>
      </c>
      <c r="AE12" s="88" t="e">
        <v>#REF!</v>
      </c>
      <c r="AF12" s="88" t="e">
        <v>#REF!</v>
      </c>
      <c r="AG12" s="88" t="e">
        <v>#REF!</v>
      </c>
      <c r="AH12" s="88" t="e">
        <v>#REF!</v>
      </c>
      <c r="AI12" s="88" t="e">
        <v>#REF!</v>
      </c>
      <c r="AJ12" s="88" t="e">
        <v>#REF!</v>
      </c>
      <c r="AK12" s="88" t="e">
        <v>#REF!</v>
      </c>
      <c r="AL12" s="88" t="e">
        <v>#REF!</v>
      </c>
      <c r="AM12" s="88" t="e">
        <v>#REF!</v>
      </c>
      <c r="AO12" s="88" t="e">
        <v>#REF!</v>
      </c>
      <c r="AP12" s="88" t="e">
        <v>#REF!</v>
      </c>
      <c r="AQ12" s="88" t="e">
        <v>#REF!</v>
      </c>
      <c r="AR12" s="15" t="e">
        <v>#REF!</v>
      </c>
      <c r="AS12" s="15" t="e">
        <v>#REF!</v>
      </c>
      <c r="AT12" s="15" t="e">
        <v>#REF!</v>
      </c>
      <c r="AU12" s="15" t="e">
        <v>#REF!</v>
      </c>
      <c r="AV12" s="15" t="e">
        <v>#REF!</v>
      </c>
      <c r="AW12" s="15" t="e">
        <v>#REF!</v>
      </c>
      <c r="AX12" s="15" t="e">
        <v>#REF!</v>
      </c>
      <c r="AY12" s="15" t="e">
        <v>#REF!</v>
      </c>
      <c r="BA12" s="8" t="s">
        <v>967</v>
      </c>
      <c r="BC12" s="88" t="e">
        <v>#N/A</v>
      </c>
      <c r="BD12" s="88" t="e">
        <v>#N/A</v>
      </c>
      <c r="BE12" s="88" t="e">
        <v>#N/A</v>
      </c>
      <c r="BF12" s="88" t="e">
        <v>#N/A</v>
      </c>
      <c r="BG12" s="88" t="e">
        <v>#N/A</v>
      </c>
      <c r="BH12" s="88" t="e">
        <v>#N/A</v>
      </c>
      <c r="BI12" s="88" t="e">
        <v>#N/A</v>
      </c>
      <c r="BJ12" s="88" t="e">
        <v>#N/A</v>
      </c>
      <c r="BM12" s="88" t="s">
        <v>967</v>
      </c>
      <c r="BN12" s="15" t="e">
        <v>#N/A</v>
      </c>
      <c r="BO12" s="15" t="e">
        <v>#N/A</v>
      </c>
      <c r="BP12" s="15" t="e">
        <v>#N/A</v>
      </c>
      <c r="BQ12" s="15" t="e">
        <v>#N/A</v>
      </c>
      <c r="BR12" s="15" t="e">
        <v>#N/A</v>
      </c>
      <c r="BS12" s="15" t="e">
        <v>#N/A</v>
      </c>
      <c r="BT12" s="15" t="e">
        <v>#N/A</v>
      </c>
      <c r="BU12" s="15" t="e">
        <v>#N/A</v>
      </c>
      <c r="BW12" s="2" t="e">
        <v>#REF!</v>
      </c>
      <c r="BY12" s="88" t="e">
        <v>#REF!</v>
      </c>
      <c r="BZ12" s="88" t="e">
        <v>#REF!</v>
      </c>
      <c r="CA12" s="88" t="e">
        <v>#REF!</v>
      </c>
      <c r="CB12" s="88" t="e">
        <v>#REF!</v>
      </c>
      <c r="CC12" s="88" t="e">
        <v>#REF!</v>
      </c>
      <c r="CD12" s="88" t="e">
        <v>#REF!</v>
      </c>
      <c r="CE12" s="88" t="e">
        <v>#REF!</v>
      </c>
      <c r="CF12" s="88" t="e">
        <v>#REF!</v>
      </c>
      <c r="CI12" s="88" t="e">
        <v>#REF!</v>
      </c>
      <c r="CK12" s="15" t="e">
        <v>#REF!</v>
      </c>
      <c r="CL12" s="15" t="e">
        <v>#REF!</v>
      </c>
      <c r="CM12" s="15" t="e">
        <v>#REF!</v>
      </c>
      <c r="CN12" s="15" t="e">
        <v>#REF!</v>
      </c>
      <c r="CO12" s="15" t="e">
        <v>#REF!</v>
      </c>
      <c r="CP12" s="15" t="e">
        <v>#REF!</v>
      </c>
      <c r="CQ12" s="15" t="e">
        <v>#REF!</v>
      </c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88" t="e">
        <v>#N/A</v>
      </c>
      <c r="BD13" s="88" t="e">
        <v>#N/A</v>
      </c>
      <c r="BE13" s="88" t="e">
        <v>#REF!</v>
      </c>
      <c r="BF13" s="88" t="e">
        <v>#REF!</v>
      </c>
      <c r="BG13" s="88" t="e">
        <v>#REF!</v>
      </c>
      <c r="BH13" s="88" t="e">
        <v>#REF!</v>
      </c>
      <c r="BI13" s="88" t="e">
        <v>#REF!</v>
      </c>
      <c r="BJ13" s="88" t="e">
        <v>#REF!</v>
      </c>
      <c r="BM13" s="88" t="s">
        <v>968</v>
      </c>
      <c r="BN13" s="15" t="e">
        <v>#N/A</v>
      </c>
      <c r="BO13" s="15" t="e">
        <v>#N/A</v>
      </c>
      <c r="BP13" s="15" t="e">
        <v>#REF!</v>
      </c>
      <c r="BQ13" s="15" t="e">
        <v>#REF!</v>
      </c>
      <c r="BR13" s="15" t="e">
        <v>#REF!</v>
      </c>
      <c r="BS13" s="15" t="e">
        <v>#REF!</v>
      </c>
      <c r="BT13" s="15" t="e">
        <v>#REF!</v>
      </c>
      <c r="BU13" s="15" t="e">
        <v>#REF!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88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88" t="e">
        <v>#N/A</v>
      </c>
      <c r="BD14" s="88" t="e">
        <v>#N/A</v>
      </c>
      <c r="BE14" s="88" t="e">
        <v>#REF!</v>
      </c>
      <c r="BF14" s="88" t="e">
        <v>#REF!</v>
      </c>
      <c r="BG14" s="88" t="e">
        <v>#REF!</v>
      </c>
      <c r="BH14" s="88" t="e">
        <v>#REF!</v>
      </c>
      <c r="BI14" s="88" t="e">
        <v>#REF!</v>
      </c>
      <c r="BJ14" s="88" t="e">
        <v>#REF!</v>
      </c>
      <c r="BM14" s="88" t="s">
        <v>969</v>
      </c>
      <c r="BN14" s="15" t="e">
        <v>#N/A</v>
      </c>
      <c r="BO14" s="15" t="e">
        <v>#N/A</v>
      </c>
      <c r="BP14" s="15" t="e">
        <v>#REF!</v>
      </c>
      <c r="BQ14" s="15" t="e">
        <v>#REF!</v>
      </c>
      <c r="BR14" s="15" t="e">
        <v>#REF!</v>
      </c>
      <c r="BS14" s="15" t="e">
        <v>#REF!</v>
      </c>
      <c r="BT14" s="15" t="e">
        <v>#REF!</v>
      </c>
      <c r="BU14" s="15" t="e">
        <v>#REF!</v>
      </c>
    </row>
    <row r="15" spans="1:95" ht="15" customHeight="1">
      <c r="A15" s="3">
        <v>1</v>
      </c>
      <c r="B15" s="7" t="s">
        <v>1136</v>
      </c>
      <c r="C15" s="8" t="s">
        <v>973</v>
      </c>
      <c r="D15" s="146" t="s">
        <v>1142</v>
      </c>
      <c r="E15" s="9" t="s">
        <v>967</v>
      </c>
      <c r="F15" s="10" t="s">
        <v>983</v>
      </c>
      <c r="G15" s="11" t="e">
        <v>#N/A</v>
      </c>
      <c r="H15" s="12" t="e">
        <v>#N/A</v>
      </c>
      <c r="I15" s="12" t="e">
        <v>#N/A</v>
      </c>
      <c r="J15" s="12" t="e">
        <v>#N/A</v>
      </c>
      <c r="K15" s="12" t="e">
        <v>#N/A</v>
      </c>
      <c r="L15" s="12" t="e">
        <v>#N/A</v>
      </c>
      <c r="M15" s="12" t="e">
        <v>#N/A</v>
      </c>
      <c r="N15" s="13" t="e">
        <v>#N/A</v>
      </c>
      <c r="P15" s="146" t="s">
        <v>1142</v>
      </c>
      <c r="Q15" s="9" t="s">
        <v>967</v>
      </c>
      <c r="R15" s="10" t="s">
        <v>983</v>
      </c>
      <c r="S15" s="11" t="e">
        <v>#N/A</v>
      </c>
      <c r="T15" s="12" t="e">
        <v>#N/A</v>
      </c>
      <c r="U15" s="12" t="e">
        <v>#N/A</v>
      </c>
      <c r="V15" s="12" t="e">
        <v>#N/A</v>
      </c>
      <c r="W15" s="12" t="e">
        <v>#N/A</v>
      </c>
      <c r="X15" s="12" t="e">
        <v>#N/A</v>
      </c>
      <c r="Y15" s="12" t="e">
        <v>#N/A</v>
      </c>
      <c r="Z15" s="13" t="e">
        <v>#N/A</v>
      </c>
    </row>
    <row r="16" spans="1:95" ht="15.75" thickBot="1">
      <c r="A16" s="3">
        <v>2</v>
      </c>
      <c r="C16" s="88">
        <v>-1</v>
      </c>
      <c r="D16" s="146"/>
      <c r="E16" s="9" t="s">
        <v>968</v>
      </c>
      <c r="F16" s="10" t="s">
        <v>983</v>
      </c>
      <c r="G16" s="18" t="e">
        <v>#N/A</v>
      </c>
      <c r="H16" s="19" t="e">
        <v>#N/A</v>
      </c>
      <c r="I16" s="19">
        <v>1510</v>
      </c>
      <c r="J16" s="19">
        <v>1510</v>
      </c>
      <c r="K16" s="19">
        <v>1510</v>
      </c>
      <c r="L16" s="19">
        <v>1510</v>
      </c>
      <c r="M16" s="19">
        <v>1510</v>
      </c>
      <c r="N16" s="20">
        <v>1510</v>
      </c>
      <c r="P16" s="146"/>
      <c r="Q16" s="9" t="s">
        <v>968</v>
      </c>
      <c r="R16" s="10" t="s">
        <v>983</v>
      </c>
      <c r="S16" s="18" t="e">
        <v>#N/A</v>
      </c>
      <c r="T16" s="19" t="e">
        <v>#N/A</v>
      </c>
      <c r="U16" s="19">
        <v>37.700000000000003</v>
      </c>
      <c r="V16" s="19">
        <v>37.700000000000003</v>
      </c>
      <c r="W16" s="19">
        <v>37.700000000000003</v>
      </c>
      <c r="X16" s="19">
        <v>37.700000000000003</v>
      </c>
      <c r="Y16" s="19">
        <v>37.700000000000003</v>
      </c>
      <c r="Z16" s="20">
        <v>37.700000000000003</v>
      </c>
      <c r="AF16" s="88">
        <v>2015</v>
      </c>
      <c r="AG16" s="88">
        <v>2020</v>
      </c>
      <c r="AH16" s="88">
        <v>2025</v>
      </c>
      <c r="AI16" s="88">
        <v>2030</v>
      </c>
      <c r="AJ16" s="88">
        <v>2035</v>
      </c>
      <c r="AK16" s="88">
        <v>2040</v>
      </c>
      <c r="AL16" s="88">
        <v>2045</v>
      </c>
      <c r="AM16" s="88">
        <v>2050</v>
      </c>
      <c r="AR16" s="88">
        <v>2015</v>
      </c>
      <c r="AS16" s="88">
        <v>2020</v>
      </c>
      <c r="AT16" s="88">
        <v>2025</v>
      </c>
      <c r="AU16" s="88">
        <v>2030</v>
      </c>
      <c r="AV16" s="88">
        <v>2035</v>
      </c>
      <c r="AW16" s="88">
        <v>2040</v>
      </c>
      <c r="AX16" s="88">
        <v>2045</v>
      </c>
      <c r="AY16" s="88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 t="e">
        <v>#N/A</v>
      </c>
      <c r="H17" s="24" t="e">
        <v>#N/A</v>
      </c>
      <c r="I17" s="24">
        <v>1510</v>
      </c>
      <c r="J17" s="24">
        <v>1440</v>
      </c>
      <c r="K17" s="24">
        <v>1410</v>
      </c>
      <c r="L17" s="24">
        <v>1400</v>
      </c>
      <c r="M17" s="24">
        <v>1390</v>
      </c>
      <c r="N17" s="25">
        <v>1380</v>
      </c>
      <c r="P17" s="147"/>
      <c r="Q17" s="21" t="s">
        <v>969</v>
      </c>
      <c r="R17" s="22" t="s">
        <v>983</v>
      </c>
      <c r="S17" s="23" t="e">
        <v>#N/A</v>
      </c>
      <c r="T17" s="24" t="e">
        <v>#N/A</v>
      </c>
      <c r="U17" s="24">
        <v>37.703599436959585</v>
      </c>
      <c r="V17" s="24">
        <v>36.093175125125747</v>
      </c>
      <c r="W17" s="24">
        <v>35.34289600390769</v>
      </c>
      <c r="X17" s="24">
        <v>34.91560239400895</v>
      </c>
      <c r="Y17" s="24">
        <v>34.653454543276844</v>
      </c>
      <c r="Z17" s="25">
        <v>34.508131168635572</v>
      </c>
      <c r="AA17" s="39"/>
      <c r="AB17" s="8">
        <v>6</v>
      </c>
      <c r="AC17" s="131" t="s">
        <v>1142</v>
      </c>
      <c r="AD17" s="131" t="s">
        <v>968</v>
      </c>
      <c r="AE17" s="131" t="s">
        <v>979</v>
      </c>
      <c r="AF17" s="131" t="e">
        <v>#N/A</v>
      </c>
      <c r="AG17" s="131" t="e">
        <v>#N/A</v>
      </c>
      <c r="AH17" s="131">
        <v>1510</v>
      </c>
      <c r="AI17" s="131">
        <v>1510</v>
      </c>
      <c r="AJ17" s="131">
        <v>1510</v>
      </c>
      <c r="AK17" s="131">
        <v>1510</v>
      </c>
      <c r="AL17" s="131">
        <v>1510</v>
      </c>
      <c r="AM17" s="131">
        <v>1510</v>
      </c>
      <c r="AO17" s="131" t="s">
        <v>1142</v>
      </c>
      <c r="AP17" s="131" t="s">
        <v>968</v>
      </c>
      <c r="AQ17" s="131" t="s">
        <v>979</v>
      </c>
      <c r="AR17" s="132" t="e">
        <v>#N/A</v>
      </c>
      <c r="AS17" s="132" t="e">
        <v>#N/A</v>
      </c>
      <c r="AT17" s="132">
        <v>37.703599436959585</v>
      </c>
      <c r="AU17" s="132">
        <v>37.703599436959585</v>
      </c>
      <c r="AV17" s="132">
        <v>37.703599436959585</v>
      </c>
      <c r="AW17" s="132">
        <v>37.703599436959585</v>
      </c>
      <c r="AX17" s="132">
        <v>37.703599436959585</v>
      </c>
      <c r="AY17" s="132">
        <v>37.703599436959585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88" t="s">
        <v>971</v>
      </c>
    </row>
    <row r="18" spans="1:95" ht="15.75" thickBot="1">
      <c r="AA18" s="39"/>
      <c r="AB18" s="8">
        <v>21</v>
      </c>
      <c r="AC18" s="131" t="s">
        <v>1143</v>
      </c>
      <c r="AD18" s="131" t="s">
        <v>968</v>
      </c>
      <c r="AE18" s="131" t="s">
        <v>979</v>
      </c>
      <c r="AF18" s="131" t="e">
        <v>#N/A</v>
      </c>
      <c r="AG18" s="131" t="e">
        <v>#N/A</v>
      </c>
      <c r="AH18" s="131">
        <v>2920</v>
      </c>
      <c r="AI18" s="131">
        <v>2760</v>
      </c>
      <c r="AJ18" s="131">
        <v>2710</v>
      </c>
      <c r="AK18" s="131">
        <v>2680</v>
      </c>
      <c r="AL18" s="131">
        <v>2640</v>
      </c>
      <c r="AM18" s="131">
        <v>2580</v>
      </c>
      <c r="AO18" s="131" t="s">
        <v>1143</v>
      </c>
      <c r="AP18" s="131" t="s">
        <v>968</v>
      </c>
      <c r="AQ18" s="131" t="s">
        <v>979</v>
      </c>
      <c r="AR18" s="132" t="e">
        <v>#N/A</v>
      </c>
      <c r="AS18" s="132" t="e">
        <v>#N/A</v>
      </c>
      <c r="AT18" s="132">
        <v>59.772772974059926</v>
      </c>
      <c r="AU18" s="132">
        <v>56.568395572093706</v>
      </c>
      <c r="AV18" s="132">
        <v>55.507782802473351</v>
      </c>
      <c r="AW18" s="132">
        <v>54.853882788104784</v>
      </c>
      <c r="AX18" s="132">
        <v>54.036449545508766</v>
      </c>
      <c r="AY18" s="132">
        <v>52.939924569649982</v>
      </c>
      <c r="BB18" s="9" t="s">
        <v>974</v>
      </c>
      <c r="BC18" s="29" t="e">
        <v>#N/A</v>
      </c>
      <c r="BD18" s="27" t="e">
        <v>#N/A</v>
      </c>
      <c r="BE18" s="27" t="e">
        <v>#N/A</v>
      </c>
      <c r="BF18" s="27" t="e">
        <v>#N/A</v>
      </c>
      <c r="BG18" s="27" t="e">
        <v>#N/A</v>
      </c>
      <c r="BH18" s="27" t="e">
        <v>#N/A</v>
      </c>
      <c r="BI18" s="27" t="e">
        <v>#N/A</v>
      </c>
      <c r="BJ18" s="28" t="e">
        <v>#N/A</v>
      </c>
      <c r="BM18" s="9" t="s">
        <v>974</v>
      </c>
      <c r="BN18" s="30" t="e">
        <v>#N/A</v>
      </c>
      <c r="BO18" s="31" t="e">
        <v>#N/A</v>
      </c>
      <c r="BP18" s="31" t="e">
        <v>#N/A</v>
      </c>
      <c r="BQ18" s="31" t="e">
        <v>#N/A</v>
      </c>
      <c r="BR18" s="31" t="e">
        <v>#N/A</v>
      </c>
      <c r="BS18" s="31" t="e">
        <v>#N/A</v>
      </c>
      <c r="BT18" s="31" t="e">
        <v>#N/A</v>
      </c>
      <c r="BU18" s="32" t="e">
        <v>#N/A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88">
        <v>2015</v>
      </c>
      <c r="CK18" s="88">
        <v>2020</v>
      </c>
      <c r="CL18" s="88">
        <v>2025</v>
      </c>
      <c r="CM18" s="88">
        <v>2030</v>
      </c>
      <c r="CN18" s="88">
        <v>2035</v>
      </c>
      <c r="CO18" s="88">
        <v>2040</v>
      </c>
      <c r="CP18" s="88">
        <v>2045</v>
      </c>
      <c r="CQ18" s="88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1" t="s">
        <v>1144</v>
      </c>
      <c r="AD19" s="131" t="s">
        <v>968</v>
      </c>
      <c r="AE19" s="131" t="s">
        <v>1145</v>
      </c>
      <c r="AF19" s="131" t="e">
        <v>#N/A</v>
      </c>
      <c r="AG19" s="131" t="e">
        <v>#N/A</v>
      </c>
      <c r="AH19" s="131">
        <v>2920</v>
      </c>
      <c r="AI19" s="131">
        <v>2710</v>
      </c>
      <c r="AJ19" s="131">
        <v>2640</v>
      </c>
      <c r="AK19" s="131">
        <v>2600</v>
      </c>
      <c r="AL19" s="131">
        <v>2550</v>
      </c>
      <c r="AM19" s="131">
        <v>2480</v>
      </c>
      <c r="AO19" s="131" t="s">
        <v>1144</v>
      </c>
      <c r="AP19" s="131" t="s">
        <v>968</v>
      </c>
      <c r="AQ19" s="131" t="s">
        <v>1145</v>
      </c>
      <c r="AR19" s="132" t="e">
        <v>#N/A</v>
      </c>
      <c r="AS19" s="132" t="e">
        <v>#N/A</v>
      </c>
      <c r="AT19" s="132">
        <v>67.062135531872116</v>
      </c>
      <c r="AU19" s="132">
        <v>62.295562975752887</v>
      </c>
      <c r="AV19" s="132">
        <v>60.737639490427767</v>
      </c>
      <c r="AW19" s="132">
        <v>59.782123720133768</v>
      </c>
      <c r="AX19" s="132">
        <v>58.593053042079909</v>
      </c>
      <c r="AY19" s="132">
        <v>57.007542231354613</v>
      </c>
      <c r="BB19" s="21" t="s">
        <v>975</v>
      </c>
      <c r="BC19" s="21" t="e">
        <v>#N/A</v>
      </c>
      <c r="BD19" s="22" t="e">
        <v>#N/A</v>
      </c>
      <c r="BE19" s="22" t="e">
        <v>#N/A</v>
      </c>
      <c r="BF19" s="22" t="e">
        <v>#N/A</v>
      </c>
      <c r="BG19" s="22" t="e">
        <v>#N/A</v>
      </c>
      <c r="BH19" s="22" t="e">
        <v>#N/A</v>
      </c>
      <c r="BI19" s="22" t="e">
        <v>#N/A</v>
      </c>
      <c r="BJ19" s="33" t="e">
        <v>#N/A</v>
      </c>
      <c r="BM19" s="21" t="s">
        <v>975</v>
      </c>
      <c r="BN19" s="34" t="e">
        <v>#N/A</v>
      </c>
      <c r="BO19" s="35" t="e">
        <v>#N/A</v>
      </c>
      <c r="BP19" s="35" t="e">
        <v>#N/A</v>
      </c>
      <c r="BQ19" s="35" t="e">
        <v>#N/A</v>
      </c>
      <c r="BR19" s="35" t="e">
        <v>#N/A</v>
      </c>
      <c r="BS19" s="35" t="e">
        <v>#N/A</v>
      </c>
      <c r="BT19" s="35" t="e">
        <v>#N/A</v>
      </c>
      <c r="BU19" s="36" t="e">
        <v>#N/A</v>
      </c>
      <c r="BW19" s="2" t="s">
        <v>1142</v>
      </c>
      <c r="BY19" s="88" t="e">
        <v>#N/A</v>
      </c>
      <c r="BZ19" s="88" t="e">
        <v>#N/A</v>
      </c>
      <c r="CA19" s="88" t="e">
        <v>#N/A</v>
      </c>
      <c r="CB19" s="88" t="e">
        <v>#N/A</v>
      </c>
      <c r="CC19" s="88" t="e">
        <v>#N/A</v>
      </c>
      <c r="CD19" s="88" t="e">
        <v>#N/A</v>
      </c>
      <c r="CE19" s="88" t="e">
        <v>#N/A</v>
      </c>
      <c r="CF19" s="88" t="e">
        <v>#N/A</v>
      </c>
      <c r="CG19" s="17" t="e">
        <v>#N/A</v>
      </c>
      <c r="CI19" s="88" t="s">
        <v>1142</v>
      </c>
      <c r="CK19" s="15" t="e">
        <v>#N/A</v>
      </c>
      <c r="CL19" s="15" t="e">
        <v>#N/A</v>
      </c>
      <c r="CM19" s="15" t="e">
        <v>#N/A</v>
      </c>
      <c r="CN19" s="15" t="e">
        <v>#N/A</v>
      </c>
      <c r="CO19" s="15" t="e">
        <v>#N/A</v>
      </c>
      <c r="CP19" s="15" t="e">
        <v>#N/A</v>
      </c>
      <c r="CQ19" s="15" t="e">
        <v>#N/A</v>
      </c>
    </row>
    <row r="20" spans="1:95" ht="15" customHeight="1">
      <c r="A20" s="3">
        <v>1</v>
      </c>
      <c r="B20" s="7" t="s">
        <v>1137</v>
      </c>
      <c r="C20" s="8" t="s">
        <v>966</v>
      </c>
      <c r="D20" s="146" t="s">
        <v>1143</v>
      </c>
      <c r="E20" s="9" t="s">
        <v>967</v>
      </c>
      <c r="F20" s="10" t="s">
        <v>979</v>
      </c>
      <c r="G20" s="11" t="e">
        <v>#N/A</v>
      </c>
      <c r="H20" s="12" t="e">
        <v>#N/A</v>
      </c>
      <c r="I20" s="12" t="e">
        <v>#N/A</v>
      </c>
      <c r="J20" s="12" t="e">
        <v>#N/A</v>
      </c>
      <c r="K20" s="12" t="e">
        <v>#N/A</v>
      </c>
      <c r="L20" s="12" t="e">
        <v>#N/A</v>
      </c>
      <c r="M20" s="12" t="e">
        <v>#N/A</v>
      </c>
      <c r="N20" s="13" t="e">
        <v>#N/A</v>
      </c>
      <c r="P20" s="146" t="s">
        <v>1143</v>
      </c>
      <c r="Q20" s="9" t="s">
        <v>967</v>
      </c>
      <c r="R20" s="10" t="s">
        <v>979</v>
      </c>
      <c r="S20" s="11" t="e">
        <v>#N/A</v>
      </c>
      <c r="T20" s="12" t="e">
        <v>#N/A</v>
      </c>
      <c r="U20" s="12" t="e">
        <v>#N/A</v>
      </c>
      <c r="V20" s="12" t="e">
        <v>#N/A</v>
      </c>
      <c r="W20" s="12" t="e">
        <v>#N/A</v>
      </c>
      <c r="X20" s="12" t="e">
        <v>#N/A</v>
      </c>
      <c r="Y20" s="12" t="e">
        <v>#N/A</v>
      </c>
      <c r="Z20" s="13" t="e">
        <v>#N/A</v>
      </c>
      <c r="AA20" s="39"/>
      <c r="AB20" s="8">
        <v>51</v>
      </c>
      <c r="AC20" s="131" t="s">
        <v>1146</v>
      </c>
      <c r="AD20" s="131" t="s">
        <v>968</v>
      </c>
      <c r="AE20" s="131" t="s">
        <v>1147</v>
      </c>
      <c r="AF20" s="131" t="e">
        <v>#N/A</v>
      </c>
      <c r="AG20" s="131" t="e">
        <v>#N/A</v>
      </c>
      <c r="AH20" s="131">
        <v>4480</v>
      </c>
      <c r="AI20" s="131">
        <v>3920</v>
      </c>
      <c r="AJ20" s="131">
        <v>3750</v>
      </c>
      <c r="AK20" s="131">
        <v>3640</v>
      </c>
      <c r="AL20" s="131">
        <v>3510</v>
      </c>
      <c r="AM20" s="131">
        <v>3340</v>
      </c>
      <c r="AO20" s="131" t="s">
        <v>1146</v>
      </c>
      <c r="AP20" s="131" t="s">
        <v>968</v>
      </c>
      <c r="AQ20" s="131" t="s">
        <v>1147</v>
      </c>
      <c r="AR20" s="132" t="e">
        <v>#N/A</v>
      </c>
      <c r="AS20" s="132" t="e">
        <v>#N/A</v>
      </c>
      <c r="AT20" s="132">
        <v>98.578993230109248</v>
      </c>
      <c r="AU20" s="132">
        <v>86.288207675671529</v>
      </c>
      <c r="AV20" s="132">
        <v>82.430017964705414</v>
      </c>
      <c r="AW20" s="132">
        <v>80.102729741939882</v>
      </c>
      <c r="AX20" s="132">
        <v>77.248206342048363</v>
      </c>
      <c r="AY20" s="132">
        <v>73.514067126125184</v>
      </c>
      <c r="BW20" s="2" t="s">
        <v>1143</v>
      </c>
      <c r="BY20" s="88" t="e">
        <v>#N/A</v>
      </c>
      <c r="BZ20" s="88" t="e">
        <v>#N/A</v>
      </c>
      <c r="CA20" s="88" t="e">
        <v>#N/A</v>
      </c>
      <c r="CB20" s="88" t="e">
        <v>#N/A</v>
      </c>
      <c r="CC20" s="88" t="e">
        <v>#N/A</v>
      </c>
      <c r="CD20" s="88" t="e">
        <v>#N/A</v>
      </c>
      <c r="CE20" s="88" t="e">
        <v>#N/A</v>
      </c>
      <c r="CF20" s="88" t="e">
        <v>#N/A</v>
      </c>
      <c r="CI20" s="88" t="s">
        <v>1143</v>
      </c>
      <c r="CK20" s="15" t="e">
        <v>#N/A</v>
      </c>
      <c r="CL20" s="15" t="e">
        <v>#N/A</v>
      </c>
      <c r="CM20" s="15" t="e">
        <v>#N/A</v>
      </c>
      <c r="CN20" s="15" t="e">
        <v>#N/A</v>
      </c>
      <c r="CO20" s="15" t="e">
        <v>#N/A</v>
      </c>
      <c r="CP20" s="15" t="e">
        <v>#N/A</v>
      </c>
      <c r="CQ20" s="15" t="e">
        <v>#N/A</v>
      </c>
    </row>
    <row r="21" spans="1:95">
      <c r="A21" s="3">
        <v>2</v>
      </c>
      <c r="C21" s="88">
        <v>-1</v>
      </c>
      <c r="D21" s="146"/>
      <c r="E21" s="9" t="s">
        <v>968</v>
      </c>
      <c r="F21" s="10" t="s">
        <v>979</v>
      </c>
      <c r="G21" s="18" t="e">
        <v>#N/A</v>
      </c>
      <c r="H21" s="19" t="e">
        <v>#N/A</v>
      </c>
      <c r="I21" s="19">
        <v>2920</v>
      </c>
      <c r="J21" s="19">
        <v>2760</v>
      </c>
      <c r="K21" s="19">
        <v>2710</v>
      </c>
      <c r="L21" s="19">
        <v>2680</v>
      </c>
      <c r="M21" s="19">
        <v>2640</v>
      </c>
      <c r="N21" s="20">
        <v>2580</v>
      </c>
      <c r="P21" s="146"/>
      <c r="Q21" s="9" t="s">
        <v>968</v>
      </c>
      <c r="R21" s="10" t="s">
        <v>979</v>
      </c>
      <c r="S21" s="18" t="e">
        <v>#N/A</v>
      </c>
      <c r="T21" s="19" t="e">
        <v>#N/A</v>
      </c>
      <c r="U21" s="19">
        <v>59.772772974059926</v>
      </c>
      <c r="V21" s="19">
        <v>56.568395572093706</v>
      </c>
      <c r="W21" s="19">
        <v>55.507782802473351</v>
      </c>
      <c r="X21" s="19">
        <v>54.853882788104784</v>
      </c>
      <c r="Y21" s="19">
        <v>54.036449545508766</v>
      </c>
      <c r="Z21" s="20">
        <v>52.939924569649982</v>
      </c>
      <c r="AA21" s="39"/>
      <c r="AB21" s="8">
        <v>66</v>
      </c>
      <c r="AC21" s="131" t="s">
        <v>1148</v>
      </c>
      <c r="AD21" s="131" t="s">
        <v>968</v>
      </c>
      <c r="AE21" s="131" t="s">
        <v>1147</v>
      </c>
      <c r="AF21" s="131" t="e">
        <v>#N/A</v>
      </c>
      <c r="AG21" s="131" t="e">
        <v>#N/A</v>
      </c>
      <c r="AH21" s="131">
        <v>2940</v>
      </c>
      <c r="AI21" s="131">
        <v>2580</v>
      </c>
      <c r="AJ21" s="131">
        <v>2460</v>
      </c>
      <c r="AK21" s="131">
        <v>2390</v>
      </c>
      <c r="AL21" s="131">
        <v>2310</v>
      </c>
      <c r="AM21" s="131">
        <v>2200</v>
      </c>
      <c r="AO21" s="131" t="s">
        <v>1148</v>
      </c>
      <c r="AP21" s="131" t="s">
        <v>968</v>
      </c>
      <c r="AQ21" s="131" t="s">
        <v>1147</v>
      </c>
      <c r="AR21" s="132" t="e">
        <v>#N/A</v>
      </c>
      <c r="AS21" s="132" t="e">
        <v>#N/A</v>
      </c>
      <c r="AT21" s="132">
        <v>88.326965614317302</v>
      </c>
      <c r="AU21" s="132">
        <v>77.314398357663819</v>
      </c>
      <c r="AV21" s="132">
        <v>73.857453031203221</v>
      </c>
      <c r="AW21" s="132">
        <v>71.772198352785267</v>
      </c>
      <c r="AX21" s="132">
        <v>69.214539951882941</v>
      </c>
      <c r="AY21" s="132">
        <v>65.868744105155002</v>
      </c>
      <c r="BW21" s="2" t="s">
        <v>1144</v>
      </c>
      <c r="BY21" s="88" t="e">
        <v>#N/A</v>
      </c>
      <c r="BZ21" s="88" t="e">
        <v>#N/A</v>
      </c>
      <c r="CA21" s="88" t="e">
        <v>#N/A</v>
      </c>
      <c r="CB21" s="88" t="e">
        <v>#N/A</v>
      </c>
      <c r="CC21" s="88" t="e">
        <v>#N/A</v>
      </c>
      <c r="CD21" s="88" t="e">
        <v>#N/A</v>
      </c>
      <c r="CE21" s="88" t="e">
        <v>#N/A</v>
      </c>
      <c r="CF21" s="88" t="e">
        <v>#N/A</v>
      </c>
      <c r="CI21" s="88" t="s">
        <v>1144</v>
      </c>
      <c r="CK21" s="15" t="e">
        <v>#N/A</v>
      </c>
      <c r="CL21" s="15" t="e">
        <v>#N/A</v>
      </c>
      <c r="CM21" s="15" t="e">
        <v>#N/A</v>
      </c>
      <c r="CN21" s="15" t="e">
        <v>#N/A</v>
      </c>
      <c r="CO21" s="15" t="e">
        <v>#N/A</v>
      </c>
      <c r="CP21" s="15" t="e">
        <v>#N/A</v>
      </c>
      <c r="CQ21" s="15" t="e">
        <v>#N/A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 t="e">
        <v>#N/A</v>
      </c>
      <c r="H22" s="24" t="e">
        <v>#N/A</v>
      </c>
      <c r="I22" s="24">
        <v>2920</v>
      </c>
      <c r="J22" s="24">
        <v>2740</v>
      </c>
      <c r="K22" s="24">
        <v>2650</v>
      </c>
      <c r="L22" s="24">
        <v>2590</v>
      </c>
      <c r="M22" s="24">
        <v>2570</v>
      </c>
      <c r="N22" s="25">
        <v>2570</v>
      </c>
      <c r="P22" s="147"/>
      <c r="Q22" s="21" t="s">
        <v>969</v>
      </c>
      <c r="R22" s="22" t="s">
        <v>979</v>
      </c>
      <c r="S22" s="23" t="e">
        <v>#N/A</v>
      </c>
      <c r="T22" s="24" t="e">
        <v>#N/A</v>
      </c>
      <c r="U22" s="24">
        <v>59.772772974059926</v>
      </c>
      <c r="V22" s="24">
        <v>56.245515138552619</v>
      </c>
      <c r="W22" s="24">
        <v>54.2564038771282</v>
      </c>
      <c r="X22" s="24">
        <v>53.162637427202604</v>
      </c>
      <c r="Y22" s="24">
        <v>52.74037872198258</v>
      </c>
      <c r="Z22" s="25">
        <v>52.74037872198258</v>
      </c>
      <c r="AA22" s="39"/>
      <c r="AB22" s="8">
        <v>81</v>
      </c>
      <c r="AC22" s="131" t="s">
        <v>1149</v>
      </c>
      <c r="AD22" s="131" t="s">
        <v>968</v>
      </c>
      <c r="AE22" s="131" t="s">
        <v>1150</v>
      </c>
      <c r="AF22" s="131" t="e">
        <v>#N/A</v>
      </c>
      <c r="AG22" s="131" t="e">
        <v>#N/A</v>
      </c>
      <c r="AH22" s="131">
        <v>5800</v>
      </c>
      <c r="AI22" s="131">
        <v>5800</v>
      </c>
      <c r="AJ22" s="131">
        <v>5800</v>
      </c>
      <c r="AK22" s="131">
        <v>5800</v>
      </c>
      <c r="AL22" s="131">
        <v>5800</v>
      </c>
      <c r="AM22" s="131">
        <v>5800</v>
      </c>
      <c r="AO22" s="131" t="s">
        <v>1149</v>
      </c>
      <c r="AP22" s="131" t="s">
        <v>968</v>
      </c>
      <c r="AQ22" s="131" t="s">
        <v>1150</v>
      </c>
      <c r="AR22" s="132" t="e">
        <v>#N/A</v>
      </c>
      <c r="AS22" s="132" t="e">
        <v>#N/A</v>
      </c>
      <c r="AT22" s="132">
        <v>133.4</v>
      </c>
      <c r="AU22" s="132">
        <v>133.4</v>
      </c>
      <c r="AV22" s="132">
        <v>133.4</v>
      </c>
      <c r="AW22" s="132">
        <v>133.4</v>
      </c>
      <c r="AX22" s="132">
        <v>133.4</v>
      </c>
      <c r="AY22" s="132">
        <v>133.4</v>
      </c>
      <c r="BW22" s="2" t="s">
        <v>1146</v>
      </c>
      <c r="BY22" s="88" t="e">
        <v>#N/A</v>
      </c>
      <c r="BZ22" s="88" t="e">
        <v>#N/A</v>
      </c>
      <c r="CA22" s="88" t="e">
        <v>#N/A</v>
      </c>
      <c r="CB22" s="88" t="e">
        <v>#N/A</v>
      </c>
      <c r="CC22" s="88" t="e">
        <v>#N/A</v>
      </c>
      <c r="CD22" s="88" t="e">
        <v>#N/A</v>
      </c>
      <c r="CE22" s="88" t="e">
        <v>#N/A</v>
      </c>
      <c r="CF22" s="88" t="e">
        <v>#N/A</v>
      </c>
      <c r="CI22" s="88" t="s">
        <v>1146</v>
      </c>
      <c r="CK22" s="15" t="e">
        <v>#N/A</v>
      </c>
      <c r="CL22" s="15" t="e">
        <v>#N/A</v>
      </c>
      <c r="CM22" s="15" t="e">
        <v>#N/A</v>
      </c>
      <c r="CN22" s="15" t="e">
        <v>#N/A</v>
      </c>
      <c r="CO22" s="15" t="e">
        <v>#N/A</v>
      </c>
      <c r="CP22" s="15" t="e">
        <v>#N/A</v>
      </c>
      <c r="CQ22" s="15" t="e">
        <v>#N/A</v>
      </c>
    </row>
    <row r="23" spans="1:95" ht="15.75" thickBot="1">
      <c r="AA23" s="39"/>
      <c r="AB23" s="8">
        <v>96</v>
      </c>
      <c r="AC23" s="88" t="e">
        <v>#REF!</v>
      </c>
      <c r="AD23" s="88" t="e">
        <v>#REF!</v>
      </c>
      <c r="AE23" s="88" t="e">
        <v>#REF!</v>
      </c>
      <c r="AF23" s="88" t="e">
        <v>#REF!</v>
      </c>
      <c r="AG23" s="88" t="e">
        <v>#REF!</v>
      </c>
      <c r="AH23" s="88" t="e">
        <v>#REF!</v>
      </c>
      <c r="AI23" s="88" t="e">
        <v>#REF!</v>
      </c>
      <c r="AJ23" s="88" t="e">
        <v>#REF!</v>
      </c>
      <c r="AK23" s="88" t="e">
        <v>#REF!</v>
      </c>
      <c r="AL23" s="88" t="e">
        <v>#REF!</v>
      </c>
      <c r="AM23" s="88" t="e">
        <v>#REF!</v>
      </c>
      <c r="AO23" s="88" t="e">
        <v>#REF!</v>
      </c>
      <c r="AP23" s="88" t="e">
        <v>#REF!</v>
      </c>
      <c r="AQ23" s="88" t="e">
        <v>#REF!</v>
      </c>
      <c r="AR23" s="15" t="e">
        <v>#REF!</v>
      </c>
      <c r="AS23" s="15" t="e">
        <v>#REF!</v>
      </c>
      <c r="AT23" s="15" t="e">
        <v>#REF!</v>
      </c>
      <c r="AU23" s="15" t="e">
        <v>#REF!</v>
      </c>
      <c r="AV23" s="15" t="e">
        <v>#REF!</v>
      </c>
      <c r="AW23" s="15" t="e">
        <v>#REF!</v>
      </c>
      <c r="AX23" s="15" t="e">
        <v>#REF!</v>
      </c>
      <c r="AY23" s="15" t="e">
        <v>#REF!</v>
      </c>
      <c r="BW23" s="2" t="s">
        <v>1148</v>
      </c>
      <c r="BY23" s="88" t="e">
        <v>#N/A</v>
      </c>
      <c r="BZ23" s="88" t="e">
        <v>#N/A</v>
      </c>
      <c r="CA23" s="88" t="e">
        <v>#N/A</v>
      </c>
      <c r="CB23" s="88" t="e">
        <v>#N/A</v>
      </c>
      <c r="CC23" s="88" t="e">
        <v>#N/A</v>
      </c>
      <c r="CD23" s="88" t="e">
        <v>#N/A</v>
      </c>
      <c r="CE23" s="88" t="e">
        <v>#N/A</v>
      </c>
      <c r="CF23" s="88" t="e">
        <v>#N/A</v>
      </c>
      <c r="CI23" s="88" t="s">
        <v>1148</v>
      </c>
      <c r="CK23" s="15" t="e">
        <v>#N/A</v>
      </c>
      <c r="CL23" s="15" t="e">
        <v>#N/A</v>
      </c>
      <c r="CM23" s="15" t="e">
        <v>#N/A</v>
      </c>
      <c r="CN23" s="15" t="e">
        <v>#N/A</v>
      </c>
      <c r="CO23" s="15" t="e">
        <v>#N/A</v>
      </c>
      <c r="CP23" s="15" t="e">
        <v>#N/A</v>
      </c>
      <c r="CQ23" s="15" t="e">
        <v>#N/A</v>
      </c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C24" s="88" t="e">
        <v>#REF!</v>
      </c>
      <c r="AD24" s="88" t="e">
        <v>#REF!</v>
      </c>
      <c r="AE24" s="88" t="e">
        <v>#REF!</v>
      </c>
      <c r="AF24" s="88" t="e">
        <v>#REF!</v>
      </c>
      <c r="AG24" s="88" t="e">
        <v>#REF!</v>
      </c>
      <c r="AH24" s="88" t="e">
        <v>#REF!</v>
      </c>
      <c r="AI24" s="88" t="e">
        <v>#REF!</v>
      </c>
      <c r="AJ24" s="88" t="e">
        <v>#REF!</v>
      </c>
      <c r="AK24" s="88" t="e">
        <v>#REF!</v>
      </c>
      <c r="AL24" s="88" t="e">
        <v>#REF!</v>
      </c>
      <c r="AM24" s="88" t="e">
        <v>#REF!</v>
      </c>
      <c r="AO24" s="88" t="e">
        <v>#REF!</v>
      </c>
      <c r="AP24" s="88" t="e">
        <v>#REF!</v>
      </c>
      <c r="AQ24" s="88" t="e">
        <v>#REF!</v>
      </c>
      <c r="AR24" s="15" t="e">
        <v>#REF!</v>
      </c>
      <c r="AS24" s="15" t="e">
        <v>#REF!</v>
      </c>
      <c r="AT24" s="15" t="e">
        <v>#REF!</v>
      </c>
      <c r="AU24" s="15" t="e">
        <v>#REF!</v>
      </c>
      <c r="AV24" s="15" t="e">
        <v>#REF!</v>
      </c>
      <c r="AW24" s="15" t="e">
        <v>#REF!</v>
      </c>
      <c r="AX24" s="15" t="e">
        <v>#REF!</v>
      </c>
      <c r="AY24" s="15" t="e">
        <v>#REF!</v>
      </c>
      <c r="BW24" s="2" t="s">
        <v>1149</v>
      </c>
      <c r="BY24" s="88" t="e">
        <v>#N/A</v>
      </c>
      <c r="BZ24" s="88" t="e">
        <v>#N/A</v>
      </c>
      <c r="CA24" s="88" t="e">
        <v>#N/A</v>
      </c>
      <c r="CB24" s="88" t="e">
        <v>#N/A</v>
      </c>
      <c r="CC24" s="88" t="e">
        <v>#N/A</v>
      </c>
      <c r="CD24" s="88" t="e">
        <v>#N/A</v>
      </c>
      <c r="CE24" s="88" t="e">
        <v>#N/A</v>
      </c>
      <c r="CF24" s="88" t="e">
        <v>#N/A</v>
      </c>
      <c r="CI24" s="88" t="s">
        <v>1149</v>
      </c>
      <c r="CK24" s="15" t="e">
        <v>#N/A</v>
      </c>
      <c r="CL24" s="15" t="e">
        <v>#N/A</v>
      </c>
      <c r="CM24" s="15" t="e">
        <v>#N/A</v>
      </c>
      <c r="CN24" s="15" t="e">
        <v>#N/A</v>
      </c>
      <c r="CO24" s="15" t="e">
        <v>#N/A</v>
      </c>
      <c r="CP24" s="15" t="e">
        <v>#N/A</v>
      </c>
      <c r="CQ24" s="15" t="e">
        <v>#N/A</v>
      </c>
    </row>
    <row r="25" spans="1:95" ht="15" customHeight="1">
      <c r="A25" s="3">
        <v>1</v>
      </c>
      <c r="B25" s="7" t="s">
        <v>1137</v>
      </c>
      <c r="C25" s="8" t="s">
        <v>970</v>
      </c>
      <c r="D25" s="146" t="s">
        <v>1143</v>
      </c>
      <c r="E25" s="9" t="s">
        <v>967</v>
      </c>
      <c r="F25" s="10" t="s">
        <v>982</v>
      </c>
      <c r="G25" s="11" t="e">
        <v>#N/A</v>
      </c>
      <c r="H25" s="12" t="e">
        <v>#N/A</v>
      </c>
      <c r="I25" s="12" t="e">
        <v>#N/A</v>
      </c>
      <c r="J25" s="12" t="e">
        <v>#N/A</v>
      </c>
      <c r="K25" s="12" t="e">
        <v>#N/A</v>
      </c>
      <c r="L25" s="12" t="e">
        <v>#N/A</v>
      </c>
      <c r="M25" s="12" t="e">
        <v>#N/A</v>
      </c>
      <c r="N25" s="13" t="e">
        <v>#N/A</v>
      </c>
      <c r="P25" s="146" t="s">
        <v>1143</v>
      </c>
      <c r="Q25" s="9" t="s">
        <v>967</v>
      </c>
      <c r="R25" s="10" t="s">
        <v>982</v>
      </c>
      <c r="S25" s="11" t="e">
        <v>#N/A</v>
      </c>
      <c r="T25" s="12" t="e">
        <v>#N/A</v>
      </c>
      <c r="U25" s="12" t="e">
        <v>#N/A</v>
      </c>
      <c r="V25" s="12" t="e">
        <v>#N/A</v>
      </c>
      <c r="W25" s="12" t="e">
        <v>#N/A</v>
      </c>
      <c r="X25" s="12" t="e">
        <v>#N/A</v>
      </c>
      <c r="Y25" s="12" t="e">
        <v>#N/A</v>
      </c>
      <c r="Z25" s="13" t="e">
        <v>#N/A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 t="e">
        <v>#REF!</v>
      </c>
      <c r="BY25" s="88" t="e">
        <v>#REF!</v>
      </c>
      <c r="BZ25" s="88" t="e">
        <v>#REF!</v>
      </c>
      <c r="CA25" s="88" t="e">
        <v>#REF!</v>
      </c>
      <c r="CB25" s="88" t="e">
        <v>#REF!</v>
      </c>
      <c r="CC25" s="88" t="e">
        <v>#REF!</v>
      </c>
      <c r="CD25" s="88" t="e">
        <v>#REF!</v>
      </c>
      <c r="CE25" s="88" t="e">
        <v>#REF!</v>
      </c>
      <c r="CF25" s="88" t="e">
        <v>#REF!</v>
      </c>
      <c r="CI25" s="88" t="e">
        <v>#REF!</v>
      </c>
      <c r="CK25" s="15" t="e">
        <v>#REF!</v>
      </c>
      <c r="CL25" s="15" t="e">
        <v>#REF!</v>
      </c>
      <c r="CM25" s="15" t="e">
        <v>#REF!</v>
      </c>
      <c r="CN25" s="15" t="e">
        <v>#REF!</v>
      </c>
      <c r="CO25" s="15" t="e">
        <v>#REF!</v>
      </c>
      <c r="CP25" s="15" t="e">
        <v>#REF!</v>
      </c>
      <c r="CQ25" s="15" t="e">
        <v>#REF!</v>
      </c>
    </row>
    <row r="26" spans="1:95">
      <c r="A26" s="3">
        <v>2</v>
      </c>
      <c r="C26" s="88">
        <v>-1</v>
      </c>
      <c r="D26" s="146"/>
      <c r="E26" s="9" t="s">
        <v>968</v>
      </c>
      <c r="F26" s="10" t="s">
        <v>982</v>
      </c>
      <c r="G26" s="18" t="e">
        <v>#N/A</v>
      </c>
      <c r="H26" s="19" t="e">
        <v>#N/A</v>
      </c>
      <c r="I26" s="19">
        <v>2920</v>
      </c>
      <c r="J26" s="19">
        <v>2660</v>
      </c>
      <c r="K26" s="19">
        <v>2580</v>
      </c>
      <c r="L26" s="19">
        <v>2520</v>
      </c>
      <c r="M26" s="19">
        <v>2460</v>
      </c>
      <c r="N26" s="20">
        <v>2380</v>
      </c>
      <c r="P26" s="146"/>
      <c r="Q26" s="9" t="s">
        <v>968</v>
      </c>
      <c r="R26" s="10" t="s">
        <v>982</v>
      </c>
      <c r="S26" s="18" t="e">
        <v>#N/A</v>
      </c>
      <c r="T26" s="19" t="e">
        <v>#N/A</v>
      </c>
      <c r="U26" s="19">
        <v>59.772772974059926</v>
      </c>
      <c r="V26" s="19">
        <v>54.492149728199109</v>
      </c>
      <c r="W26" s="19">
        <v>52.788026213371033</v>
      </c>
      <c r="X26" s="19">
        <v>51.748314878919963</v>
      </c>
      <c r="Y26" s="19">
        <v>50.460369160388545</v>
      </c>
      <c r="Z26" s="20">
        <v>48.753357878864186</v>
      </c>
      <c r="BW26" s="2" t="e">
        <v>#REF!</v>
      </c>
      <c r="BY26" s="88" t="e">
        <v>#REF!</v>
      </c>
      <c r="BZ26" s="88" t="e">
        <v>#REF!</v>
      </c>
      <c r="CA26" s="88" t="e">
        <v>#REF!</v>
      </c>
      <c r="CB26" s="88" t="e">
        <v>#REF!</v>
      </c>
      <c r="CC26" s="88" t="e">
        <v>#REF!</v>
      </c>
      <c r="CD26" s="88" t="e">
        <v>#REF!</v>
      </c>
      <c r="CE26" s="88" t="e">
        <v>#REF!</v>
      </c>
      <c r="CF26" s="88" t="e">
        <v>#REF!</v>
      </c>
      <c r="CI26" s="88" t="e">
        <v>#REF!</v>
      </c>
      <c r="CK26" s="15" t="e">
        <v>#REF!</v>
      </c>
      <c r="CL26" s="15" t="e">
        <v>#REF!</v>
      </c>
      <c r="CM26" s="15" t="e">
        <v>#REF!</v>
      </c>
      <c r="CN26" s="15" t="e">
        <v>#REF!</v>
      </c>
      <c r="CO26" s="15" t="e">
        <v>#REF!</v>
      </c>
      <c r="CP26" s="15" t="e">
        <v>#REF!</v>
      </c>
      <c r="CQ26" s="15" t="e">
        <v>#REF!</v>
      </c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 t="e">
        <v>#N/A</v>
      </c>
      <c r="H27" s="24" t="e">
        <v>#N/A</v>
      </c>
      <c r="I27" s="24">
        <v>2920</v>
      </c>
      <c r="J27" s="24">
        <v>2630</v>
      </c>
      <c r="K27" s="24">
        <v>2480</v>
      </c>
      <c r="L27" s="24">
        <v>2400</v>
      </c>
      <c r="M27" s="24">
        <v>2360</v>
      </c>
      <c r="N27" s="25">
        <v>2360</v>
      </c>
      <c r="P27" s="147"/>
      <c r="Q27" s="21" t="s">
        <v>969</v>
      </c>
      <c r="R27" s="22" t="s">
        <v>982</v>
      </c>
      <c r="S27" s="23" t="e">
        <v>#N/A</v>
      </c>
      <c r="T27" s="24" t="e">
        <v>#N/A</v>
      </c>
      <c r="U27" s="24">
        <v>59.772772974059926</v>
      </c>
      <c r="V27" s="24">
        <v>53.971049875039704</v>
      </c>
      <c r="W27" s="24">
        <v>50.805637648130514</v>
      </c>
      <c r="X27" s="24">
        <v>49.098142089269594</v>
      </c>
      <c r="Y27" s="24">
        <v>48.4452736424034</v>
      </c>
      <c r="Z27" s="25">
        <v>48.4452736424034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88">
        <v>2015</v>
      </c>
      <c r="AG28" s="88">
        <v>2020</v>
      </c>
      <c r="AH28" s="88">
        <v>2025</v>
      </c>
      <c r="AI28" s="88">
        <v>2030</v>
      </c>
      <c r="AJ28" s="88">
        <v>2035</v>
      </c>
      <c r="AK28" s="88">
        <v>2040</v>
      </c>
      <c r="AL28" s="88">
        <v>2045</v>
      </c>
      <c r="AM28" s="88">
        <v>2050</v>
      </c>
      <c r="AR28" s="88">
        <v>2015</v>
      </c>
      <c r="AS28" s="88">
        <v>2020</v>
      </c>
      <c r="AT28" s="88">
        <v>2025</v>
      </c>
      <c r="AU28" s="88">
        <v>2030</v>
      </c>
      <c r="AV28" s="88">
        <v>2035</v>
      </c>
      <c r="AW28" s="88">
        <v>2040</v>
      </c>
      <c r="AX28" s="88">
        <v>2045</v>
      </c>
      <c r="AY28" s="88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1" t="s">
        <v>1142</v>
      </c>
      <c r="AD29" s="131" t="s">
        <v>969</v>
      </c>
      <c r="AE29" s="131" t="s">
        <v>979</v>
      </c>
      <c r="AF29" s="131" t="e">
        <v>#N/A</v>
      </c>
      <c r="AG29" s="131" t="e">
        <v>#N/A</v>
      </c>
      <c r="AH29" s="131">
        <v>1510</v>
      </c>
      <c r="AI29" s="131">
        <v>1390</v>
      </c>
      <c r="AJ29" s="131">
        <v>1340</v>
      </c>
      <c r="AK29" s="131">
        <v>1310</v>
      </c>
      <c r="AL29" s="131">
        <v>1290</v>
      </c>
      <c r="AM29" s="131">
        <v>1280</v>
      </c>
      <c r="AO29" s="131" t="s">
        <v>1142</v>
      </c>
      <c r="AP29" s="131" t="s">
        <v>969</v>
      </c>
      <c r="AQ29" s="131" t="s">
        <v>979</v>
      </c>
      <c r="AR29" s="132" t="e">
        <v>#N/A</v>
      </c>
      <c r="AS29" s="132" t="e">
        <v>#N/A</v>
      </c>
      <c r="AT29" s="132">
        <v>37.703599436959585</v>
      </c>
      <c r="AU29" s="132">
        <v>34.789665822719108</v>
      </c>
      <c r="AV29" s="132">
        <v>33.468773050872748</v>
      </c>
      <c r="AW29" s="132">
        <v>32.726969464292374</v>
      </c>
      <c r="AX29" s="132">
        <v>32.275633262340442</v>
      </c>
      <c r="AY29" s="132">
        <v>32.02666747222662</v>
      </c>
    </row>
    <row r="30" spans="1:95" ht="15" customHeight="1">
      <c r="A30" s="3">
        <v>1</v>
      </c>
      <c r="B30" s="7" t="s">
        <v>1137</v>
      </c>
      <c r="C30" s="8" t="s">
        <v>973</v>
      </c>
      <c r="D30" s="146" t="s">
        <v>1143</v>
      </c>
      <c r="E30" s="9" t="s">
        <v>967</v>
      </c>
      <c r="F30" s="10" t="s">
        <v>983</v>
      </c>
      <c r="G30" s="11" t="e">
        <v>#N/A</v>
      </c>
      <c r="H30" s="12" t="e">
        <v>#N/A</v>
      </c>
      <c r="I30" s="12" t="e">
        <v>#N/A</v>
      </c>
      <c r="J30" s="12" t="e">
        <v>#N/A</v>
      </c>
      <c r="K30" s="12" t="e">
        <v>#N/A</v>
      </c>
      <c r="L30" s="12" t="e">
        <v>#N/A</v>
      </c>
      <c r="M30" s="12" t="e">
        <v>#N/A</v>
      </c>
      <c r="N30" s="13" t="e">
        <v>#N/A</v>
      </c>
      <c r="P30" s="146" t="s">
        <v>1143</v>
      </c>
      <c r="Q30" s="9" t="s">
        <v>967</v>
      </c>
      <c r="R30" s="10" t="s">
        <v>983</v>
      </c>
      <c r="S30" s="11" t="e">
        <v>#N/A</v>
      </c>
      <c r="T30" s="12" t="e">
        <v>#N/A</v>
      </c>
      <c r="U30" s="12" t="e">
        <v>#N/A</v>
      </c>
      <c r="V30" s="12" t="e">
        <v>#N/A</v>
      </c>
      <c r="W30" s="12" t="e">
        <v>#N/A</v>
      </c>
      <c r="X30" s="12" t="e">
        <v>#N/A</v>
      </c>
      <c r="Y30" s="12" t="e">
        <v>#N/A</v>
      </c>
      <c r="Z30" s="13" t="e">
        <v>#N/A</v>
      </c>
      <c r="AA30" s="40"/>
      <c r="AB30" s="8">
        <v>22</v>
      </c>
      <c r="AC30" s="131" t="s">
        <v>1143</v>
      </c>
      <c r="AD30" s="131" t="s">
        <v>969</v>
      </c>
      <c r="AE30" s="131" t="s">
        <v>979</v>
      </c>
      <c r="AF30" s="131" t="e">
        <v>#N/A</v>
      </c>
      <c r="AG30" s="131" t="e">
        <v>#N/A</v>
      </c>
      <c r="AH30" s="131">
        <v>2920</v>
      </c>
      <c r="AI30" s="131">
        <v>2740</v>
      </c>
      <c r="AJ30" s="131">
        <v>2650</v>
      </c>
      <c r="AK30" s="131">
        <v>2590</v>
      </c>
      <c r="AL30" s="131">
        <v>2570</v>
      </c>
      <c r="AM30" s="131">
        <v>2570</v>
      </c>
      <c r="AO30" s="131" t="s">
        <v>1143</v>
      </c>
      <c r="AP30" s="131" t="s">
        <v>969</v>
      </c>
      <c r="AQ30" s="131" t="s">
        <v>979</v>
      </c>
      <c r="AR30" s="132" t="e">
        <v>#N/A</v>
      </c>
      <c r="AS30" s="132" t="e">
        <v>#N/A</v>
      </c>
      <c r="AT30" s="132">
        <v>59.772772974059926</v>
      </c>
      <c r="AU30" s="132">
        <v>56.245515138552619</v>
      </c>
      <c r="AV30" s="132">
        <v>54.2564038771282</v>
      </c>
      <c r="AW30" s="132">
        <v>53.162637427202604</v>
      </c>
      <c r="AX30" s="132">
        <v>52.74037872198258</v>
      </c>
      <c r="AY30" s="132">
        <v>52.74037872198258</v>
      </c>
    </row>
    <row r="31" spans="1:95">
      <c r="A31" s="3">
        <v>2</v>
      </c>
      <c r="C31" s="88">
        <v>-1</v>
      </c>
      <c r="D31" s="146"/>
      <c r="E31" s="9" t="s">
        <v>968</v>
      </c>
      <c r="F31" s="10" t="s">
        <v>983</v>
      </c>
      <c r="G31" s="18" t="e">
        <v>#N/A</v>
      </c>
      <c r="H31" s="19" t="e">
        <v>#N/A</v>
      </c>
      <c r="I31" s="19">
        <v>2920</v>
      </c>
      <c r="J31" s="19">
        <v>2830</v>
      </c>
      <c r="K31" s="19">
        <v>2810</v>
      </c>
      <c r="L31" s="19">
        <v>2790</v>
      </c>
      <c r="M31" s="19">
        <v>2770</v>
      </c>
      <c r="N31" s="20">
        <v>2740</v>
      </c>
      <c r="P31" s="146"/>
      <c r="Q31" s="9" t="s">
        <v>968</v>
      </c>
      <c r="R31" s="10" t="s">
        <v>983</v>
      </c>
      <c r="S31" s="18" t="e">
        <v>#N/A</v>
      </c>
      <c r="T31" s="19" t="e">
        <v>#N/A</v>
      </c>
      <c r="U31" s="19">
        <v>59.772772974059926</v>
      </c>
      <c r="V31" s="19">
        <v>58.080753476556524</v>
      </c>
      <c r="W31" s="19">
        <v>57.510653453254925</v>
      </c>
      <c r="X31" s="19">
        <v>57.156567565960565</v>
      </c>
      <c r="Y31" s="19">
        <v>56.711073661320768</v>
      </c>
      <c r="Z31" s="20">
        <v>56.108377750545593</v>
      </c>
      <c r="AA31" s="40"/>
      <c r="AB31" s="8">
        <v>37</v>
      </c>
      <c r="AC31" s="131" t="s">
        <v>1144</v>
      </c>
      <c r="AD31" s="131" t="s">
        <v>969</v>
      </c>
      <c r="AE31" s="131" t="s">
        <v>1145</v>
      </c>
      <c r="AF31" s="131" t="e">
        <v>#N/A</v>
      </c>
      <c r="AG31" s="131" t="e">
        <v>#N/A</v>
      </c>
      <c r="AH31" s="131">
        <v>2920</v>
      </c>
      <c r="AI31" s="131">
        <v>2690</v>
      </c>
      <c r="AJ31" s="131">
        <v>2560</v>
      </c>
      <c r="AK31" s="131">
        <v>2490</v>
      </c>
      <c r="AL31" s="131">
        <v>2470</v>
      </c>
      <c r="AM31" s="131">
        <v>2470</v>
      </c>
      <c r="AO31" s="131" t="s">
        <v>1144</v>
      </c>
      <c r="AP31" s="131" t="s">
        <v>969</v>
      </c>
      <c r="AQ31" s="131" t="s">
        <v>1145</v>
      </c>
      <c r="AR31" s="132" t="e">
        <v>#N/A</v>
      </c>
      <c r="AS31" s="132" t="e">
        <v>#N/A</v>
      </c>
      <c r="AT31" s="132">
        <v>67.062135531872116</v>
      </c>
      <c r="AU31" s="132">
        <v>61.820232459051951</v>
      </c>
      <c r="AV31" s="132">
        <v>58.912413267832363</v>
      </c>
      <c r="AW31" s="132">
        <v>57.328681390396476</v>
      </c>
      <c r="AX31" s="132">
        <v>56.720196238187476</v>
      </c>
      <c r="AY31" s="132">
        <v>56.720196238187476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 t="e">
        <v>#N/A</v>
      </c>
      <c r="H32" s="24" t="e">
        <v>#N/A</v>
      </c>
      <c r="I32" s="24">
        <v>2920</v>
      </c>
      <c r="J32" s="24">
        <v>2820</v>
      </c>
      <c r="K32" s="24">
        <v>2770</v>
      </c>
      <c r="L32" s="24">
        <v>2740</v>
      </c>
      <c r="M32" s="24">
        <v>2730</v>
      </c>
      <c r="N32" s="25">
        <v>2730</v>
      </c>
      <c r="P32" s="147"/>
      <c r="Q32" s="21" t="s">
        <v>969</v>
      </c>
      <c r="R32" s="22" t="s">
        <v>983</v>
      </c>
      <c r="S32" s="23" t="e">
        <v>#N/A</v>
      </c>
      <c r="T32" s="24" t="e">
        <v>#N/A</v>
      </c>
      <c r="U32" s="24">
        <v>59.772772974059926</v>
      </c>
      <c r="V32" s="24">
        <v>57.907744996372557</v>
      </c>
      <c r="W32" s="24">
        <v>56.831262325860159</v>
      </c>
      <c r="X32" s="24">
        <v>56.231270276427239</v>
      </c>
      <c r="Y32" s="24">
        <v>55.998058299059629</v>
      </c>
      <c r="Z32" s="25">
        <v>55.998058299059629</v>
      </c>
      <c r="AA32" s="40"/>
      <c r="AB32" s="8">
        <v>52</v>
      </c>
      <c r="AC32" s="131" t="s">
        <v>1146</v>
      </c>
      <c r="AD32" s="131" t="s">
        <v>969</v>
      </c>
      <c r="AE32" s="131" t="s">
        <v>1147</v>
      </c>
      <c r="AF32" s="131" t="e">
        <v>#N/A</v>
      </c>
      <c r="AG32" s="131" t="e">
        <v>#N/A</v>
      </c>
      <c r="AH32" s="131">
        <v>4480</v>
      </c>
      <c r="AI32" s="131">
        <v>3870</v>
      </c>
      <c r="AJ32" s="131">
        <v>3550</v>
      </c>
      <c r="AK32" s="131">
        <v>3380</v>
      </c>
      <c r="AL32" s="131">
        <v>3310</v>
      </c>
      <c r="AM32" s="131">
        <v>3310</v>
      </c>
      <c r="AO32" s="131" t="s">
        <v>1146</v>
      </c>
      <c r="AP32" s="131" t="s">
        <v>969</v>
      </c>
      <c r="AQ32" s="131" t="s">
        <v>1147</v>
      </c>
      <c r="AR32" s="132" t="e">
        <v>#N/A</v>
      </c>
      <c r="AS32" s="132" t="e">
        <v>#N/A</v>
      </c>
      <c r="AT32" s="132">
        <v>98.578993230109248</v>
      </c>
      <c r="AU32" s="132">
        <v>85.102706677680871</v>
      </c>
      <c r="AV32" s="132">
        <v>78.01033118261509</v>
      </c>
      <c r="AW32" s="132">
        <v>74.263730541562566</v>
      </c>
      <c r="AX32" s="132">
        <v>72.84616927970589</v>
      </c>
      <c r="AY32" s="132">
        <v>72.84616927970589</v>
      </c>
    </row>
    <row r="33" spans="1:51" ht="15.75" thickBot="1">
      <c r="AA33" s="40"/>
      <c r="AB33" s="8">
        <v>67</v>
      </c>
      <c r="AC33" s="131" t="s">
        <v>1148</v>
      </c>
      <c r="AD33" s="131" t="s">
        <v>969</v>
      </c>
      <c r="AE33" s="131" t="s">
        <v>1147</v>
      </c>
      <c r="AF33" s="131" t="e">
        <v>#N/A</v>
      </c>
      <c r="AG33" s="131" t="e">
        <v>#N/A</v>
      </c>
      <c r="AH33" s="131">
        <v>2940</v>
      </c>
      <c r="AI33" s="131">
        <v>2540</v>
      </c>
      <c r="AJ33" s="131">
        <v>2330</v>
      </c>
      <c r="AK33" s="131">
        <v>2220</v>
      </c>
      <c r="AL33" s="131">
        <v>2180</v>
      </c>
      <c r="AM33" s="131">
        <v>2180</v>
      </c>
      <c r="AO33" s="131" t="s">
        <v>1148</v>
      </c>
      <c r="AP33" s="131" t="s">
        <v>969</v>
      </c>
      <c r="AQ33" s="131" t="s">
        <v>1147</v>
      </c>
      <c r="AR33" s="132" t="e">
        <v>#N/A</v>
      </c>
      <c r="AS33" s="132" t="e">
        <v>#N/A</v>
      </c>
      <c r="AT33" s="132">
        <v>88.326965614317302</v>
      </c>
      <c r="AU33" s="132">
        <v>76.252187206441803</v>
      </c>
      <c r="AV33" s="132">
        <v>69.897405260006153</v>
      </c>
      <c r="AW33" s="132">
        <v>66.54044395263756</v>
      </c>
      <c r="AX33" s="132">
        <v>65.270306363182442</v>
      </c>
      <c r="AY33" s="132">
        <v>65.270306363182442</v>
      </c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C34" s="131" t="s">
        <v>1149</v>
      </c>
      <c r="AD34" s="131" t="s">
        <v>969</v>
      </c>
      <c r="AE34" s="131" t="s">
        <v>1150</v>
      </c>
      <c r="AF34" s="131" t="e">
        <v>#N/A</v>
      </c>
      <c r="AG34" s="131" t="e">
        <v>#N/A</v>
      </c>
      <c r="AH34" s="131">
        <v>5800</v>
      </c>
      <c r="AI34" s="131">
        <v>5380</v>
      </c>
      <c r="AJ34" s="131">
        <v>4750</v>
      </c>
      <c r="AK34" s="131">
        <v>4310</v>
      </c>
      <c r="AL34" s="131">
        <v>3980</v>
      </c>
      <c r="AM34" s="131">
        <v>3840</v>
      </c>
      <c r="AO34" s="131" t="s">
        <v>1149</v>
      </c>
      <c r="AP34" s="131" t="s">
        <v>969</v>
      </c>
      <c r="AQ34" s="131" t="s">
        <v>1150</v>
      </c>
      <c r="AR34" s="132" t="e">
        <v>#N/A</v>
      </c>
      <c r="AS34" s="132" t="e">
        <v>#N/A</v>
      </c>
      <c r="AT34" s="132">
        <v>133.4</v>
      </c>
      <c r="AU34" s="132">
        <v>123.65676746804712</v>
      </c>
      <c r="AV34" s="132">
        <v>109.14026864366545</v>
      </c>
      <c r="AW34" s="132">
        <v>99.221915120437799</v>
      </c>
      <c r="AX34" s="132">
        <v>91.628975289234987</v>
      </c>
      <c r="AY34" s="132">
        <v>88.360119872580313</v>
      </c>
    </row>
    <row r="35" spans="1:51" ht="15" customHeight="1">
      <c r="A35" s="3">
        <v>1</v>
      </c>
      <c r="B35" s="7" t="s">
        <v>1138</v>
      </c>
      <c r="C35" s="8" t="s">
        <v>966</v>
      </c>
      <c r="D35" s="146" t="s">
        <v>1144</v>
      </c>
      <c r="E35" s="9" t="s">
        <v>967</v>
      </c>
      <c r="F35" s="10" t="s">
        <v>1145</v>
      </c>
      <c r="G35" s="11" t="e">
        <v>#N/A</v>
      </c>
      <c r="H35" s="12" t="e">
        <v>#N/A</v>
      </c>
      <c r="I35" s="12" t="e">
        <v>#N/A</v>
      </c>
      <c r="J35" s="12" t="e">
        <v>#N/A</v>
      </c>
      <c r="K35" s="12" t="e">
        <v>#N/A</v>
      </c>
      <c r="L35" s="12" t="e">
        <v>#N/A</v>
      </c>
      <c r="M35" s="12" t="e">
        <v>#N/A</v>
      </c>
      <c r="N35" s="13" t="e">
        <v>#N/A</v>
      </c>
      <c r="P35" s="146" t="s">
        <v>1144</v>
      </c>
      <c r="Q35" s="9" t="s">
        <v>967</v>
      </c>
      <c r="R35" s="10" t="s">
        <v>1145</v>
      </c>
      <c r="S35" s="11" t="e">
        <v>#N/A</v>
      </c>
      <c r="T35" s="12" t="e">
        <v>#N/A</v>
      </c>
      <c r="U35" s="12" t="e">
        <v>#N/A</v>
      </c>
      <c r="V35" s="12" t="e">
        <v>#N/A</v>
      </c>
      <c r="W35" s="12" t="e">
        <v>#N/A</v>
      </c>
      <c r="X35" s="12" t="e">
        <v>#N/A</v>
      </c>
      <c r="Y35" s="12" t="e">
        <v>#N/A</v>
      </c>
      <c r="Z35" s="13" t="e">
        <v>#N/A</v>
      </c>
      <c r="AA35" s="40"/>
      <c r="AB35" s="8">
        <v>97</v>
      </c>
      <c r="AC35" s="88" t="e">
        <v>#REF!</v>
      </c>
      <c r="AD35" s="88" t="e">
        <v>#REF!</v>
      </c>
      <c r="AE35" s="88" t="e">
        <v>#REF!</v>
      </c>
      <c r="AF35" s="88" t="e">
        <v>#REF!</v>
      </c>
      <c r="AG35" s="88" t="e">
        <v>#REF!</v>
      </c>
      <c r="AH35" s="88" t="e">
        <v>#REF!</v>
      </c>
      <c r="AI35" s="88" t="e">
        <v>#REF!</v>
      </c>
      <c r="AJ35" s="88" t="e">
        <v>#REF!</v>
      </c>
      <c r="AK35" s="88" t="e">
        <v>#REF!</v>
      </c>
      <c r="AL35" s="88" t="e">
        <v>#REF!</v>
      </c>
      <c r="AM35" s="88" t="e">
        <v>#REF!</v>
      </c>
      <c r="AO35" s="88" t="e">
        <v>#REF!</v>
      </c>
      <c r="AP35" s="88" t="e">
        <v>#REF!</v>
      </c>
      <c r="AQ35" s="88" t="e">
        <v>#REF!</v>
      </c>
      <c r="AR35" s="15" t="e">
        <v>#REF!</v>
      </c>
      <c r="AS35" s="15" t="e">
        <v>#REF!</v>
      </c>
      <c r="AT35" s="15" t="e">
        <v>#REF!</v>
      </c>
      <c r="AU35" s="15" t="e">
        <v>#REF!</v>
      </c>
      <c r="AV35" s="15" t="e">
        <v>#REF!</v>
      </c>
      <c r="AW35" s="15" t="e">
        <v>#REF!</v>
      </c>
      <c r="AX35" s="15" t="e">
        <v>#REF!</v>
      </c>
      <c r="AY35" s="15" t="e">
        <v>#REF!</v>
      </c>
    </row>
    <row r="36" spans="1:51">
      <c r="A36" s="3">
        <v>2</v>
      </c>
      <c r="C36" s="88">
        <v>-1</v>
      </c>
      <c r="D36" s="146"/>
      <c r="E36" s="9" t="s">
        <v>968</v>
      </c>
      <c r="F36" s="10" t="s">
        <v>1145</v>
      </c>
      <c r="G36" s="18" t="e">
        <v>#N/A</v>
      </c>
      <c r="H36" s="19" t="e">
        <v>#N/A</v>
      </c>
      <c r="I36" s="19">
        <v>2920</v>
      </c>
      <c r="J36" s="19">
        <v>2710</v>
      </c>
      <c r="K36" s="19">
        <v>2640</v>
      </c>
      <c r="L36" s="19">
        <v>2600</v>
      </c>
      <c r="M36" s="19">
        <v>2550</v>
      </c>
      <c r="N36" s="20">
        <v>2480</v>
      </c>
      <c r="P36" s="146"/>
      <c r="Q36" s="9" t="s">
        <v>968</v>
      </c>
      <c r="R36" s="10" t="s">
        <v>1145</v>
      </c>
      <c r="S36" s="18" t="e">
        <v>#N/A</v>
      </c>
      <c r="T36" s="19" t="e">
        <v>#N/A</v>
      </c>
      <c r="U36" s="19">
        <v>67.062135531872116</v>
      </c>
      <c r="V36" s="19">
        <v>62.295562975752887</v>
      </c>
      <c r="W36" s="19">
        <v>60.737639490427767</v>
      </c>
      <c r="X36" s="19">
        <v>59.782123720133768</v>
      </c>
      <c r="Y36" s="19">
        <v>58.593053042079909</v>
      </c>
      <c r="Z36" s="20">
        <v>57.007542231354613</v>
      </c>
      <c r="AA36" s="40"/>
      <c r="AB36" s="8">
        <v>112</v>
      </c>
      <c r="AC36" s="88" t="e">
        <v>#REF!</v>
      </c>
      <c r="AD36" s="88" t="e">
        <v>#REF!</v>
      </c>
      <c r="AE36" s="88" t="e">
        <v>#REF!</v>
      </c>
      <c r="AF36" s="88" t="e">
        <v>#REF!</v>
      </c>
      <c r="AG36" s="88" t="e">
        <v>#REF!</v>
      </c>
      <c r="AH36" s="88" t="e">
        <v>#REF!</v>
      </c>
      <c r="AI36" s="88" t="e">
        <v>#REF!</v>
      </c>
      <c r="AJ36" s="88" t="e">
        <v>#REF!</v>
      </c>
      <c r="AK36" s="88" t="e">
        <v>#REF!</v>
      </c>
      <c r="AL36" s="88" t="e">
        <v>#REF!</v>
      </c>
      <c r="AM36" s="88" t="e">
        <v>#REF!</v>
      </c>
      <c r="AO36" s="88" t="e">
        <v>#REF!</v>
      </c>
      <c r="AP36" s="88" t="e">
        <v>#REF!</v>
      </c>
      <c r="AQ36" s="88" t="e">
        <v>#REF!</v>
      </c>
      <c r="AR36" s="15" t="e">
        <v>#REF!</v>
      </c>
      <c r="AS36" s="15" t="e">
        <v>#REF!</v>
      </c>
      <c r="AT36" s="15" t="e">
        <v>#REF!</v>
      </c>
      <c r="AU36" s="15" t="e">
        <v>#REF!</v>
      </c>
      <c r="AV36" s="15" t="e">
        <v>#REF!</v>
      </c>
      <c r="AW36" s="15" t="e">
        <v>#REF!</v>
      </c>
      <c r="AX36" s="15" t="e">
        <v>#REF!</v>
      </c>
      <c r="AY36" s="15" t="e">
        <v>#REF!</v>
      </c>
    </row>
    <row r="37" spans="1:51" ht="15.75" thickBot="1">
      <c r="A37" s="3">
        <v>3</v>
      </c>
      <c r="D37" s="147"/>
      <c r="E37" s="21" t="s">
        <v>969</v>
      </c>
      <c r="F37" s="22" t="s">
        <v>1145</v>
      </c>
      <c r="G37" s="23" t="e">
        <v>#N/A</v>
      </c>
      <c r="H37" s="24" t="e">
        <v>#N/A</v>
      </c>
      <c r="I37" s="24">
        <v>2920</v>
      </c>
      <c r="J37" s="24">
        <v>2690</v>
      </c>
      <c r="K37" s="24">
        <v>2560</v>
      </c>
      <c r="L37" s="24">
        <v>2490</v>
      </c>
      <c r="M37" s="24">
        <v>2470</v>
      </c>
      <c r="N37" s="25">
        <v>2470</v>
      </c>
      <c r="P37" s="147"/>
      <c r="Q37" s="21" t="s">
        <v>969</v>
      </c>
      <c r="R37" s="22" t="s">
        <v>1145</v>
      </c>
      <c r="S37" s="23" t="e">
        <v>#N/A</v>
      </c>
      <c r="T37" s="24" t="e">
        <v>#N/A</v>
      </c>
      <c r="U37" s="24">
        <v>67.062135531872116</v>
      </c>
      <c r="V37" s="24">
        <v>61.820232459051951</v>
      </c>
      <c r="W37" s="24">
        <v>58.912413267832363</v>
      </c>
      <c r="X37" s="24">
        <v>57.328681390396476</v>
      </c>
      <c r="Y37" s="24">
        <v>56.720196238187476</v>
      </c>
      <c r="Z37" s="25">
        <v>56.720196238187476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1138</v>
      </c>
      <c r="C40" s="8" t="s">
        <v>970</v>
      </c>
      <c r="D40" s="146" t="s">
        <v>1144</v>
      </c>
      <c r="E40" s="9" t="s">
        <v>967</v>
      </c>
      <c r="F40" s="10" t="s">
        <v>1151</v>
      </c>
      <c r="G40" s="11" t="e">
        <v>#N/A</v>
      </c>
      <c r="H40" s="12" t="e">
        <v>#N/A</v>
      </c>
      <c r="I40" s="12" t="e">
        <v>#N/A</v>
      </c>
      <c r="J40" s="12" t="e">
        <v>#N/A</v>
      </c>
      <c r="K40" s="12" t="e">
        <v>#N/A</v>
      </c>
      <c r="L40" s="12" t="e">
        <v>#N/A</v>
      </c>
      <c r="M40" s="12" t="e">
        <v>#N/A</v>
      </c>
      <c r="N40" s="13" t="e">
        <v>#N/A</v>
      </c>
      <c r="P40" s="146" t="s">
        <v>1144</v>
      </c>
      <c r="Q40" s="9" t="s">
        <v>967</v>
      </c>
      <c r="R40" s="10" t="s">
        <v>1151</v>
      </c>
      <c r="S40" s="11" t="e">
        <v>#N/A</v>
      </c>
      <c r="T40" s="12" t="e">
        <v>#N/A</v>
      </c>
      <c r="U40" s="12" t="e">
        <v>#N/A</v>
      </c>
      <c r="V40" s="12" t="e">
        <v>#N/A</v>
      </c>
      <c r="W40" s="12" t="e">
        <v>#N/A</v>
      </c>
      <c r="X40" s="12" t="e">
        <v>#N/A</v>
      </c>
      <c r="Y40" s="12" t="e">
        <v>#N/A</v>
      </c>
      <c r="Z40" s="13" t="e">
        <v>#N/A</v>
      </c>
      <c r="AF40" s="88">
        <v>2015</v>
      </c>
      <c r="AG40" s="88">
        <v>2020</v>
      </c>
      <c r="AH40" s="88">
        <v>2025</v>
      </c>
      <c r="AI40" s="88">
        <v>2030</v>
      </c>
      <c r="AJ40" s="88">
        <v>2035</v>
      </c>
      <c r="AK40" s="88">
        <v>2040</v>
      </c>
      <c r="AL40" s="88">
        <v>2045</v>
      </c>
      <c r="AM40" s="88">
        <v>2050</v>
      </c>
      <c r="AR40" s="88">
        <v>2015</v>
      </c>
      <c r="AS40" s="88">
        <v>2020</v>
      </c>
      <c r="AT40" s="88">
        <v>2025</v>
      </c>
      <c r="AU40" s="88">
        <v>2030</v>
      </c>
      <c r="AV40" s="88">
        <v>2035</v>
      </c>
      <c r="AW40" s="88">
        <v>2040</v>
      </c>
      <c r="AX40" s="88">
        <v>2045</v>
      </c>
      <c r="AY40" s="88">
        <v>2050</v>
      </c>
    </row>
    <row r="41" spans="1:51">
      <c r="A41" s="3">
        <v>2</v>
      </c>
      <c r="C41" s="88">
        <v>-1</v>
      </c>
      <c r="D41" s="146"/>
      <c r="E41" s="9" t="s">
        <v>968</v>
      </c>
      <c r="F41" s="10" t="s">
        <v>1151</v>
      </c>
      <c r="G41" s="18" t="e">
        <v>#N/A</v>
      </c>
      <c r="H41" s="19" t="e">
        <v>#N/A</v>
      </c>
      <c r="I41" s="19">
        <v>2920</v>
      </c>
      <c r="J41" s="19">
        <v>2590</v>
      </c>
      <c r="K41" s="19">
        <v>2490</v>
      </c>
      <c r="L41" s="19">
        <v>2430</v>
      </c>
      <c r="M41" s="19">
        <v>2350</v>
      </c>
      <c r="N41" s="20">
        <v>2250</v>
      </c>
      <c r="P41" s="146"/>
      <c r="Q41" s="9" t="s">
        <v>968</v>
      </c>
      <c r="R41" s="10" t="s">
        <v>1151</v>
      </c>
      <c r="S41" s="18" t="e">
        <v>#N/A</v>
      </c>
      <c r="T41" s="19" t="e">
        <v>#N/A</v>
      </c>
      <c r="U41" s="19">
        <v>67.062135531872116</v>
      </c>
      <c r="V41" s="19">
        <v>59.668219167822294</v>
      </c>
      <c r="W41" s="19">
        <v>57.321223991169873</v>
      </c>
      <c r="X41" s="19">
        <v>55.899004392763736</v>
      </c>
      <c r="Y41" s="19">
        <v>54.147631892898225</v>
      </c>
      <c r="Z41" s="20">
        <v>51.844502020151467</v>
      </c>
      <c r="AB41" s="8">
        <v>10</v>
      </c>
      <c r="AC41" s="133" t="s">
        <v>1142</v>
      </c>
      <c r="AD41" s="133" t="s">
        <v>967</v>
      </c>
      <c r="AE41" s="133" t="s">
        <v>982</v>
      </c>
      <c r="AF41" s="133" t="e">
        <v>#N/A</v>
      </c>
      <c r="AG41" s="133" t="e">
        <v>#N/A</v>
      </c>
      <c r="AH41" s="133" t="e">
        <v>#N/A</v>
      </c>
      <c r="AI41" s="133" t="e">
        <v>#N/A</v>
      </c>
      <c r="AJ41" s="133" t="e">
        <v>#N/A</v>
      </c>
      <c r="AK41" s="133" t="e">
        <v>#N/A</v>
      </c>
      <c r="AL41" s="133" t="e">
        <v>#N/A</v>
      </c>
      <c r="AM41" s="133" t="e">
        <v>#N/A</v>
      </c>
      <c r="AO41" s="133" t="s">
        <v>1142</v>
      </c>
      <c r="AP41" s="133" t="s">
        <v>967</v>
      </c>
      <c r="AQ41" s="133" t="s">
        <v>982</v>
      </c>
      <c r="AR41" s="134" t="e">
        <v>#N/A</v>
      </c>
      <c r="AS41" s="134" t="e">
        <v>#N/A</v>
      </c>
      <c r="AT41" s="134" t="e">
        <v>#N/A</v>
      </c>
      <c r="AU41" s="134" t="e">
        <v>#N/A</v>
      </c>
      <c r="AV41" s="134" t="e">
        <v>#N/A</v>
      </c>
      <c r="AW41" s="134" t="e">
        <v>#N/A</v>
      </c>
      <c r="AX41" s="134" t="e">
        <v>#N/A</v>
      </c>
      <c r="AY41" s="134" t="e">
        <v>#N/A</v>
      </c>
    </row>
    <row r="42" spans="1:51" ht="15.75" thickBot="1">
      <c r="A42" s="3">
        <v>3</v>
      </c>
      <c r="D42" s="147"/>
      <c r="E42" s="21" t="s">
        <v>969</v>
      </c>
      <c r="F42" s="22" t="s">
        <v>1151</v>
      </c>
      <c r="G42" s="23" t="e">
        <v>#N/A</v>
      </c>
      <c r="H42" s="24" t="e">
        <v>#N/A</v>
      </c>
      <c r="I42" s="24">
        <v>2920</v>
      </c>
      <c r="J42" s="24">
        <v>2560</v>
      </c>
      <c r="K42" s="24">
        <v>2370</v>
      </c>
      <c r="L42" s="24">
        <v>2270</v>
      </c>
      <c r="M42" s="24">
        <v>2240</v>
      </c>
      <c r="N42" s="25">
        <v>2240</v>
      </c>
      <c r="P42" s="147"/>
      <c r="Q42" s="21" t="s">
        <v>969</v>
      </c>
      <c r="R42" s="22" t="s">
        <v>1151</v>
      </c>
      <c r="S42" s="23" t="e">
        <v>#N/A</v>
      </c>
      <c r="T42" s="24" t="e">
        <v>#N/A</v>
      </c>
      <c r="U42" s="24">
        <v>67.062135531872116</v>
      </c>
      <c r="V42" s="24">
        <v>58.948458717525142</v>
      </c>
      <c r="W42" s="24">
        <v>54.615993842622785</v>
      </c>
      <c r="X42" s="24">
        <v>52.308006802902419</v>
      </c>
      <c r="Y42" s="24">
        <v>51.431062762072472</v>
      </c>
      <c r="Z42" s="25">
        <v>51.431062762072472</v>
      </c>
      <c r="AB42" s="8">
        <v>25</v>
      </c>
      <c r="AC42" s="133" t="s">
        <v>1143</v>
      </c>
      <c r="AD42" s="133" t="s">
        <v>967</v>
      </c>
      <c r="AE42" s="133" t="s">
        <v>982</v>
      </c>
      <c r="AF42" s="133" t="e">
        <v>#N/A</v>
      </c>
      <c r="AG42" s="133" t="e">
        <v>#N/A</v>
      </c>
      <c r="AH42" s="133" t="e">
        <v>#N/A</v>
      </c>
      <c r="AI42" s="133" t="e">
        <v>#N/A</v>
      </c>
      <c r="AJ42" s="133" t="e">
        <v>#N/A</v>
      </c>
      <c r="AK42" s="133" t="e">
        <v>#N/A</v>
      </c>
      <c r="AL42" s="133" t="e">
        <v>#N/A</v>
      </c>
      <c r="AM42" s="133" t="e">
        <v>#N/A</v>
      </c>
      <c r="AO42" s="133" t="s">
        <v>1143</v>
      </c>
      <c r="AP42" s="133" t="s">
        <v>967</v>
      </c>
      <c r="AQ42" s="133" t="s">
        <v>982</v>
      </c>
      <c r="AR42" s="134" t="e">
        <v>#N/A</v>
      </c>
      <c r="AS42" s="134" t="e">
        <v>#N/A</v>
      </c>
      <c r="AT42" s="134" t="e">
        <v>#N/A</v>
      </c>
      <c r="AU42" s="134" t="e">
        <v>#N/A</v>
      </c>
      <c r="AV42" s="134" t="e">
        <v>#N/A</v>
      </c>
      <c r="AW42" s="134" t="e">
        <v>#N/A</v>
      </c>
      <c r="AX42" s="134" t="e">
        <v>#N/A</v>
      </c>
      <c r="AY42" s="134" t="e">
        <v>#N/A</v>
      </c>
    </row>
    <row r="43" spans="1:51" ht="15.75" thickBot="1">
      <c r="AB43" s="8">
        <v>40</v>
      </c>
      <c r="AC43" s="133" t="s">
        <v>1144</v>
      </c>
      <c r="AD43" s="133" t="s">
        <v>967</v>
      </c>
      <c r="AE43" s="133" t="s">
        <v>1151</v>
      </c>
      <c r="AF43" s="133" t="e">
        <v>#N/A</v>
      </c>
      <c r="AG43" s="133" t="e">
        <v>#N/A</v>
      </c>
      <c r="AH43" s="133" t="e">
        <v>#N/A</v>
      </c>
      <c r="AI43" s="133" t="e">
        <v>#N/A</v>
      </c>
      <c r="AJ43" s="133" t="e">
        <v>#N/A</v>
      </c>
      <c r="AK43" s="133" t="e">
        <v>#N/A</v>
      </c>
      <c r="AL43" s="133" t="e">
        <v>#N/A</v>
      </c>
      <c r="AM43" s="133" t="e">
        <v>#N/A</v>
      </c>
      <c r="AO43" s="133" t="s">
        <v>1144</v>
      </c>
      <c r="AP43" s="133" t="s">
        <v>967</v>
      </c>
      <c r="AQ43" s="133" t="s">
        <v>1151</v>
      </c>
      <c r="AR43" s="134" t="e">
        <v>#N/A</v>
      </c>
      <c r="AS43" s="134" t="e">
        <v>#N/A</v>
      </c>
      <c r="AT43" s="134" t="e">
        <v>#N/A</v>
      </c>
      <c r="AU43" s="134" t="e">
        <v>#N/A</v>
      </c>
      <c r="AV43" s="134" t="e">
        <v>#N/A</v>
      </c>
      <c r="AW43" s="134" t="e">
        <v>#N/A</v>
      </c>
      <c r="AX43" s="134" t="e">
        <v>#N/A</v>
      </c>
      <c r="AY43" s="134" t="e">
        <v>#N/A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3" t="s">
        <v>1146</v>
      </c>
      <c r="AD44" s="133" t="s">
        <v>967</v>
      </c>
      <c r="AE44" s="133" t="s">
        <v>1152</v>
      </c>
      <c r="AF44" s="133" t="e">
        <v>#N/A</v>
      </c>
      <c r="AG44" s="133" t="e">
        <v>#N/A</v>
      </c>
      <c r="AH44" s="133" t="e">
        <v>#N/A</v>
      </c>
      <c r="AI44" s="133" t="e">
        <v>#N/A</v>
      </c>
      <c r="AJ44" s="133" t="e">
        <v>#N/A</v>
      </c>
      <c r="AK44" s="133" t="e">
        <v>#N/A</v>
      </c>
      <c r="AL44" s="133" t="e">
        <v>#N/A</v>
      </c>
      <c r="AM44" s="133" t="e">
        <v>#N/A</v>
      </c>
      <c r="AO44" s="133" t="s">
        <v>1146</v>
      </c>
      <c r="AP44" s="133" t="s">
        <v>967</v>
      </c>
      <c r="AQ44" s="133" t="s">
        <v>1152</v>
      </c>
      <c r="AR44" s="134" t="e">
        <v>#N/A</v>
      </c>
      <c r="AS44" s="134" t="e">
        <v>#N/A</v>
      </c>
      <c r="AT44" s="134" t="e">
        <v>#N/A</v>
      </c>
      <c r="AU44" s="134" t="e">
        <v>#N/A</v>
      </c>
      <c r="AV44" s="134" t="e">
        <v>#N/A</v>
      </c>
      <c r="AW44" s="134" t="e">
        <v>#N/A</v>
      </c>
      <c r="AX44" s="134" t="e">
        <v>#N/A</v>
      </c>
      <c r="AY44" s="134" t="e">
        <v>#N/A</v>
      </c>
    </row>
    <row r="45" spans="1:51" ht="15" customHeight="1">
      <c r="A45" s="3">
        <v>1</v>
      </c>
      <c r="B45" s="7" t="s">
        <v>1138</v>
      </c>
      <c r="C45" s="8" t="s">
        <v>973</v>
      </c>
      <c r="D45" s="146" t="s">
        <v>1144</v>
      </c>
      <c r="E45" s="9" t="s">
        <v>967</v>
      </c>
      <c r="F45" s="10" t="s">
        <v>1153</v>
      </c>
      <c r="G45" s="11" t="e">
        <v>#N/A</v>
      </c>
      <c r="H45" s="12" t="e">
        <v>#N/A</v>
      </c>
      <c r="I45" s="12" t="e">
        <v>#N/A</v>
      </c>
      <c r="J45" s="12" t="e">
        <v>#N/A</v>
      </c>
      <c r="K45" s="12" t="e">
        <v>#N/A</v>
      </c>
      <c r="L45" s="12" t="e">
        <v>#N/A</v>
      </c>
      <c r="M45" s="12" t="e">
        <v>#N/A</v>
      </c>
      <c r="N45" s="13" t="e">
        <v>#N/A</v>
      </c>
      <c r="P45" s="146" t="s">
        <v>1144</v>
      </c>
      <c r="Q45" s="9" t="s">
        <v>967</v>
      </c>
      <c r="R45" s="10" t="s">
        <v>1153</v>
      </c>
      <c r="S45" s="11" t="e">
        <v>#N/A</v>
      </c>
      <c r="T45" s="12" t="e">
        <v>#N/A</v>
      </c>
      <c r="U45" s="12" t="e">
        <v>#N/A</v>
      </c>
      <c r="V45" s="12" t="e">
        <v>#N/A</v>
      </c>
      <c r="W45" s="12" t="e">
        <v>#N/A</v>
      </c>
      <c r="X45" s="12" t="e">
        <v>#N/A</v>
      </c>
      <c r="Y45" s="12" t="e">
        <v>#N/A</v>
      </c>
      <c r="Z45" s="13" t="e">
        <v>#N/A</v>
      </c>
      <c r="AB45" s="8">
        <v>70</v>
      </c>
      <c r="AC45" s="133" t="s">
        <v>1148</v>
      </c>
      <c r="AD45" s="133" t="s">
        <v>967</v>
      </c>
      <c r="AE45" s="133" t="s">
        <v>1152</v>
      </c>
      <c r="AF45" s="133" t="e">
        <v>#N/A</v>
      </c>
      <c r="AG45" s="133" t="e">
        <v>#N/A</v>
      </c>
      <c r="AH45" s="133" t="e">
        <v>#N/A</v>
      </c>
      <c r="AI45" s="133" t="e">
        <v>#N/A</v>
      </c>
      <c r="AJ45" s="133" t="e">
        <v>#N/A</v>
      </c>
      <c r="AK45" s="133" t="e">
        <v>#N/A</v>
      </c>
      <c r="AL45" s="133" t="e">
        <v>#N/A</v>
      </c>
      <c r="AM45" s="133" t="e">
        <v>#N/A</v>
      </c>
      <c r="AO45" s="133" t="s">
        <v>1148</v>
      </c>
      <c r="AP45" s="133" t="s">
        <v>967</v>
      </c>
      <c r="AQ45" s="133" t="s">
        <v>1152</v>
      </c>
      <c r="AR45" s="134" t="e">
        <v>#N/A</v>
      </c>
      <c r="AS45" s="134" t="e">
        <v>#N/A</v>
      </c>
      <c r="AT45" s="134" t="e">
        <v>#N/A</v>
      </c>
      <c r="AU45" s="134" t="e">
        <v>#N/A</v>
      </c>
      <c r="AV45" s="134" t="e">
        <v>#N/A</v>
      </c>
      <c r="AW45" s="134" t="e">
        <v>#N/A</v>
      </c>
      <c r="AX45" s="134" t="e">
        <v>#N/A</v>
      </c>
      <c r="AY45" s="134" t="e">
        <v>#N/A</v>
      </c>
    </row>
    <row r="46" spans="1:51">
      <c r="A46" s="3">
        <v>2</v>
      </c>
      <c r="C46" s="88">
        <v>-1</v>
      </c>
      <c r="D46" s="146"/>
      <c r="E46" s="9" t="s">
        <v>968</v>
      </c>
      <c r="F46" s="10" t="s">
        <v>1153</v>
      </c>
      <c r="G46" s="18" t="e">
        <v>#N/A</v>
      </c>
      <c r="H46" s="19" t="e">
        <v>#N/A</v>
      </c>
      <c r="I46" s="19">
        <v>2920</v>
      </c>
      <c r="J46" s="19">
        <v>2810</v>
      </c>
      <c r="K46" s="19">
        <v>2780</v>
      </c>
      <c r="L46" s="19">
        <v>2750</v>
      </c>
      <c r="M46" s="19">
        <v>2730</v>
      </c>
      <c r="N46" s="20">
        <v>2690</v>
      </c>
      <c r="P46" s="146"/>
      <c r="Q46" s="9" t="s">
        <v>968</v>
      </c>
      <c r="R46" s="10" t="s">
        <v>1153</v>
      </c>
      <c r="S46" s="18" t="e">
        <v>#N/A</v>
      </c>
      <c r="T46" s="19" t="e">
        <v>#N/A</v>
      </c>
      <c r="U46" s="19">
        <v>67.062135531872116</v>
      </c>
      <c r="V46" s="19">
        <v>64.651843504618967</v>
      </c>
      <c r="W46" s="19">
        <v>63.844039174728039</v>
      </c>
      <c r="X46" s="19">
        <v>63.343421222854886</v>
      </c>
      <c r="Y46" s="19">
        <v>62.714777173030299</v>
      </c>
      <c r="Z46" s="20">
        <v>61.866460550125964</v>
      </c>
      <c r="AB46" s="8">
        <v>85</v>
      </c>
      <c r="AC46" s="133" t="s">
        <v>1149</v>
      </c>
      <c r="AD46" s="133" t="s">
        <v>967</v>
      </c>
      <c r="AE46" s="133" t="s">
        <v>1154</v>
      </c>
      <c r="AF46" s="133" t="e">
        <v>#N/A</v>
      </c>
      <c r="AG46" s="133" t="e">
        <v>#N/A</v>
      </c>
      <c r="AH46" s="133" t="e">
        <v>#N/A</v>
      </c>
      <c r="AI46" s="133" t="e">
        <v>#N/A</v>
      </c>
      <c r="AJ46" s="133" t="e">
        <v>#N/A</v>
      </c>
      <c r="AK46" s="133" t="e">
        <v>#N/A</v>
      </c>
      <c r="AL46" s="133" t="e">
        <v>#N/A</v>
      </c>
      <c r="AM46" s="133" t="e">
        <v>#N/A</v>
      </c>
      <c r="AO46" s="133" t="s">
        <v>1149</v>
      </c>
      <c r="AP46" s="133" t="s">
        <v>967</v>
      </c>
      <c r="AQ46" s="133" t="s">
        <v>1154</v>
      </c>
      <c r="AR46" s="134" t="e">
        <v>#N/A</v>
      </c>
      <c r="AS46" s="134" t="e">
        <v>#N/A</v>
      </c>
      <c r="AT46" s="134" t="e">
        <v>#N/A</v>
      </c>
      <c r="AU46" s="134" t="e">
        <v>#N/A</v>
      </c>
      <c r="AV46" s="134" t="e">
        <v>#N/A</v>
      </c>
      <c r="AW46" s="134" t="e">
        <v>#N/A</v>
      </c>
      <c r="AX46" s="134" t="e">
        <v>#N/A</v>
      </c>
      <c r="AY46" s="134" t="e">
        <v>#N/A</v>
      </c>
    </row>
    <row r="47" spans="1:51" ht="15.75" thickBot="1">
      <c r="A47" s="3">
        <v>3</v>
      </c>
      <c r="D47" s="147"/>
      <c r="E47" s="21" t="s">
        <v>969</v>
      </c>
      <c r="F47" s="22" t="s">
        <v>1153</v>
      </c>
      <c r="G47" s="23" t="e">
        <v>#N/A</v>
      </c>
      <c r="H47" s="24" t="e">
        <v>#N/A</v>
      </c>
      <c r="I47" s="24">
        <v>2920</v>
      </c>
      <c r="J47" s="24">
        <v>2800</v>
      </c>
      <c r="K47" s="24">
        <v>2730</v>
      </c>
      <c r="L47" s="24">
        <v>2700</v>
      </c>
      <c r="M47" s="24">
        <v>2680</v>
      </c>
      <c r="N47" s="25">
        <v>2680</v>
      </c>
      <c r="P47" s="147"/>
      <c r="Q47" s="21" t="s">
        <v>969</v>
      </c>
      <c r="R47" s="22" t="s">
        <v>1153</v>
      </c>
      <c r="S47" s="23" t="e">
        <v>#N/A</v>
      </c>
      <c r="T47" s="24" t="e">
        <v>#N/A</v>
      </c>
      <c r="U47" s="24">
        <v>67.062135531872116</v>
      </c>
      <c r="V47" s="24">
        <v>64.406467609590635</v>
      </c>
      <c r="W47" s="24">
        <v>62.884244310952312</v>
      </c>
      <c r="X47" s="24">
        <v>62.03923408786622</v>
      </c>
      <c r="Y47" s="24">
        <v>61.711451887151703</v>
      </c>
      <c r="Z47" s="25">
        <v>61.711451887151703</v>
      </c>
      <c r="AB47" s="8">
        <v>100</v>
      </c>
      <c r="AC47" s="88" t="e">
        <v>#REF!</v>
      </c>
      <c r="AD47" s="88" t="e">
        <v>#REF!</v>
      </c>
      <c r="AE47" s="88" t="e">
        <v>#REF!</v>
      </c>
      <c r="AF47" s="88" t="e">
        <v>#REF!</v>
      </c>
      <c r="AG47" s="88" t="e">
        <v>#REF!</v>
      </c>
      <c r="AH47" s="88" t="e">
        <v>#REF!</v>
      </c>
      <c r="AI47" s="88" t="e">
        <v>#REF!</v>
      </c>
      <c r="AJ47" s="88" t="e">
        <v>#REF!</v>
      </c>
      <c r="AK47" s="88" t="e">
        <v>#REF!</v>
      </c>
      <c r="AL47" s="88" t="e">
        <v>#REF!</v>
      </c>
      <c r="AM47" s="88" t="e">
        <v>#REF!</v>
      </c>
      <c r="AO47" s="88" t="e">
        <v>#REF!</v>
      </c>
      <c r="AP47" s="88" t="e">
        <v>#REF!</v>
      </c>
      <c r="AQ47" s="88" t="e">
        <v>#REF!</v>
      </c>
      <c r="AR47" s="15" t="e">
        <v>#REF!</v>
      </c>
      <c r="AS47" s="15" t="e">
        <v>#REF!</v>
      </c>
      <c r="AT47" s="15" t="e">
        <v>#REF!</v>
      </c>
      <c r="AU47" s="15" t="e">
        <v>#REF!</v>
      </c>
      <c r="AV47" s="15" t="e">
        <v>#REF!</v>
      </c>
      <c r="AW47" s="15" t="e">
        <v>#REF!</v>
      </c>
      <c r="AX47" s="15" t="e">
        <v>#REF!</v>
      </c>
      <c r="AY47" s="15" t="e">
        <v>#REF!</v>
      </c>
    </row>
    <row r="48" spans="1:51" ht="15.75" thickBot="1">
      <c r="AB48" s="8">
        <v>115</v>
      </c>
      <c r="AC48" s="88" t="e">
        <v>#REF!</v>
      </c>
      <c r="AD48" s="88" t="e">
        <v>#REF!</v>
      </c>
      <c r="AE48" s="88" t="e">
        <v>#REF!</v>
      </c>
      <c r="AF48" s="88" t="e">
        <v>#REF!</v>
      </c>
      <c r="AG48" s="88" t="e">
        <v>#REF!</v>
      </c>
      <c r="AH48" s="88" t="e">
        <v>#REF!</v>
      </c>
      <c r="AI48" s="88" t="e">
        <v>#REF!</v>
      </c>
      <c r="AJ48" s="88" t="e">
        <v>#REF!</v>
      </c>
      <c r="AK48" s="88" t="e">
        <v>#REF!</v>
      </c>
      <c r="AL48" s="88" t="e">
        <v>#REF!</v>
      </c>
      <c r="AM48" s="88" t="e">
        <v>#REF!</v>
      </c>
      <c r="AO48" s="88" t="e">
        <v>#REF!</v>
      </c>
      <c r="AP48" s="88" t="e">
        <v>#REF!</v>
      </c>
      <c r="AQ48" s="88" t="e">
        <v>#REF!</v>
      </c>
      <c r="AR48" s="15" t="e">
        <v>#REF!</v>
      </c>
      <c r="AS48" s="15" t="e">
        <v>#REF!</v>
      </c>
      <c r="AT48" s="15" t="e">
        <v>#REF!</v>
      </c>
      <c r="AU48" s="15" t="e">
        <v>#REF!</v>
      </c>
      <c r="AV48" s="15" t="e">
        <v>#REF!</v>
      </c>
      <c r="AW48" s="15" t="e">
        <v>#REF!</v>
      </c>
      <c r="AX48" s="15" t="e">
        <v>#REF!</v>
      </c>
      <c r="AY48" s="15" t="e">
        <v>#REF!</v>
      </c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1139</v>
      </c>
      <c r="C50" s="8" t="s">
        <v>966</v>
      </c>
      <c r="D50" s="146" t="s">
        <v>1146</v>
      </c>
      <c r="E50" s="9" t="s">
        <v>967</v>
      </c>
      <c r="F50" s="10" t="s">
        <v>1147</v>
      </c>
      <c r="G50" s="11" t="e">
        <v>#N/A</v>
      </c>
      <c r="H50" s="12" t="e">
        <v>#N/A</v>
      </c>
      <c r="I50" s="12" t="e">
        <v>#N/A</v>
      </c>
      <c r="J50" s="12" t="e">
        <v>#N/A</v>
      </c>
      <c r="K50" s="12" t="e">
        <v>#N/A</v>
      </c>
      <c r="L50" s="12" t="e">
        <v>#N/A</v>
      </c>
      <c r="M50" s="12" t="e">
        <v>#N/A</v>
      </c>
      <c r="N50" s="13" t="e">
        <v>#N/A</v>
      </c>
      <c r="P50" s="146" t="s">
        <v>1146</v>
      </c>
      <c r="Q50" s="9" t="s">
        <v>967</v>
      </c>
      <c r="R50" s="10" t="s">
        <v>1147</v>
      </c>
      <c r="S50" s="11" t="e">
        <v>#N/A</v>
      </c>
      <c r="T50" s="12" t="e">
        <v>#N/A</v>
      </c>
      <c r="U50" s="12" t="e">
        <v>#N/A</v>
      </c>
      <c r="V50" s="12" t="e">
        <v>#N/A</v>
      </c>
      <c r="W50" s="12" t="e">
        <v>#N/A</v>
      </c>
      <c r="X50" s="12" t="e">
        <v>#N/A</v>
      </c>
      <c r="Y50" s="12" t="e">
        <v>#N/A</v>
      </c>
      <c r="Z50" s="13" t="e">
        <v>#N/A</v>
      </c>
    </row>
    <row r="51" spans="1:51">
      <c r="A51" s="3">
        <v>2</v>
      </c>
      <c r="C51" s="88">
        <v>-1</v>
      </c>
      <c r="D51" s="146"/>
      <c r="E51" s="9" t="s">
        <v>968</v>
      </c>
      <c r="F51" s="10" t="s">
        <v>1147</v>
      </c>
      <c r="G51" s="18" t="e">
        <v>#N/A</v>
      </c>
      <c r="H51" s="19" t="e">
        <v>#N/A</v>
      </c>
      <c r="I51" s="19">
        <v>4480</v>
      </c>
      <c r="J51" s="19">
        <v>3920</v>
      </c>
      <c r="K51" s="19">
        <v>3750</v>
      </c>
      <c r="L51" s="19">
        <v>3640</v>
      </c>
      <c r="M51" s="19">
        <v>3510</v>
      </c>
      <c r="N51" s="20">
        <v>3340</v>
      </c>
      <c r="P51" s="146"/>
      <c r="Q51" s="9" t="s">
        <v>968</v>
      </c>
      <c r="R51" s="10" t="s">
        <v>1147</v>
      </c>
      <c r="S51" s="18" t="e">
        <v>#N/A</v>
      </c>
      <c r="T51" s="19" t="e">
        <v>#N/A</v>
      </c>
      <c r="U51" s="19">
        <v>98.578993230109248</v>
      </c>
      <c r="V51" s="19">
        <v>86.288207675671529</v>
      </c>
      <c r="W51" s="19">
        <v>82.430017964705414</v>
      </c>
      <c r="X51" s="19">
        <v>80.102729741939882</v>
      </c>
      <c r="Y51" s="19">
        <v>77.248206342048363</v>
      </c>
      <c r="Z51" s="20">
        <v>73.514067126125184</v>
      </c>
    </row>
    <row r="52" spans="1:51" ht="15.75" thickBot="1">
      <c r="A52" s="3">
        <v>3</v>
      </c>
      <c r="D52" s="147"/>
      <c r="E52" s="21" t="s">
        <v>969</v>
      </c>
      <c r="F52" s="22" t="s">
        <v>1147</v>
      </c>
      <c r="G52" s="23" t="e">
        <v>#N/A</v>
      </c>
      <c r="H52" s="24" t="e">
        <v>#N/A</v>
      </c>
      <c r="I52" s="24">
        <v>4480</v>
      </c>
      <c r="J52" s="24">
        <v>3870</v>
      </c>
      <c r="K52" s="24">
        <v>3550</v>
      </c>
      <c r="L52" s="24">
        <v>3380</v>
      </c>
      <c r="M52" s="24">
        <v>3310</v>
      </c>
      <c r="N52" s="25">
        <v>3310</v>
      </c>
      <c r="P52" s="147"/>
      <c r="Q52" s="21" t="s">
        <v>969</v>
      </c>
      <c r="R52" s="22" t="s">
        <v>1147</v>
      </c>
      <c r="S52" s="23" t="e">
        <v>#N/A</v>
      </c>
      <c r="T52" s="24" t="e">
        <v>#N/A</v>
      </c>
      <c r="U52" s="24">
        <v>98.578993230109248</v>
      </c>
      <c r="V52" s="24">
        <v>85.102706677680871</v>
      </c>
      <c r="W52" s="24">
        <v>78.01033118261509</v>
      </c>
      <c r="X52" s="24">
        <v>74.263730541562566</v>
      </c>
      <c r="Y52" s="24">
        <v>72.84616927970589</v>
      </c>
      <c r="Z52" s="25">
        <v>72.84616927970589</v>
      </c>
      <c r="AF52" s="88">
        <v>2015</v>
      </c>
      <c r="AG52" s="88">
        <v>2020</v>
      </c>
      <c r="AH52" s="88">
        <v>2025</v>
      </c>
      <c r="AI52" s="88">
        <v>2030</v>
      </c>
      <c r="AJ52" s="88">
        <v>2035</v>
      </c>
      <c r="AK52" s="88">
        <v>2040</v>
      </c>
      <c r="AL52" s="88">
        <v>2045</v>
      </c>
      <c r="AM52" s="88">
        <v>2050</v>
      </c>
      <c r="AR52" s="88">
        <v>2015</v>
      </c>
      <c r="AS52" s="88">
        <v>2020</v>
      </c>
      <c r="AT52" s="88">
        <v>2025</v>
      </c>
      <c r="AU52" s="88">
        <v>2030</v>
      </c>
      <c r="AV52" s="88">
        <v>2035</v>
      </c>
      <c r="AW52" s="88">
        <v>2040</v>
      </c>
      <c r="AX52" s="88">
        <v>2045</v>
      </c>
      <c r="AY52" s="88">
        <v>2050</v>
      </c>
    </row>
    <row r="53" spans="1:51" ht="15.75" thickBot="1">
      <c r="AB53" s="8">
        <v>11</v>
      </c>
      <c r="AC53" s="131" t="s">
        <v>1142</v>
      </c>
      <c r="AD53" s="131" t="s">
        <v>968</v>
      </c>
      <c r="AE53" s="131" t="s">
        <v>982</v>
      </c>
      <c r="AF53" s="131" t="e">
        <v>#N/A</v>
      </c>
      <c r="AG53" s="131" t="e">
        <v>#N/A</v>
      </c>
      <c r="AH53" s="131">
        <v>1510</v>
      </c>
      <c r="AI53" s="131">
        <v>1510</v>
      </c>
      <c r="AJ53" s="131">
        <v>1510</v>
      </c>
      <c r="AK53" s="131">
        <v>1510</v>
      </c>
      <c r="AL53" s="131">
        <v>1510</v>
      </c>
      <c r="AM53" s="131">
        <v>1510</v>
      </c>
      <c r="AO53" s="131" t="s">
        <v>1142</v>
      </c>
      <c r="AP53" s="131" t="s">
        <v>968</v>
      </c>
      <c r="AQ53" s="131" t="s">
        <v>982</v>
      </c>
      <c r="AR53" s="132" t="e">
        <v>#N/A</v>
      </c>
      <c r="AS53" s="132" t="e">
        <v>#N/A</v>
      </c>
      <c r="AT53" s="132">
        <v>37.703599436959585</v>
      </c>
      <c r="AU53" s="132">
        <v>37.703599436959585</v>
      </c>
      <c r="AV53" s="132">
        <v>37.703599436959585</v>
      </c>
      <c r="AW53" s="132">
        <v>37.703599436959585</v>
      </c>
      <c r="AX53" s="132">
        <v>37.703599436959585</v>
      </c>
      <c r="AY53" s="132">
        <v>37.703599436959585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1" t="s">
        <v>1143</v>
      </c>
      <c r="AD54" s="131" t="s">
        <v>968</v>
      </c>
      <c r="AE54" s="131" t="s">
        <v>982</v>
      </c>
      <c r="AF54" s="131" t="e">
        <v>#N/A</v>
      </c>
      <c r="AG54" s="131" t="e">
        <v>#N/A</v>
      </c>
      <c r="AH54" s="131">
        <v>2920</v>
      </c>
      <c r="AI54" s="131">
        <v>2660</v>
      </c>
      <c r="AJ54" s="131">
        <v>2580</v>
      </c>
      <c r="AK54" s="131">
        <v>2520</v>
      </c>
      <c r="AL54" s="131">
        <v>2460</v>
      </c>
      <c r="AM54" s="131">
        <v>2380</v>
      </c>
      <c r="AO54" s="131" t="s">
        <v>1143</v>
      </c>
      <c r="AP54" s="131" t="s">
        <v>968</v>
      </c>
      <c r="AQ54" s="131" t="s">
        <v>982</v>
      </c>
      <c r="AR54" s="132" t="e">
        <v>#N/A</v>
      </c>
      <c r="AS54" s="132" t="e">
        <v>#N/A</v>
      </c>
      <c r="AT54" s="132">
        <v>59.772772974059926</v>
      </c>
      <c r="AU54" s="132">
        <v>54.492149728199109</v>
      </c>
      <c r="AV54" s="132">
        <v>52.788026213371033</v>
      </c>
      <c r="AW54" s="132">
        <v>51.748314878919963</v>
      </c>
      <c r="AX54" s="132">
        <v>50.460369160388545</v>
      </c>
      <c r="AY54" s="132">
        <v>48.753357878864186</v>
      </c>
    </row>
    <row r="55" spans="1:51" ht="15" customHeight="1">
      <c r="A55" s="3">
        <v>1</v>
      </c>
      <c r="B55" s="7" t="s">
        <v>1139</v>
      </c>
      <c r="C55" s="8" t="s">
        <v>970</v>
      </c>
      <c r="D55" s="146" t="s">
        <v>1146</v>
      </c>
      <c r="E55" s="9" t="s">
        <v>967</v>
      </c>
      <c r="F55" s="10" t="s">
        <v>1152</v>
      </c>
      <c r="G55" s="11" t="e">
        <v>#N/A</v>
      </c>
      <c r="H55" s="12" t="e">
        <v>#N/A</v>
      </c>
      <c r="I55" s="12" t="e">
        <v>#N/A</v>
      </c>
      <c r="J55" s="12" t="e">
        <v>#N/A</v>
      </c>
      <c r="K55" s="12" t="e">
        <v>#N/A</v>
      </c>
      <c r="L55" s="12" t="e">
        <v>#N/A</v>
      </c>
      <c r="M55" s="12" t="e">
        <v>#N/A</v>
      </c>
      <c r="N55" s="13" t="e">
        <v>#N/A</v>
      </c>
      <c r="P55" s="146" t="s">
        <v>1146</v>
      </c>
      <c r="Q55" s="9" t="s">
        <v>967</v>
      </c>
      <c r="R55" s="10" t="s">
        <v>1152</v>
      </c>
      <c r="S55" s="11" t="e">
        <v>#N/A</v>
      </c>
      <c r="T55" s="12" t="e">
        <v>#N/A</v>
      </c>
      <c r="U55" s="12" t="e">
        <v>#N/A</v>
      </c>
      <c r="V55" s="12" t="e">
        <v>#N/A</v>
      </c>
      <c r="W55" s="12" t="e">
        <v>#N/A</v>
      </c>
      <c r="X55" s="12" t="e">
        <v>#N/A</v>
      </c>
      <c r="Y55" s="12" t="e">
        <v>#N/A</v>
      </c>
      <c r="Z55" s="13" t="e">
        <v>#N/A</v>
      </c>
      <c r="AB55" s="8">
        <v>41</v>
      </c>
      <c r="AC55" s="131" t="s">
        <v>1144</v>
      </c>
      <c r="AD55" s="131" t="s">
        <v>968</v>
      </c>
      <c r="AE55" s="131" t="s">
        <v>1151</v>
      </c>
      <c r="AF55" s="131" t="e">
        <v>#N/A</v>
      </c>
      <c r="AG55" s="131" t="e">
        <v>#N/A</v>
      </c>
      <c r="AH55" s="131">
        <v>2920</v>
      </c>
      <c r="AI55" s="131">
        <v>2590</v>
      </c>
      <c r="AJ55" s="131">
        <v>2490</v>
      </c>
      <c r="AK55" s="131">
        <v>2430</v>
      </c>
      <c r="AL55" s="131">
        <v>2350</v>
      </c>
      <c r="AM55" s="131">
        <v>2250</v>
      </c>
      <c r="AO55" s="131" t="s">
        <v>1144</v>
      </c>
      <c r="AP55" s="131" t="s">
        <v>968</v>
      </c>
      <c r="AQ55" s="131" t="s">
        <v>1151</v>
      </c>
      <c r="AR55" s="132" t="e">
        <v>#N/A</v>
      </c>
      <c r="AS55" s="132" t="e">
        <v>#N/A</v>
      </c>
      <c r="AT55" s="132">
        <v>67.062135531872116</v>
      </c>
      <c r="AU55" s="132">
        <v>59.668219167822294</v>
      </c>
      <c r="AV55" s="132">
        <v>57.321223991169873</v>
      </c>
      <c r="AW55" s="132">
        <v>55.899004392763736</v>
      </c>
      <c r="AX55" s="132">
        <v>54.147631892898225</v>
      </c>
      <c r="AY55" s="132">
        <v>51.844502020151467</v>
      </c>
    </row>
    <row r="56" spans="1:51">
      <c r="A56" s="3">
        <v>2</v>
      </c>
      <c r="C56" s="88">
        <v>-1</v>
      </c>
      <c r="D56" s="146"/>
      <c r="E56" s="9" t="s">
        <v>968</v>
      </c>
      <c r="F56" s="10" t="s">
        <v>1152</v>
      </c>
      <c r="G56" s="18" t="e">
        <v>#N/A</v>
      </c>
      <c r="H56" s="19" t="e">
        <v>#N/A</v>
      </c>
      <c r="I56" s="19">
        <v>4480</v>
      </c>
      <c r="J56" s="19">
        <v>3650</v>
      </c>
      <c r="K56" s="19">
        <v>3400</v>
      </c>
      <c r="L56" s="19">
        <v>3250</v>
      </c>
      <c r="M56" s="19">
        <v>3080</v>
      </c>
      <c r="N56" s="20">
        <v>2850</v>
      </c>
      <c r="P56" s="146"/>
      <c r="Q56" s="9" t="s">
        <v>968</v>
      </c>
      <c r="R56" s="10" t="s">
        <v>1152</v>
      </c>
      <c r="S56" s="18" t="e">
        <v>#N/A</v>
      </c>
      <c r="T56" s="19" t="e">
        <v>#N/A</v>
      </c>
      <c r="U56" s="19">
        <v>98.578993230109248</v>
      </c>
      <c r="V56" s="19">
        <v>80.290388906752952</v>
      </c>
      <c r="W56" s="19">
        <v>74.825543417056252</v>
      </c>
      <c r="X56" s="19">
        <v>71.595008106954481</v>
      </c>
      <c r="Y56" s="19">
        <v>67.701483488662291</v>
      </c>
      <c r="Z56" s="20">
        <v>62.724746907524683</v>
      </c>
      <c r="AB56" s="8">
        <v>56</v>
      </c>
      <c r="AC56" s="131" t="s">
        <v>1146</v>
      </c>
      <c r="AD56" s="131" t="s">
        <v>968</v>
      </c>
      <c r="AE56" s="131" t="s">
        <v>1152</v>
      </c>
      <c r="AF56" s="131" t="e">
        <v>#N/A</v>
      </c>
      <c r="AG56" s="131" t="e">
        <v>#N/A</v>
      </c>
      <c r="AH56" s="131">
        <v>4480</v>
      </c>
      <c r="AI56" s="131">
        <v>3650</v>
      </c>
      <c r="AJ56" s="131">
        <v>3400</v>
      </c>
      <c r="AK56" s="131">
        <v>3250</v>
      </c>
      <c r="AL56" s="131">
        <v>3080</v>
      </c>
      <c r="AM56" s="131">
        <v>2850</v>
      </c>
      <c r="AO56" s="131" t="s">
        <v>1146</v>
      </c>
      <c r="AP56" s="131" t="s">
        <v>968</v>
      </c>
      <c r="AQ56" s="131" t="s">
        <v>1152</v>
      </c>
      <c r="AR56" s="132" t="e">
        <v>#N/A</v>
      </c>
      <c r="AS56" s="132" t="e">
        <v>#N/A</v>
      </c>
      <c r="AT56" s="132">
        <v>98.578993230109248</v>
      </c>
      <c r="AU56" s="132">
        <v>80.290388906752952</v>
      </c>
      <c r="AV56" s="132">
        <v>74.825543417056252</v>
      </c>
      <c r="AW56" s="132">
        <v>71.595008106954481</v>
      </c>
      <c r="AX56" s="132">
        <v>67.701483488662291</v>
      </c>
      <c r="AY56" s="132">
        <v>62.724746907524683</v>
      </c>
    </row>
    <row r="57" spans="1:51" ht="15.75" thickBot="1">
      <c r="A57" s="3">
        <v>3</v>
      </c>
      <c r="D57" s="147"/>
      <c r="E57" s="21" t="s">
        <v>969</v>
      </c>
      <c r="F57" s="22" t="s">
        <v>1152</v>
      </c>
      <c r="G57" s="23" t="e">
        <v>#N/A</v>
      </c>
      <c r="H57" s="24" t="e">
        <v>#N/A</v>
      </c>
      <c r="I57" s="24">
        <v>4480</v>
      </c>
      <c r="J57" s="24">
        <v>3570</v>
      </c>
      <c r="K57" s="24">
        <v>3120</v>
      </c>
      <c r="L57" s="24">
        <v>2900</v>
      </c>
      <c r="M57" s="24">
        <v>2810</v>
      </c>
      <c r="N57" s="25">
        <v>2810</v>
      </c>
      <c r="P57" s="147"/>
      <c r="Q57" s="21" t="s">
        <v>969</v>
      </c>
      <c r="R57" s="22" t="s">
        <v>1152</v>
      </c>
      <c r="S57" s="23" t="e">
        <v>#N/A</v>
      </c>
      <c r="T57" s="24" t="e">
        <v>#N/A</v>
      </c>
      <c r="U57" s="24">
        <v>98.578993230109248</v>
      </c>
      <c r="V57" s="24">
        <v>78.59684070995138</v>
      </c>
      <c r="W57" s="24">
        <v>68.733521284548274</v>
      </c>
      <c r="X57" s="24">
        <v>63.713148015789265</v>
      </c>
      <c r="Y57" s="24">
        <v>61.848730289581844</v>
      </c>
      <c r="Z57" s="25">
        <v>61.848730289581844</v>
      </c>
      <c r="AB57" s="8">
        <v>71</v>
      </c>
      <c r="AC57" s="131" t="s">
        <v>1148</v>
      </c>
      <c r="AD57" s="131" t="s">
        <v>968</v>
      </c>
      <c r="AE57" s="131" t="s">
        <v>1152</v>
      </c>
      <c r="AF57" s="131" t="e">
        <v>#N/A</v>
      </c>
      <c r="AG57" s="131" t="e">
        <v>#N/A</v>
      </c>
      <c r="AH57" s="131">
        <v>2940</v>
      </c>
      <c r="AI57" s="131">
        <v>2400</v>
      </c>
      <c r="AJ57" s="131">
        <v>2230</v>
      </c>
      <c r="AK57" s="131">
        <v>2140</v>
      </c>
      <c r="AL57" s="131">
        <v>2020</v>
      </c>
      <c r="AM57" s="131">
        <v>1870</v>
      </c>
      <c r="AO57" s="131" t="s">
        <v>1148</v>
      </c>
      <c r="AP57" s="131" t="s">
        <v>968</v>
      </c>
      <c r="AQ57" s="131" t="s">
        <v>1152</v>
      </c>
      <c r="AR57" s="132" t="e">
        <v>#N/A</v>
      </c>
      <c r="AS57" s="132" t="e">
        <v>#N/A</v>
      </c>
      <c r="AT57" s="132">
        <v>88.326965614317302</v>
      </c>
      <c r="AU57" s="132">
        <v>71.940341321733669</v>
      </c>
      <c r="AV57" s="132">
        <v>67.043829358690346</v>
      </c>
      <c r="AW57" s="132">
        <v>64.149263570367353</v>
      </c>
      <c r="AX57" s="132">
        <v>60.660658099670044</v>
      </c>
      <c r="AY57" s="132">
        <v>56.201492647984402</v>
      </c>
    </row>
    <row r="58" spans="1:51" ht="15.75" thickBot="1">
      <c r="AB58" s="8">
        <v>86</v>
      </c>
      <c r="AC58" s="131" t="s">
        <v>1149</v>
      </c>
      <c r="AD58" s="131" t="s">
        <v>968</v>
      </c>
      <c r="AE58" s="131" t="s">
        <v>1154</v>
      </c>
      <c r="AF58" s="131" t="e">
        <v>#N/A</v>
      </c>
      <c r="AG58" s="131" t="e">
        <v>#N/A</v>
      </c>
      <c r="AH58" s="131">
        <v>5800</v>
      </c>
      <c r="AI58" s="131">
        <v>5800</v>
      </c>
      <c r="AJ58" s="131">
        <v>5800</v>
      </c>
      <c r="AK58" s="131">
        <v>5800</v>
      </c>
      <c r="AL58" s="131">
        <v>5800</v>
      </c>
      <c r="AM58" s="131">
        <v>5800</v>
      </c>
      <c r="AO58" s="131" t="s">
        <v>1149</v>
      </c>
      <c r="AP58" s="131" t="s">
        <v>968</v>
      </c>
      <c r="AQ58" s="131" t="s">
        <v>1154</v>
      </c>
      <c r="AR58" s="132" t="e">
        <v>#N/A</v>
      </c>
      <c r="AS58" s="132" t="e">
        <v>#N/A</v>
      </c>
      <c r="AT58" s="132">
        <v>133.4</v>
      </c>
      <c r="AU58" s="132">
        <v>133.4</v>
      </c>
      <c r="AV58" s="132">
        <v>133.4</v>
      </c>
      <c r="AW58" s="132">
        <v>133.4</v>
      </c>
      <c r="AX58" s="132">
        <v>133.4</v>
      </c>
      <c r="AY58" s="132">
        <v>133.4</v>
      </c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C59" s="88" t="e">
        <v>#REF!</v>
      </c>
      <c r="AD59" s="88" t="e">
        <v>#REF!</v>
      </c>
      <c r="AE59" s="88" t="e">
        <v>#REF!</v>
      </c>
      <c r="AF59" s="88" t="e">
        <v>#REF!</v>
      </c>
      <c r="AG59" s="88" t="e">
        <v>#REF!</v>
      </c>
      <c r="AH59" s="88" t="e">
        <v>#REF!</v>
      </c>
      <c r="AI59" s="88" t="e">
        <v>#REF!</v>
      </c>
      <c r="AJ59" s="88" t="e">
        <v>#REF!</v>
      </c>
      <c r="AK59" s="88" t="e">
        <v>#REF!</v>
      </c>
      <c r="AL59" s="88" t="e">
        <v>#REF!</v>
      </c>
      <c r="AM59" s="88" t="e">
        <v>#REF!</v>
      </c>
      <c r="AO59" s="88" t="e">
        <v>#REF!</v>
      </c>
      <c r="AP59" s="88" t="e">
        <v>#REF!</v>
      </c>
      <c r="AQ59" s="88" t="e">
        <v>#REF!</v>
      </c>
      <c r="AR59" s="15" t="e">
        <v>#REF!</v>
      </c>
      <c r="AS59" s="15" t="e">
        <v>#REF!</v>
      </c>
      <c r="AT59" s="15" t="e">
        <v>#REF!</v>
      </c>
      <c r="AU59" s="15" t="e">
        <v>#REF!</v>
      </c>
      <c r="AV59" s="15" t="e">
        <v>#REF!</v>
      </c>
      <c r="AW59" s="15" t="e">
        <v>#REF!</v>
      </c>
      <c r="AX59" s="15" t="e">
        <v>#REF!</v>
      </c>
      <c r="AY59" s="15" t="e">
        <v>#REF!</v>
      </c>
    </row>
    <row r="60" spans="1:51" ht="15" customHeight="1">
      <c r="A60" s="3">
        <v>1</v>
      </c>
      <c r="B60" s="7" t="s">
        <v>1139</v>
      </c>
      <c r="C60" s="8" t="s">
        <v>973</v>
      </c>
      <c r="D60" s="146" t="s">
        <v>1146</v>
      </c>
      <c r="E60" s="9" t="s">
        <v>967</v>
      </c>
      <c r="F60" s="10" t="s">
        <v>1155</v>
      </c>
      <c r="G60" s="11" t="e">
        <v>#N/A</v>
      </c>
      <c r="H60" s="12" t="e">
        <v>#N/A</v>
      </c>
      <c r="I60" s="12" t="e">
        <v>#N/A</v>
      </c>
      <c r="J60" s="12" t="e">
        <v>#N/A</v>
      </c>
      <c r="K60" s="12" t="e">
        <v>#N/A</v>
      </c>
      <c r="L60" s="12" t="e">
        <v>#N/A</v>
      </c>
      <c r="M60" s="12" t="e">
        <v>#N/A</v>
      </c>
      <c r="N60" s="13" t="e">
        <v>#N/A</v>
      </c>
      <c r="P60" s="146" t="s">
        <v>1146</v>
      </c>
      <c r="Q60" s="9" t="s">
        <v>967</v>
      </c>
      <c r="R60" s="10" t="s">
        <v>1155</v>
      </c>
      <c r="S60" s="11" t="e">
        <v>#N/A</v>
      </c>
      <c r="T60" s="12" t="e">
        <v>#N/A</v>
      </c>
      <c r="U60" s="12" t="e">
        <v>#N/A</v>
      </c>
      <c r="V60" s="12" t="e">
        <v>#N/A</v>
      </c>
      <c r="W60" s="12" t="e">
        <v>#N/A</v>
      </c>
      <c r="X60" s="12" t="e">
        <v>#N/A</v>
      </c>
      <c r="Y60" s="12" t="e">
        <v>#N/A</v>
      </c>
      <c r="Z60" s="13" t="e">
        <v>#N/A</v>
      </c>
      <c r="AB60" s="8">
        <v>116</v>
      </c>
      <c r="AC60" s="88" t="e">
        <v>#REF!</v>
      </c>
      <c r="AD60" s="88" t="e">
        <v>#REF!</v>
      </c>
      <c r="AE60" s="88" t="e">
        <v>#REF!</v>
      </c>
      <c r="AF60" s="88" t="e">
        <v>#REF!</v>
      </c>
      <c r="AG60" s="88" t="e">
        <v>#REF!</v>
      </c>
      <c r="AH60" s="88" t="e">
        <v>#REF!</v>
      </c>
      <c r="AI60" s="88" t="e">
        <v>#REF!</v>
      </c>
      <c r="AJ60" s="88" t="e">
        <v>#REF!</v>
      </c>
      <c r="AK60" s="88" t="e">
        <v>#REF!</v>
      </c>
      <c r="AL60" s="88" t="e">
        <v>#REF!</v>
      </c>
      <c r="AM60" s="88" t="e">
        <v>#REF!</v>
      </c>
      <c r="AO60" s="88" t="e">
        <v>#REF!</v>
      </c>
      <c r="AP60" s="88" t="e">
        <v>#REF!</v>
      </c>
      <c r="AQ60" s="88" t="e">
        <v>#REF!</v>
      </c>
      <c r="AR60" s="15" t="e">
        <v>#REF!</v>
      </c>
      <c r="AS60" s="15" t="e">
        <v>#REF!</v>
      </c>
      <c r="AT60" s="15" t="e">
        <v>#REF!</v>
      </c>
      <c r="AU60" s="15" t="e">
        <v>#REF!</v>
      </c>
      <c r="AV60" s="15" t="e">
        <v>#REF!</v>
      </c>
      <c r="AW60" s="15" t="e">
        <v>#REF!</v>
      </c>
      <c r="AX60" s="15" t="e">
        <v>#REF!</v>
      </c>
      <c r="AY60" s="15" t="e">
        <v>#REF!</v>
      </c>
    </row>
    <row r="61" spans="1:51">
      <c r="A61" s="3">
        <v>2</v>
      </c>
      <c r="C61" s="88">
        <v>-1</v>
      </c>
      <c r="D61" s="146"/>
      <c r="E61" s="9" t="s">
        <v>968</v>
      </c>
      <c r="F61" s="10" t="s">
        <v>1155</v>
      </c>
      <c r="G61" s="18" t="e">
        <v>#N/A</v>
      </c>
      <c r="H61" s="19" t="e">
        <v>#N/A</v>
      </c>
      <c r="I61" s="19">
        <v>4480</v>
      </c>
      <c r="J61" s="19">
        <v>4200</v>
      </c>
      <c r="K61" s="19">
        <v>4100</v>
      </c>
      <c r="L61" s="19">
        <v>4040</v>
      </c>
      <c r="M61" s="19">
        <v>3970</v>
      </c>
      <c r="N61" s="20">
        <v>3880</v>
      </c>
      <c r="P61" s="146"/>
      <c r="Q61" s="9" t="s">
        <v>968</v>
      </c>
      <c r="R61" s="10" t="s">
        <v>1155</v>
      </c>
      <c r="S61" s="18" t="e">
        <v>#N/A</v>
      </c>
      <c r="T61" s="19" t="e">
        <v>#N/A</v>
      </c>
      <c r="U61" s="19">
        <v>98.578993230109248</v>
      </c>
      <c r="V61" s="19">
        <v>92.307858973133165</v>
      </c>
      <c r="W61" s="19">
        <v>90.247049358806649</v>
      </c>
      <c r="X61" s="19">
        <v>88.980268593377716</v>
      </c>
      <c r="Y61" s="19">
        <v>87.400775490481578</v>
      </c>
      <c r="Z61" s="20">
        <v>85.289243039344669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1155</v>
      </c>
      <c r="G62" s="23" t="e">
        <v>#N/A</v>
      </c>
      <c r="H62" s="24" t="e">
        <v>#N/A</v>
      </c>
      <c r="I62" s="24">
        <v>4480</v>
      </c>
      <c r="J62" s="24">
        <v>4170</v>
      </c>
      <c r="K62" s="24">
        <v>3990</v>
      </c>
      <c r="L62" s="24">
        <v>3900</v>
      </c>
      <c r="M62" s="24">
        <v>3860</v>
      </c>
      <c r="N62" s="25">
        <v>3860</v>
      </c>
      <c r="P62" s="147"/>
      <c r="Q62" s="21" t="s">
        <v>969</v>
      </c>
      <c r="R62" s="22" t="s">
        <v>1155</v>
      </c>
      <c r="S62" s="23" t="e">
        <v>#N/A</v>
      </c>
      <c r="T62" s="24" t="e">
        <v>#N/A</v>
      </c>
      <c r="U62" s="24">
        <v>98.578993230109248</v>
      </c>
      <c r="V62" s="24">
        <v>91.679694572611524</v>
      </c>
      <c r="W62" s="24">
        <v>87.825334040935331</v>
      </c>
      <c r="X62" s="24">
        <v>85.717435014882355</v>
      </c>
      <c r="Y62" s="24">
        <v>84.905887397046456</v>
      </c>
      <c r="Z62" s="25">
        <v>84.905887397046456</v>
      </c>
    </row>
    <row r="63" spans="1:51" ht="15.75" thickBot="1"/>
    <row r="64" spans="1:51" ht="15.75" thickBot="1">
      <c r="A64" s="3">
        <v>0</v>
      </c>
      <c r="D64" s="4"/>
      <c r="E64" s="144" t="s">
        <v>21</v>
      </c>
      <c r="F64" s="145" t="s">
        <v>21</v>
      </c>
      <c r="G64" s="5">
        <v>2015</v>
      </c>
      <c r="H64" s="5">
        <v>2020</v>
      </c>
      <c r="I64" s="5">
        <v>2025</v>
      </c>
      <c r="J64" s="5">
        <v>2030</v>
      </c>
      <c r="K64" s="5">
        <v>2035</v>
      </c>
      <c r="L64" s="5">
        <v>2040</v>
      </c>
      <c r="M64" s="5">
        <v>2045</v>
      </c>
      <c r="N64" s="6">
        <v>2050</v>
      </c>
      <c r="P64" s="4"/>
      <c r="Q64" s="144" t="s">
        <v>21</v>
      </c>
      <c r="R64" s="145" t="s">
        <v>21</v>
      </c>
      <c r="S64" s="5">
        <v>2015</v>
      </c>
      <c r="T64" s="5">
        <v>2020</v>
      </c>
      <c r="U64" s="5">
        <v>2025</v>
      </c>
      <c r="V64" s="5">
        <v>2030</v>
      </c>
      <c r="W64" s="5">
        <v>2035</v>
      </c>
      <c r="X64" s="5">
        <v>2040</v>
      </c>
      <c r="Y64" s="5">
        <v>2045</v>
      </c>
      <c r="Z64" s="6">
        <v>2050</v>
      </c>
      <c r="AF64" s="88">
        <v>2015</v>
      </c>
      <c r="AG64" s="88">
        <v>2020</v>
      </c>
      <c r="AH64" s="88">
        <v>2025</v>
      </c>
      <c r="AI64" s="88">
        <v>2030</v>
      </c>
      <c r="AJ64" s="88">
        <v>2035</v>
      </c>
      <c r="AK64" s="88">
        <v>2040</v>
      </c>
      <c r="AL64" s="88">
        <v>2045</v>
      </c>
      <c r="AM64" s="88">
        <v>2050</v>
      </c>
      <c r="AR64" s="88">
        <v>2015</v>
      </c>
      <c r="AS64" s="88">
        <v>2020</v>
      </c>
      <c r="AT64" s="88">
        <v>2025</v>
      </c>
      <c r="AU64" s="88">
        <v>2030</v>
      </c>
      <c r="AV64" s="88">
        <v>2035</v>
      </c>
      <c r="AW64" s="88">
        <v>2040</v>
      </c>
      <c r="AX64" s="88">
        <v>2045</v>
      </c>
      <c r="AY64" s="88">
        <v>2050</v>
      </c>
    </row>
    <row r="65" spans="1:51" ht="15" customHeight="1">
      <c r="A65" s="3">
        <v>1</v>
      </c>
      <c r="B65" s="7" t="s">
        <v>1140</v>
      </c>
      <c r="C65" s="8" t="s">
        <v>966</v>
      </c>
      <c r="D65" s="146" t="s">
        <v>1148</v>
      </c>
      <c r="E65" s="9" t="s">
        <v>967</v>
      </c>
      <c r="F65" s="10" t="s">
        <v>1147</v>
      </c>
      <c r="G65" s="11" t="e">
        <v>#N/A</v>
      </c>
      <c r="H65" s="12" t="e">
        <v>#N/A</v>
      </c>
      <c r="I65" s="12" t="e">
        <v>#N/A</v>
      </c>
      <c r="J65" s="12" t="e">
        <v>#N/A</v>
      </c>
      <c r="K65" s="12" t="e">
        <v>#N/A</v>
      </c>
      <c r="L65" s="12" t="e">
        <v>#N/A</v>
      </c>
      <c r="M65" s="12" t="e">
        <v>#N/A</v>
      </c>
      <c r="N65" s="13" t="e">
        <v>#N/A</v>
      </c>
      <c r="P65" s="146" t="s">
        <v>1148</v>
      </c>
      <c r="Q65" s="9" t="s">
        <v>967</v>
      </c>
      <c r="R65" s="10" t="s">
        <v>1147</v>
      </c>
      <c r="S65" s="11" t="e">
        <v>#N/A</v>
      </c>
      <c r="T65" s="12" t="e">
        <v>#N/A</v>
      </c>
      <c r="U65" s="12" t="e">
        <v>#N/A</v>
      </c>
      <c r="V65" s="12" t="e">
        <v>#N/A</v>
      </c>
      <c r="W65" s="12" t="e">
        <v>#N/A</v>
      </c>
      <c r="X65" s="12" t="e">
        <v>#N/A</v>
      </c>
      <c r="Y65" s="12" t="e">
        <v>#N/A</v>
      </c>
      <c r="Z65" s="13" t="e">
        <v>#N/A</v>
      </c>
      <c r="AB65" s="8">
        <v>12</v>
      </c>
      <c r="AC65" s="131" t="s">
        <v>1142</v>
      </c>
      <c r="AD65" s="131" t="s">
        <v>969</v>
      </c>
      <c r="AE65" s="131" t="s">
        <v>982</v>
      </c>
      <c r="AF65" s="131" t="e">
        <v>#N/A</v>
      </c>
      <c r="AG65" s="131" t="e">
        <v>#N/A</v>
      </c>
      <c r="AH65" s="131">
        <v>1510</v>
      </c>
      <c r="AI65" s="131">
        <v>1320</v>
      </c>
      <c r="AJ65" s="131">
        <v>1240</v>
      </c>
      <c r="AK65" s="131">
        <v>1190</v>
      </c>
      <c r="AL65" s="131">
        <v>1170</v>
      </c>
      <c r="AM65" s="131">
        <v>1150</v>
      </c>
      <c r="AO65" s="131" t="s">
        <v>1142</v>
      </c>
      <c r="AP65" s="131" t="s">
        <v>969</v>
      </c>
      <c r="AQ65" s="131" t="s">
        <v>982</v>
      </c>
      <c r="AR65" s="132" t="e">
        <v>#N/A</v>
      </c>
      <c r="AS65" s="132" t="e">
        <v>#N/A</v>
      </c>
      <c r="AT65" s="132">
        <v>37.703599436959585</v>
      </c>
      <c r="AU65" s="132">
        <v>33.022420496514201</v>
      </c>
      <c r="AV65" s="132">
        <v>30.98152721856421</v>
      </c>
      <c r="AW65" s="132">
        <v>29.857935830771165</v>
      </c>
      <c r="AX65" s="132">
        <v>29.182318125229507</v>
      </c>
      <c r="AY65" s="132">
        <v>28.812241162024925</v>
      </c>
    </row>
    <row r="66" spans="1:51">
      <c r="A66" s="3">
        <v>2</v>
      </c>
      <c r="C66" s="88">
        <v>-1</v>
      </c>
      <c r="D66" s="146"/>
      <c r="E66" s="9" t="s">
        <v>968</v>
      </c>
      <c r="F66" s="10" t="s">
        <v>1147</v>
      </c>
      <c r="G66" s="18" t="e">
        <v>#N/A</v>
      </c>
      <c r="H66" s="19" t="e">
        <v>#N/A</v>
      </c>
      <c r="I66" s="19">
        <v>2940</v>
      </c>
      <c r="J66" s="19">
        <v>2580</v>
      </c>
      <c r="K66" s="19">
        <v>2460</v>
      </c>
      <c r="L66" s="19">
        <v>2390</v>
      </c>
      <c r="M66" s="19">
        <v>2310</v>
      </c>
      <c r="N66" s="20">
        <v>2200</v>
      </c>
      <c r="P66" s="146"/>
      <c r="Q66" s="9" t="s">
        <v>968</v>
      </c>
      <c r="R66" s="10" t="s">
        <v>1147</v>
      </c>
      <c r="S66" s="18" t="e">
        <v>#N/A</v>
      </c>
      <c r="T66" s="19" t="e">
        <v>#N/A</v>
      </c>
      <c r="U66" s="19">
        <v>88.326965614317302</v>
      </c>
      <c r="V66" s="19">
        <v>77.314398357663819</v>
      </c>
      <c r="W66" s="19">
        <v>73.857453031203221</v>
      </c>
      <c r="X66" s="19">
        <v>71.772198352785267</v>
      </c>
      <c r="Y66" s="19">
        <v>69.214539951882941</v>
      </c>
      <c r="Z66" s="20">
        <v>65.868744105155002</v>
      </c>
      <c r="AB66" s="8">
        <v>27</v>
      </c>
      <c r="AC66" s="131" t="s">
        <v>1143</v>
      </c>
      <c r="AD66" s="131" t="s">
        <v>969</v>
      </c>
      <c r="AE66" s="131" t="s">
        <v>982</v>
      </c>
      <c r="AF66" s="131" t="e">
        <v>#N/A</v>
      </c>
      <c r="AG66" s="131" t="e">
        <v>#N/A</v>
      </c>
      <c r="AH66" s="131">
        <v>2920</v>
      </c>
      <c r="AI66" s="131">
        <v>2630</v>
      </c>
      <c r="AJ66" s="131">
        <v>2480</v>
      </c>
      <c r="AK66" s="131">
        <v>2400</v>
      </c>
      <c r="AL66" s="131">
        <v>2360</v>
      </c>
      <c r="AM66" s="131">
        <v>2360</v>
      </c>
      <c r="AO66" s="131" t="s">
        <v>1143</v>
      </c>
      <c r="AP66" s="131" t="s">
        <v>969</v>
      </c>
      <c r="AQ66" s="131" t="s">
        <v>982</v>
      </c>
      <c r="AR66" s="132" t="e">
        <v>#N/A</v>
      </c>
      <c r="AS66" s="132" t="e">
        <v>#N/A</v>
      </c>
      <c r="AT66" s="132">
        <v>59.772772974059926</v>
      </c>
      <c r="AU66" s="132">
        <v>53.971049875039704</v>
      </c>
      <c r="AV66" s="132">
        <v>50.805637648130514</v>
      </c>
      <c r="AW66" s="132">
        <v>49.098142089269594</v>
      </c>
      <c r="AX66" s="132">
        <v>48.4452736424034</v>
      </c>
      <c r="AY66" s="132">
        <v>48.4452736424034</v>
      </c>
    </row>
    <row r="67" spans="1:51" ht="15.75" thickBot="1">
      <c r="A67" s="3">
        <v>3</v>
      </c>
      <c r="D67" s="147"/>
      <c r="E67" s="21" t="s">
        <v>969</v>
      </c>
      <c r="F67" s="22" t="s">
        <v>1147</v>
      </c>
      <c r="G67" s="23" t="e">
        <v>#N/A</v>
      </c>
      <c r="H67" s="24" t="e">
        <v>#N/A</v>
      </c>
      <c r="I67" s="24">
        <v>2940</v>
      </c>
      <c r="J67" s="24">
        <v>2540</v>
      </c>
      <c r="K67" s="24">
        <v>2330</v>
      </c>
      <c r="L67" s="24">
        <v>2220</v>
      </c>
      <c r="M67" s="24">
        <v>2180</v>
      </c>
      <c r="N67" s="25">
        <v>2180</v>
      </c>
      <c r="P67" s="147"/>
      <c r="Q67" s="21" t="s">
        <v>969</v>
      </c>
      <c r="R67" s="22" t="s">
        <v>1147</v>
      </c>
      <c r="S67" s="23" t="e">
        <v>#N/A</v>
      </c>
      <c r="T67" s="24" t="e">
        <v>#N/A</v>
      </c>
      <c r="U67" s="24">
        <v>88.326965614317302</v>
      </c>
      <c r="V67" s="24">
        <v>76.252187206441803</v>
      </c>
      <c r="W67" s="24">
        <v>69.897405260006153</v>
      </c>
      <c r="X67" s="24">
        <v>66.54044395263756</v>
      </c>
      <c r="Y67" s="24">
        <v>65.270306363182442</v>
      </c>
      <c r="Z67" s="25">
        <v>65.270306363182442</v>
      </c>
      <c r="AB67" s="8">
        <v>42</v>
      </c>
      <c r="AC67" s="131" t="s">
        <v>1144</v>
      </c>
      <c r="AD67" s="131" t="s">
        <v>969</v>
      </c>
      <c r="AE67" s="131" t="s">
        <v>1151</v>
      </c>
      <c r="AF67" s="131" t="e">
        <v>#N/A</v>
      </c>
      <c r="AG67" s="131" t="e">
        <v>#N/A</v>
      </c>
      <c r="AH67" s="131">
        <v>2920</v>
      </c>
      <c r="AI67" s="131">
        <v>2560</v>
      </c>
      <c r="AJ67" s="131">
        <v>2370</v>
      </c>
      <c r="AK67" s="131">
        <v>2270</v>
      </c>
      <c r="AL67" s="131">
        <v>2240</v>
      </c>
      <c r="AM67" s="131">
        <v>2240</v>
      </c>
      <c r="AO67" s="131" t="s">
        <v>1144</v>
      </c>
      <c r="AP67" s="131" t="s">
        <v>969</v>
      </c>
      <c r="AQ67" s="131" t="s">
        <v>1151</v>
      </c>
      <c r="AR67" s="132" t="e">
        <v>#N/A</v>
      </c>
      <c r="AS67" s="132" t="e">
        <v>#N/A</v>
      </c>
      <c r="AT67" s="132">
        <v>67.062135531872116</v>
      </c>
      <c r="AU67" s="132">
        <v>58.948458717525142</v>
      </c>
      <c r="AV67" s="132">
        <v>54.615993842622785</v>
      </c>
      <c r="AW67" s="132">
        <v>52.308006802902419</v>
      </c>
      <c r="AX67" s="132">
        <v>51.431062762072472</v>
      </c>
      <c r="AY67" s="132">
        <v>51.431062762072472</v>
      </c>
    </row>
    <row r="68" spans="1:51" ht="15.75" thickBot="1">
      <c r="AB68" s="8">
        <v>57</v>
      </c>
      <c r="AC68" s="131" t="s">
        <v>1146</v>
      </c>
      <c r="AD68" s="131" t="s">
        <v>969</v>
      </c>
      <c r="AE68" s="131" t="s">
        <v>1152</v>
      </c>
      <c r="AF68" s="131" t="e">
        <v>#N/A</v>
      </c>
      <c r="AG68" s="131" t="e">
        <v>#N/A</v>
      </c>
      <c r="AH68" s="131">
        <v>4480</v>
      </c>
      <c r="AI68" s="131">
        <v>3570</v>
      </c>
      <c r="AJ68" s="131">
        <v>3120</v>
      </c>
      <c r="AK68" s="131">
        <v>2900</v>
      </c>
      <c r="AL68" s="131">
        <v>2810</v>
      </c>
      <c r="AM68" s="131">
        <v>2810</v>
      </c>
      <c r="AO68" s="131" t="s">
        <v>1146</v>
      </c>
      <c r="AP68" s="131" t="s">
        <v>969</v>
      </c>
      <c r="AQ68" s="131" t="s">
        <v>1152</v>
      </c>
      <c r="AR68" s="132" t="e">
        <v>#N/A</v>
      </c>
      <c r="AS68" s="132" t="e">
        <v>#N/A</v>
      </c>
      <c r="AT68" s="132">
        <v>98.578993230109248</v>
      </c>
      <c r="AU68" s="132">
        <v>78.59684070995138</v>
      </c>
      <c r="AV68" s="132">
        <v>68.733521284548274</v>
      </c>
      <c r="AW68" s="132">
        <v>63.713148015789265</v>
      </c>
      <c r="AX68" s="132">
        <v>61.848730289581844</v>
      </c>
      <c r="AY68" s="132">
        <v>61.848730289581844</v>
      </c>
    </row>
    <row r="69" spans="1:51" ht="15.75" thickBot="1">
      <c r="A69" s="3">
        <v>0</v>
      </c>
      <c r="D69" s="4"/>
      <c r="E69" s="144" t="s">
        <v>21</v>
      </c>
      <c r="F69" s="145" t="s">
        <v>21</v>
      </c>
      <c r="G69" s="5">
        <v>2015</v>
      </c>
      <c r="H69" s="5">
        <v>2020</v>
      </c>
      <c r="I69" s="5">
        <v>2025</v>
      </c>
      <c r="J69" s="5">
        <v>2030</v>
      </c>
      <c r="K69" s="5">
        <v>2035</v>
      </c>
      <c r="L69" s="5">
        <v>2040</v>
      </c>
      <c r="M69" s="5">
        <v>2045</v>
      </c>
      <c r="N69" s="6">
        <v>2050</v>
      </c>
      <c r="P69" s="4"/>
      <c r="Q69" s="144" t="s">
        <v>21</v>
      </c>
      <c r="R69" s="145" t="s">
        <v>21</v>
      </c>
      <c r="S69" s="5">
        <v>2015</v>
      </c>
      <c r="T69" s="5">
        <v>2020</v>
      </c>
      <c r="U69" s="5">
        <v>2025</v>
      </c>
      <c r="V69" s="5">
        <v>2030</v>
      </c>
      <c r="W69" s="5">
        <v>2035</v>
      </c>
      <c r="X69" s="5">
        <v>2040</v>
      </c>
      <c r="Y69" s="5">
        <v>2045</v>
      </c>
      <c r="Z69" s="6">
        <v>2050</v>
      </c>
      <c r="AB69" s="8">
        <v>72</v>
      </c>
      <c r="AC69" s="131" t="s">
        <v>1148</v>
      </c>
      <c r="AD69" s="131" t="s">
        <v>969</v>
      </c>
      <c r="AE69" s="131" t="s">
        <v>1152</v>
      </c>
      <c r="AF69" s="131" t="e">
        <v>#N/A</v>
      </c>
      <c r="AG69" s="131" t="e">
        <v>#N/A</v>
      </c>
      <c r="AH69" s="131">
        <v>2940</v>
      </c>
      <c r="AI69" s="131">
        <v>2350</v>
      </c>
      <c r="AJ69" s="131">
        <v>2050</v>
      </c>
      <c r="AK69" s="131">
        <v>1900</v>
      </c>
      <c r="AL69" s="131">
        <v>1850</v>
      </c>
      <c r="AM69" s="131">
        <v>1850</v>
      </c>
      <c r="AO69" s="131" t="s">
        <v>1148</v>
      </c>
      <c r="AP69" s="131" t="s">
        <v>969</v>
      </c>
      <c r="AQ69" s="131" t="s">
        <v>1152</v>
      </c>
      <c r="AR69" s="132" t="e">
        <v>#N/A</v>
      </c>
      <c r="AS69" s="132" t="e">
        <v>#N/A</v>
      </c>
      <c r="AT69" s="132">
        <v>88.326965614317302</v>
      </c>
      <c r="AU69" s="132">
        <v>70.42291891312874</v>
      </c>
      <c r="AV69" s="132">
        <v>61.585365929634513</v>
      </c>
      <c r="AW69" s="132">
        <v>57.087101922762152</v>
      </c>
      <c r="AX69" s="132">
        <v>55.416580090498719</v>
      </c>
      <c r="AY69" s="132">
        <v>55.416580090498719</v>
      </c>
    </row>
    <row r="70" spans="1:51" ht="15" customHeight="1">
      <c r="A70" s="3">
        <v>1</v>
      </c>
      <c r="B70" s="7" t="s">
        <v>1140</v>
      </c>
      <c r="C70" s="8" t="s">
        <v>970</v>
      </c>
      <c r="D70" s="146" t="s">
        <v>1148</v>
      </c>
      <c r="E70" s="9" t="s">
        <v>967</v>
      </c>
      <c r="F70" s="10" t="s">
        <v>1152</v>
      </c>
      <c r="G70" s="11" t="e">
        <v>#N/A</v>
      </c>
      <c r="H70" s="12" t="e">
        <v>#N/A</v>
      </c>
      <c r="I70" s="12" t="e">
        <v>#N/A</v>
      </c>
      <c r="J70" s="12" t="e">
        <v>#N/A</v>
      </c>
      <c r="K70" s="12" t="e">
        <v>#N/A</v>
      </c>
      <c r="L70" s="12" t="e">
        <v>#N/A</v>
      </c>
      <c r="M70" s="12" t="e">
        <v>#N/A</v>
      </c>
      <c r="N70" s="13" t="e">
        <v>#N/A</v>
      </c>
      <c r="P70" s="146" t="s">
        <v>1148</v>
      </c>
      <c r="Q70" s="9" t="s">
        <v>967</v>
      </c>
      <c r="R70" s="10" t="s">
        <v>1152</v>
      </c>
      <c r="S70" s="11" t="e">
        <v>#N/A</v>
      </c>
      <c r="T70" s="12" t="e">
        <v>#N/A</v>
      </c>
      <c r="U70" s="12" t="e">
        <v>#N/A</v>
      </c>
      <c r="V70" s="12" t="e">
        <v>#N/A</v>
      </c>
      <c r="W70" s="12" t="e">
        <v>#N/A</v>
      </c>
      <c r="X70" s="12" t="e">
        <v>#N/A</v>
      </c>
      <c r="Y70" s="12" t="e">
        <v>#N/A</v>
      </c>
      <c r="Z70" s="13" t="e">
        <v>#N/A</v>
      </c>
      <c r="AB70" s="8">
        <v>87</v>
      </c>
      <c r="AC70" s="131" t="s">
        <v>1149</v>
      </c>
      <c r="AD70" s="131" t="s">
        <v>969</v>
      </c>
      <c r="AE70" s="131" t="s">
        <v>1154</v>
      </c>
      <c r="AF70" s="131" t="e">
        <v>#N/A</v>
      </c>
      <c r="AG70" s="131" t="e">
        <v>#N/A</v>
      </c>
      <c r="AH70" s="131">
        <v>5800</v>
      </c>
      <c r="AI70" s="131">
        <v>5160</v>
      </c>
      <c r="AJ70" s="131">
        <v>4260</v>
      </c>
      <c r="AK70" s="131">
        <v>3680</v>
      </c>
      <c r="AL70" s="131">
        <v>3250</v>
      </c>
      <c r="AM70" s="131">
        <v>3070</v>
      </c>
      <c r="AO70" s="131" t="s">
        <v>1149</v>
      </c>
      <c r="AP70" s="131" t="s">
        <v>969</v>
      </c>
      <c r="AQ70" s="131" t="s">
        <v>1154</v>
      </c>
      <c r="AR70" s="132" t="e">
        <v>#N/A</v>
      </c>
      <c r="AS70" s="132" t="e">
        <v>#N/A</v>
      </c>
      <c r="AT70" s="132">
        <v>133.4</v>
      </c>
      <c r="AU70" s="132">
        <v>118.68567637422885</v>
      </c>
      <c r="AV70" s="132">
        <v>97.909582927923111</v>
      </c>
      <c r="AW70" s="132">
        <v>84.540032940103472</v>
      </c>
      <c r="AX70" s="132">
        <v>74.77949387503449</v>
      </c>
      <c r="AY70" s="132">
        <v>70.70836733526059</v>
      </c>
    </row>
    <row r="71" spans="1:51">
      <c r="A71" s="3">
        <v>2</v>
      </c>
      <c r="C71" s="88">
        <v>-1</v>
      </c>
      <c r="D71" s="146"/>
      <c r="E71" s="9" t="s">
        <v>968</v>
      </c>
      <c r="F71" s="10" t="s">
        <v>1152</v>
      </c>
      <c r="G71" s="18" t="e">
        <v>#N/A</v>
      </c>
      <c r="H71" s="19" t="e">
        <v>#N/A</v>
      </c>
      <c r="I71" s="19">
        <v>2940</v>
      </c>
      <c r="J71" s="19">
        <v>2400</v>
      </c>
      <c r="K71" s="19">
        <v>2230</v>
      </c>
      <c r="L71" s="19">
        <v>2140</v>
      </c>
      <c r="M71" s="19">
        <v>2020</v>
      </c>
      <c r="N71" s="20">
        <v>1870</v>
      </c>
      <c r="P71" s="146"/>
      <c r="Q71" s="9" t="s">
        <v>968</v>
      </c>
      <c r="R71" s="10" t="s">
        <v>1152</v>
      </c>
      <c r="S71" s="18" t="e">
        <v>#N/A</v>
      </c>
      <c r="T71" s="19" t="e">
        <v>#N/A</v>
      </c>
      <c r="U71" s="19">
        <v>88.326965614317302</v>
      </c>
      <c r="V71" s="19">
        <v>71.940341321733669</v>
      </c>
      <c r="W71" s="19">
        <v>67.043829358690346</v>
      </c>
      <c r="X71" s="19">
        <v>64.149263570367353</v>
      </c>
      <c r="Y71" s="19">
        <v>60.660658099670044</v>
      </c>
      <c r="Z71" s="20">
        <v>56.201492647984402</v>
      </c>
      <c r="AB71" s="8">
        <v>102</v>
      </c>
      <c r="AC71" s="88" t="e">
        <v>#REF!</v>
      </c>
      <c r="AD71" s="88" t="e">
        <v>#REF!</v>
      </c>
      <c r="AE71" s="88" t="e">
        <v>#REF!</v>
      </c>
      <c r="AF71" s="88" t="e">
        <v>#REF!</v>
      </c>
      <c r="AG71" s="88" t="e">
        <v>#REF!</v>
      </c>
      <c r="AH71" s="88" t="e">
        <v>#REF!</v>
      </c>
      <c r="AI71" s="88" t="e">
        <v>#REF!</v>
      </c>
      <c r="AJ71" s="88" t="e">
        <v>#REF!</v>
      </c>
      <c r="AK71" s="88" t="e">
        <v>#REF!</v>
      </c>
      <c r="AL71" s="88" t="e">
        <v>#REF!</v>
      </c>
      <c r="AM71" s="88" t="e">
        <v>#REF!</v>
      </c>
      <c r="AO71" s="88" t="e">
        <v>#REF!</v>
      </c>
      <c r="AP71" s="88" t="e">
        <v>#REF!</v>
      </c>
      <c r="AQ71" s="88" t="e">
        <v>#REF!</v>
      </c>
      <c r="AR71" s="15" t="e">
        <v>#REF!</v>
      </c>
      <c r="AS71" s="15" t="e">
        <v>#REF!</v>
      </c>
      <c r="AT71" s="15" t="e">
        <v>#REF!</v>
      </c>
      <c r="AU71" s="15" t="e">
        <v>#REF!</v>
      </c>
      <c r="AV71" s="15" t="e">
        <v>#REF!</v>
      </c>
      <c r="AW71" s="15" t="e">
        <v>#REF!</v>
      </c>
      <c r="AX71" s="15" t="e">
        <v>#REF!</v>
      </c>
      <c r="AY71" s="15" t="e">
        <v>#REF!</v>
      </c>
    </row>
    <row r="72" spans="1:51" ht="15.75" thickBot="1">
      <c r="A72" s="3">
        <v>3</v>
      </c>
      <c r="D72" s="147"/>
      <c r="E72" s="21" t="s">
        <v>969</v>
      </c>
      <c r="F72" s="22" t="s">
        <v>1152</v>
      </c>
      <c r="G72" s="23" t="e">
        <v>#N/A</v>
      </c>
      <c r="H72" s="24" t="e">
        <v>#N/A</v>
      </c>
      <c r="I72" s="24">
        <v>2940</v>
      </c>
      <c r="J72" s="24">
        <v>2350</v>
      </c>
      <c r="K72" s="24">
        <v>2050</v>
      </c>
      <c r="L72" s="24">
        <v>1900</v>
      </c>
      <c r="M72" s="24">
        <v>1850</v>
      </c>
      <c r="N72" s="25">
        <v>1850</v>
      </c>
      <c r="P72" s="147"/>
      <c r="Q72" s="21" t="s">
        <v>969</v>
      </c>
      <c r="R72" s="22" t="s">
        <v>1152</v>
      </c>
      <c r="S72" s="23" t="e">
        <v>#N/A</v>
      </c>
      <c r="T72" s="24" t="e">
        <v>#N/A</v>
      </c>
      <c r="U72" s="24">
        <v>88.326965614317302</v>
      </c>
      <c r="V72" s="24">
        <v>70.42291891312874</v>
      </c>
      <c r="W72" s="24">
        <v>61.585365929634513</v>
      </c>
      <c r="X72" s="24">
        <v>57.087101922762152</v>
      </c>
      <c r="Y72" s="24">
        <v>55.416580090498719</v>
      </c>
      <c r="Z72" s="25">
        <v>55.416580090498719</v>
      </c>
      <c r="AB72" s="8">
        <v>117</v>
      </c>
      <c r="AC72" s="88" t="e">
        <v>#REF!</v>
      </c>
      <c r="AD72" s="88" t="e">
        <v>#REF!</v>
      </c>
      <c r="AE72" s="88" t="e">
        <v>#REF!</v>
      </c>
      <c r="AF72" s="88" t="e">
        <v>#REF!</v>
      </c>
      <c r="AG72" s="88" t="e">
        <v>#REF!</v>
      </c>
      <c r="AH72" s="88" t="e">
        <v>#REF!</v>
      </c>
      <c r="AI72" s="88" t="e">
        <v>#REF!</v>
      </c>
      <c r="AJ72" s="88" t="e">
        <v>#REF!</v>
      </c>
      <c r="AK72" s="88" t="e">
        <v>#REF!</v>
      </c>
      <c r="AL72" s="88" t="e">
        <v>#REF!</v>
      </c>
      <c r="AM72" s="88" t="e">
        <v>#REF!</v>
      </c>
      <c r="AO72" s="88" t="e">
        <v>#REF!</v>
      </c>
      <c r="AP72" s="88" t="e">
        <v>#REF!</v>
      </c>
      <c r="AQ72" s="88" t="e">
        <v>#REF!</v>
      </c>
      <c r="AR72" s="15" t="e">
        <v>#REF!</v>
      </c>
      <c r="AS72" s="15" t="e">
        <v>#REF!</v>
      </c>
      <c r="AT72" s="15" t="e">
        <v>#REF!</v>
      </c>
      <c r="AU72" s="15" t="e">
        <v>#REF!</v>
      </c>
      <c r="AV72" s="15" t="e">
        <v>#REF!</v>
      </c>
      <c r="AW72" s="15" t="e">
        <v>#REF!</v>
      </c>
      <c r="AX72" s="15" t="e">
        <v>#REF!</v>
      </c>
      <c r="AY72" s="15" t="e">
        <v>#REF!</v>
      </c>
    </row>
    <row r="73" spans="1:51" ht="15.75" thickBot="1"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:51" ht="15.75" thickBot="1">
      <c r="A74" s="3">
        <v>0</v>
      </c>
      <c r="D74" s="4"/>
      <c r="E74" s="144" t="s">
        <v>21</v>
      </c>
      <c r="F74" s="145" t="s">
        <v>21</v>
      </c>
      <c r="G74" s="5">
        <v>2015</v>
      </c>
      <c r="H74" s="5">
        <v>2020</v>
      </c>
      <c r="I74" s="5">
        <v>2025</v>
      </c>
      <c r="J74" s="5">
        <v>2030</v>
      </c>
      <c r="K74" s="5">
        <v>2035</v>
      </c>
      <c r="L74" s="5">
        <v>2040</v>
      </c>
      <c r="M74" s="5">
        <v>2045</v>
      </c>
      <c r="N74" s="6">
        <v>2050</v>
      </c>
      <c r="P74" s="4"/>
      <c r="Q74" s="144" t="s">
        <v>21</v>
      </c>
      <c r="R74" s="145" t="s">
        <v>21</v>
      </c>
      <c r="S74" s="5">
        <v>2015</v>
      </c>
      <c r="T74" s="5">
        <v>2020</v>
      </c>
      <c r="U74" s="5">
        <v>2025</v>
      </c>
      <c r="V74" s="5">
        <v>2030</v>
      </c>
      <c r="W74" s="5">
        <v>2035</v>
      </c>
      <c r="X74" s="5">
        <v>2040</v>
      </c>
      <c r="Y74" s="5">
        <v>2045</v>
      </c>
      <c r="Z74" s="6">
        <v>2050</v>
      </c>
    </row>
    <row r="75" spans="1:51" ht="15" customHeight="1">
      <c r="A75" s="3">
        <v>1</v>
      </c>
      <c r="B75" s="7" t="s">
        <v>1140</v>
      </c>
      <c r="C75" s="8" t="s">
        <v>973</v>
      </c>
      <c r="D75" s="146" t="s">
        <v>1148</v>
      </c>
      <c r="E75" s="9" t="s">
        <v>967</v>
      </c>
      <c r="F75" s="10" t="s">
        <v>1155</v>
      </c>
      <c r="G75" s="11" t="e">
        <v>#N/A</v>
      </c>
      <c r="H75" s="12" t="e">
        <v>#N/A</v>
      </c>
      <c r="I75" s="12" t="e">
        <v>#N/A</v>
      </c>
      <c r="J75" s="12" t="e">
        <v>#N/A</v>
      </c>
      <c r="K75" s="12" t="e">
        <v>#N/A</v>
      </c>
      <c r="L75" s="12" t="e">
        <v>#N/A</v>
      </c>
      <c r="M75" s="12" t="e">
        <v>#N/A</v>
      </c>
      <c r="N75" s="13" t="e">
        <v>#N/A</v>
      </c>
      <c r="P75" s="146" t="s">
        <v>1148</v>
      </c>
      <c r="Q75" s="9" t="s">
        <v>967</v>
      </c>
      <c r="R75" s="10" t="s">
        <v>1155</v>
      </c>
      <c r="S75" s="11" t="e">
        <v>#N/A</v>
      </c>
      <c r="T75" s="12" t="e">
        <v>#N/A</v>
      </c>
      <c r="U75" s="12" t="e">
        <v>#N/A</v>
      </c>
      <c r="V75" s="12" t="e">
        <v>#N/A</v>
      </c>
      <c r="W75" s="12" t="e">
        <v>#N/A</v>
      </c>
      <c r="X75" s="12" t="e">
        <v>#N/A</v>
      </c>
      <c r="Y75" s="12" t="e">
        <v>#N/A</v>
      </c>
      <c r="Z75" s="13" t="e">
        <v>#N/A</v>
      </c>
    </row>
    <row r="76" spans="1:51">
      <c r="A76" s="3">
        <v>2</v>
      </c>
      <c r="C76" s="88">
        <v>-1</v>
      </c>
      <c r="D76" s="146"/>
      <c r="E76" s="9" t="s">
        <v>968</v>
      </c>
      <c r="F76" s="10" t="s">
        <v>1155</v>
      </c>
      <c r="G76" s="18" t="e">
        <v>#N/A</v>
      </c>
      <c r="H76" s="19" t="e">
        <v>#N/A</v>
      </c>
      <c r="I76" s="19">
        <v>2940</v>
      </c>
      <c r="J76" s="19">
        <v>2760</v>
      </c>
      <c r="K76" s="19">
        <v>2700</v>
      </c>
      <c r="L76" s="19">
        <v>2660</v>
      </c>
      <c r="M76" s="19">
        <v>2610</v>
      </c>
      <c r="N76" s="20">
        <v>2550</v>
      </c>
      <c r="P76" s="146"/>
      <c r="Q76" s="9" t="s">
        <v>968</v>
      </c>
      <c r="R76" s="10" t="s">
        <v>1155</v>
      </c>
      <c r="S76" s="18" t="e">
        <v>#N/A</v>
      </c>
      <c r="T76" s="19" t="e">
        <v>#N/A</v>
      </c>
      <c r="U76" s="19">
        <v>88.326965614317302</v>
      </c>
      <c r="V76" s="19">
        <v>82.708017380734518</v>
      </c>
      <c r="W76" s="19">
        <v>80.861528042814612</v>
      </c>
      <c r="X76" s="19">
        <v>79.726490065223004</v>
      </c>
      <c r="Y76" s="19">
        <v>78.311261237901732</v>
      </c>
      <c r="Z76" s="20">
        <v>76.41932414163081</v>
      </c>
      <c r="AF76" s="88">
        <v>2015</v>
      </c>
      <c r="AG76" s="88">
        <v>2020</v>
      </c>
      <c r="AH76" s="88">
        <v>2025</v>
      </c>
      <c r="AI76" s="88">
        <v>2030</v>
      </c>
      <c r="AJ76" s="88">
        <v>2035</v>
      </c>
      <c r="AK76" s="88">
        <v>2040</v>
      </c>
      <c r="AL76" s="88">
        <v>2045</v>
      </c>
      <c r="AM76" s="88">
        <v>2050</v>
      </c>
      <c r="AR76" s="88">
        <v>2015</v>
      </c>
      <c r="AS76" s="88">
        <v>2020</v>
      </c>
      <c r="AT76" s="88">
        <v>2025</v>
      </c>
      <c r="AU76" s="88">
        <v>2030</v>
      </c>
      <c r="AV76" s="88">
        <v>2035</v>
      </c>
      <c r="AW76" s="88">
        <v>2040</v>
      </c>
      <c r="AX76" s="88">
        <v>2045</v>
      </c>
      <c r="AY76" s="88">
        <v>2050</v>
      </c>
    </row>
    <row r="77" spans="1:51" ht="15.75" thickBot="1">
      <c r="A77" s="3">
        <v>3</v>
      </c>
      <c r="D77" s="147"/>
      <c r="E77" s="21" t="s">
        <v>969</v>
      </c>
      <c r="F77" s="22" t="s">
        <v>1155</v>
      </c>
      <c r="G77" s="23" t="e">
        <v>#N/A</v>
      </c>
      <c r="H77" s="24" t="e">
        <v>#N/A</v>
      </c>
      <c r="I77" s="24">
        <v>2940</v>
      </c>
      <c r="J77" s="24">
        <v>2740</v>
      </c>
      <c r="K77" s="24">
        <v>2620</v>
      </c>
      <c r="L77" s="24">
        <v>2560</v>
      </c>
      <c r="M77" s="24">
        <v>2540</v>
      </c>
      <c r="N77" s="25">
        <v>2540</v>
      </c>
      <c r="P77" s="147"/>
      <c r="Q77" s="21" t="s">
        <v>969</v>
      </c>
      <c r="R77" s="22" t="s">
        <v>1155</v>
      </c>
      <c r="S77" s="23" t="e">
        <v>#N/A</v>
      </c>
      <c r="T77" s="24" t="e">
        <v>#N/A</v>
      </c>
      <c r="U77" s="24">
        <v>88.326965614317302</v>
      </c>
      <c r="V77" s="24">
        <v>82.145180881932987</v>
      </c>
      <c r="W77" s="24">
        <v>78.691666507406353</v>
      </c>
      <c r="X77" s="24">
        <v>76.80298496692815</v>
      </c>
      <c r="Y77" s="24">
        <v>76.075836756277937</v>
      </c>
      <c r="Z77" s="25">
        <v>76.075836756277937</v>
      </c>
      <c r="AB77" s="8">
        <v>15</v>
      </c>
      <c r="AC77" s="88" t="s">
        <v>1142</v>
      </c>
      <c r="AD77" s="88" t="s">
        <v>967</v>
      </c>
      <c r="AE77" s="88" t="s">
        <v>983</v>
      </c>
      <c r="AF77" s="88" t="e">
        <v>#N/A</v>
      </c>
      <c r="AG77" s="88" t="e">
        <v>#N/A</v>
      </c>
      <c r="AH77" s="88" t="e">
        <v>#N/A</v>
      </c>
      <c r="AI77" s="88" t="e">
        <v>#N/A</v>
      </c>
      <c r="AJ77" s="88" t="e">
        <v>#N/A</v>
      </c>
      <c r="AK77" s="88" t="e">
        <v>#N/A</v>
      </c>
      <c r="AL77" s="88" t="e">
        <v>#N/A</v>
      </c>
      <c r="AM77" s="88" t="e">
        <v>#N/A</v>
      </c>
      <c r="AO77" s="88" t="s">
        <v>1142</v>
      </c>
      <c r="AP77" s="88" t="s">
        <v>967</v>
      </c>
      <c r="AQ77" s="88" t="s">
        <v>983</v>
      </c>
      <c r="AR77" s="15" t="e">
        <v>#N/A</v>
      </c>
      <c r="AS77" s="15" t="e">
        <v>#N/A</v>
      </c>
      <c r="AT77" s="15" t="e">
        <v>#N/A</v>
      </c>
      <c r="AU77" s="15" t="e">
        <v>#N/A</v>
      </c>
      <c r="AV77" s="15" t="e">
        <v>#N/A</v>
      </c>
      <c r="AW77" s="15" t="e">
        <v>#N/A</v>
      </c>
      <c r="AX77" s="15" t="e">
        <v>#N/A</v>
      </c>
      <c r="AY77" s="15" t="e">
        <v>#N/A</v>
      </c>
    </row>
    <row r="78" spans="1:51" ht="15.75" thickBot="1">
      <c r="AB78" s="8">
        <v>30</v>
      </c>
      <c r="AC78" s="88" t="s">
        <v>1143</v>
      </c>
      <c r="AD78" s="88" t="s">
        <v>967</v>
      </c>
      <c r="AE78" s="88" t="s">
        <v>983</v>
      </c>
      <c r="AF78" s="88" t="e">
        <v>#N/A</v>
      </c>
      <c r="AG78" s="88" t="e">
        <v>#N/A</v>
      </c>
      <c r="AH78" s="88" t="e">
        <v>#N/A</v>
      </c>
      <c r="AI78" s="88" t="e">
        <v>#N/A</v>
      </c>
      <c r="AJ78" s="88" t="e">
        <v>#N/A</v>
      </c>
      <c r="AK78" s="88" t="e">
        <v>#N/A</v>
      </c>
      <c r="AL78" s="88" t="e">
        <v>#N/A</v>
      </c>
      <c r="AM78" s="88" t="e">
        <v>#N/A</v>
      </c>
      <c r="AO78" s="88" t="s">
        <v>1143</v>
      </c>
      <c r="AP78" s="88" t="s">
        <v>967</v>
      </c>
      <c r="AQ78" s="88" t="s">
        <v>983</v>
      </c>
      <c r="AR78" s="15" t="e">
        <v>#N/A</v>
      </c>
      <c r="AS78" s="15" t="e">
        <v>#N/A</v>
      </c>
      <c r="AT78" s="15" t="e">
        <v>#N/A</v>
      </c>
      <c r="AU78" s="15" t="e">
        <v>#N/A</v>
      </c>
      <c r="AV78" s="15" t="e">
        <v>#N/A</v>
      </c>
      <c r="AW78" s="15" t="e">
        <v>#N/A</v>
      </c>
      <c r="AX78" s="15" t="e">
        <v>#N/A</v>
      </c>
      <c r="AY78" s="15" t="e">
        <v>#N/A</v>
      </c>
    </row>
    <row r="79" spans="1:51" ht="15.75" thickBot="1">
      <c r="A79" s="3">
        <v>0</v>
      </c>
      <c r="D79" s="4"/>
      <c r="E79" s="144" t="s">
        <v>21</v>
      </c>
      <c r="F79" s="145" t="s">
        <v>21</v>
      </c>
      <c r="G79" s="5">
        <v>2015</v>
      </c>
      <c r="H79" s="5">
        <v>2020</v>
      </c>
      <c r="I79" s="5">
        <v>2025</v>
      </c>
      <c r="J79" s="5">
        <v>2030</v>
      </c>
      <c r="K79" s="5">
        <v>2035</v>
      </c>
      <c r="L79" s="5">
        <v>2040</v>
      </c>
      <c r="M79" s="5">
        <v>2045</v>
      </c>
      <c r="N79" s="6">
        <v>2050</v>
      </c>
      <c r="P79" s="4"/>
      <c r="Q79" s="144" t="s">
        <v>21</v>
      </c>
      <c r="R79" s="145" t="s">
        <v>21</v>
      </c>
      <c r="S79" s="5">
        <v>2015</v>
      </c>
      <c r="T79" s="5">
        <v>2020</v>
      </c>
      <c r="U79" s="5">
        <v>2025</v>
      </c>
      <c r="V79" s="5">
        <v>2030</v>
      </c>
      <c r="W79" s="5">
        <v>2035</v>
      </c>
      <c r="X79" s="5">
        <v>2040</v>
      </c>
      <c r="Y79" s="5">
        <v>2045</v>
      </c>
      <c r="Z79" s="6">
        <v>2050</v>
      </c>
      <c r="AB79" s="8">
        <v>45</v>
      </c>
      <c r="AC79" s="88" t="s">
        <v>1144</v>
      </c>
      <c r="AD79" s="88" t="s">
        <v>967</v>
      </c>
      <c r="AE79" s="88" t="s">
        <v>1153</v>
      </c>
      <c r="AF79" s="88" t="e">
        <v>#N/A</v>
      </c>
      <c r="AG79" s="88" t="e">
        <v>#N/A</v>
      </c>
      <c r="AH79" s="88" t="e">
        <v>#N/A</v>
      </c>
      <c r="AI79" s="88" t="e">
        <v>#N/A</v>
      </c>
      <c r="AJ79" s="88" t="e">
        <v>#N/A</v>
      </c>
      <c r="AK79" s="88" t="e">
        <v>#N/A</v>
      </c>
      <c r="AL79" s="88" t="e">
        <v>#N/A</v>
      </c>
      <c r="AM79" s="88" t="e">
        <v>#N/A</v>
      </c>
      <c r="AO79" s="88" t="s">
        <v>1144</v>
      </c>
      <c r="AP79" s="88" t="s">
        <v>967</v>
      </c>
      <c r="AQ79" s="88" t="s">
        <v>1153</v>
      </c>
      <c r="AR79" s="15" t="e">
        <v>#N/A</v>
      </c>
      <c r="AS79" s="15" t="e">
        <v>#N/A</v>
      </c>
      <c r="AT79" s="15" t="e">
        <v>#N/A</v>
      </c>
      <c r="AU79" s="15" t="e">
        <v>#N/A</v>
      </c>
      <c r="AV79" s="15" t="e">
        <v>#N/A</v>
      </c>
      <c r="AW79" s="15" t="e">
        <v>#N/A</v>
      </c>
      <c r="AX79" s="15" t="e">
        <v>#N/A</v>
      </c>
      <c r="AY79" s="15" t="e">
        <v>#N/A</v>
      </c>
    </row>
    <row r="80" spans="1:51" ht="15" customHeight="1">
      <c r="A80" s="3">
        <v>1</v>
      </c>
      <c r="B80" s="7" t="s">
        <v>1141</v>
      </c>
      <c r="C80" s="8" t="s">
        <v>966</v>
      </c>
      <c r="D80" s="146" t="s">
        <v>1149</v>
      </c>
      <c r="E80" s="9" t="s">
        <v>967</v>
      </c>
      <c r="F80" s="10" t="s">
        <v>1150</v>
      </c>
      <c r="G80" s="11" t="e">
        <v>#N/A</v>
      </c>
      <c r="H80" s="12" t="e">
        <v>#N/A</v>
      </c>
      <c r="I80" s="12" t="e">
        <v>#N/A</v>
      </c>
      <c r="J80" s="12" t="e">
        <v>#N/A</v>
      </c>
      <c r="K80" s="12" t="e">
        <v>#N/A</v>
      </c>
      <c r="L80" s="12" t="e">
        <v>#N/A</v>
      </c>
      <c r="M80" s="12" t="e">
        <v>#N/A</v>
      </c>
      <c r="N80" s="13" t="e">
        <v>#N/A</v>
      </c>
      <c r="P80" s="146" t="s">
        <v>1149</v>
      </c>
      <c r="Q80" s="9" t="s">
        <v>967</v>
      </c>
      <c r="R80" s="10" t="s">
        <v>1150</v>
      </c>
      <c r="S80" s="11" t="e">
        <v>#N/A</v>
      </c>
      <c r="T80" s="12" t="e">
        <v>#N/A</v>
      </c>
      <c r="U80" s="12" t="e">
        <v>#N/A</v>
      </c>
      <c r="V80" s="12" t="e">
        <v>#N/A</v>
      </c>
      <c r="W80" s="12" t="e">
        <v>#N/A</v>
      </c>
      <c r="X80" s="12" t="e">
        <v>#N/A</v>
      </c>
      <c r="Y80" s="12" t="e">
        <v>#N/A</v>
      </c>
      <c r="Z80" s="13" t="e">
        <v>#N/A</v>
      </c>
      <c r="AB80" s="8">
        <v>60</v>
      </c>
      <c r="AC80" s="88" t="s">
        <v>1146</v>
      </c>
      <c r="AD80" s="88" t="s">
        <v>967</v>
      </c>
      <c r="AE80" s="88" t="s">
        <v>1155</v>
      </c>
      <c r="AF80" s="88" t="e">
        <v>#N/A</v>
      </c>
      <c r="AG80" s="88" t="e">
        <v>#N/A</v>
      </c>
      <c r="AH80" s="88" t="e">
        <v>#N/A</v>
      </c>
      <c r="AI80" s="88" t="e">
        <v>#N/A</v>
      </c>
      <c r="AJ80" s="88" t="e">
        <v>#N/A</v>
      </c>
      <c r="AK80" s="88" t="e">
        <v>#N/A</v>
      </c>
      <c r="AL80" s="88" t="e">
        <v>#N/A</v>
      </c>
      <c r="AM80" s="88" t="e">
        <v>#N/A</v>
      </c>
      <c r="AO80" s="88" t="s">
        <v>1146</v>
      </c>
      <c r="AP80" s="88" t="s">
        <v>967</v>
      </c>
      <c r="AQ80" s="88" t="s">
        <v>1155</v>
      </c>
      <c r="AR80" s="15" t="e">
        <v>#N/A</v>
      </c>
      <c r="AS80" s="15" t="e">
        <v>#N/A</v>
      </c>
      <c r="AT80" s="15" t="e">
        <v>#N/A</v>
      </c>
      <c r="AU80" s="15" t="e">
        <v>#N/A</v>
      </c>
      <c r="AV80" s="15" t="e">
        <v>#N/A</v>
      </c>
      <c r="AW80" s="15" t="e">
        <v>#N/A</v>
      </c>
      <c r="AX80" s="15" t="e">
        <v>#N/A</v>
      </c>
      <c r="AY80" s="15" t="e">
        <v>#N/A</v>
      </c>
    </row>
    <row r="81" spans="1:51">
      <c r="A81" s="3">
        <v>2</v>
      </c>
      <c r="C81" s="88">
        <v>-1</v>
      </c>
      <c r="D81" s="146"/>
      <c r="E81" s="9" t="s">
        <v>968</v>
      </c>
      <c r="F81" s="10" t="s">
        <v>1150</v>
      </c>
      <c r="G81" s="18" t="e">
        <v>#N/A</v>
      </c>
      <c r="H81" s="19" t="e">
        <v>#N/A</v>
      </c>
      <c r="I81" s="19">
        <v>5800</v>
      </c>
      <c r="J81" s="19">
        <v>5800</v>
      </c>
      <c r="K81" s="19">
        <v>5800</v>
      </c>
      <c r="L81" s="19">
        <v>5800</v>
      </c>
      <c r="M81" s="19">
        <v>5800</v>
      </c>
      <c r="N81" s="20">
        <v>5800</v>
      </c>
      <c r="P81" s="146"/>
      <c r="Q81" s="9" t="s">
        <v>968</v>
      </c>
      <c r="R81" s="10" t="s">
        <v>1150</v>
      </c>
      <c r="S81" s="18" t="e">
        <v>#N/A</v>
      </c>
      <c r="T81" s="19" t="e">
        <v>#N/A</v>
      </c>
      <c r="U81" s="19">
        <v>133.4</v>
      </c>
      <c r="V81" s="19">
        <v>133.4</v>
      </c>
      <c r="W81" s="19">
        <v>133.4</v>
      </c>
      <c r="X81" s="19">
        <v>133.4</v>
      </c>
      <c r="Y81" s="19">
        <v>133.4</v>
      </c>
      <c r="Z81" s="20">
        <v>133.4</v>
      </c>
      <c r="AB81" s="8">
        <v>75</v>
      </c>
      <c r="AC81" s="88" t="s">
        <v>1148</v>
      </c>
      <c r="AD81" s="88" t="s">
        <v>967</v>
      </c>
      <c r="AE81" s="88" t="s">
        <v>1155</v>
      </c>
      <c r="AF81" s="88" t="e">
        <v>#N/A</v>
      </c>
      <c r="AG81" s="88" t="e">
        <v>#N/A</v>
      </c>
      <c r="AH81" s="88" t="e">
        <v>#N/A</v>
      </c>
      <c r="AI81" s="88" t="e">
        <v>#N/A</v>
      </c>
      <c r="AJ81" s="88" t="e">
        <v>#N/A</v>
      </c>
      <c r="AK81" s="88" t="e">
        <v>#N/A</v>
      </c>
      <c r="AL81" s="88" t="e">
        <v>#N/A</v>
      </c>
      <c r="AM81" s="88" t="e">
        <v>#N/A</v>
      </c>
      <c r="AO81" s="88" t="s">
        <v>1148</v>
      </c>
      <c r="AP81" s="88" t="s">
        <v>967</v>
      </c>
      <c r="AQ81" s="88" t="s">
        <v>1155</v>
      </c>
      <c r="AR81" s="15" t="e">
        <v>#N/A</v>
      </c>
      <c r="AS81" s="15" t="e">
        <v>#N/A</v>
      </c>
      <c r="AT81" s="15" t="e">
        <v>#N/A</v>
      </c>
      <c r="AU81" s="15" t="e">
        <v>#N/A</v>
      </c>
      <c r="AV81" s="15" t="e">
        <v>#N/A</v>
      </c>
      <c r="AW81" s="15" t="e">
        <v>#N/A</v>
      </c>
      <c r="AX81" s="15" t="e">
        <v>#N/A</v>
      </c>
      <c r="AY81" s="15" t="e">
        <v>#N/A</v>
      </c>
    </row>
    <row r="82" spans="1:51" ht="15.75" thickBot="1">
      <c r="A82" s="3">
        <v>3</v>
      </c>
      <c r="D82" s="147"/>
      <c r="E82" s="21" t="s">
        <v>969</v>
      </c>
      <c r="F82" s="22" t="s">
        <v>1150</v>
      </c>
      <c r="G82" s="23" t="e">
        <v>#N/A</v>
      </c>
      <c r="H82" s="24" t="e">
        <v>#N/A</v>
      </c>
      <c r="I82" s="24">
        <v>5800</v>
      </c>
      <c r="J82" s="24">
        <v>5380</v>
      </c>
      <c r="K82" s="24">
        <v>4750</v>
      </c>
      <c r="L82" s="24">
        <v>4310</v>
      </c>
      <c r="M82" s="24">
        <v>3980</v>
      </c>
      <c r="N82" s="25">
        <v>3840</v>
      </c>
      <c r="P82" s="147"/>
      <c r="Q82" s="21" t="s">
        <v>969</v>
      </c>
      <c r="R82" s="22" t="s">
        <v>1150</v>
      </c>
      <c r="S82" s="23" t="e">
        <v>#N/A</v>
      </c>
      <c r="T82" s="24" t="e">
        <v>#N/A</v>
      </c>
      <c r="U82" s="24">
        <v>133.4</v>
      </c>
      <c r="V82" s="24">
        <v>123.65676746804712</v>
      </c>
      <c r="W82" s="24">
        <v>109.14026864366545</v>
      </c>
      <c r="X82" s="24">
        <v>99.221915120437799</v>
      </c>
      <c r="Y82" s="24">
        <v>91.628975289234987</v>
      </c>
      <c r="Z82" s="25">
        <v>88.360119872580313</v>
      </c>
      <c r="AB82" s="8">
        <v>90</v>
      </c>
      <c r="AC82" s="88" t="s">
        <v>1149</v>
      </c>
      <c r="AD82" s="88" t="s">
        <v>967</v>
      </c>
      <c r="AE82" s="88" t="s">
        <v>1156</v>
      </c>
      <c r="AF82" s="88" t="e">
        <v>#N/A</v>
      </c>
      <c r="AG82" s="88" t="e">
        <v>#N/A</v>
      </c>
      <c r="AH82" s="88" t="e">
        <v>#N/A</v>
      </c>
      <c r="AI82" s="88" t="e">
        <v>#N/A</v>
      </c>
      <c r="AJ82" s="88" t="e">
        <v>#N/A</v>
      </c>
      <c r="AK82" s="88" t="e">
        <v>#N/A</v>
      </c>
      <c r="AL82" s="88" t="e">
        <v>#N/A</v>
      </c>
      <c r="AM82" s="88" t="e">
        <v>#N/A</v>
      </c>
      <c r="AO82" s="88" t="s">
        <v>1149</v>
      </c>
      <c r="AP82" s="88" t="s">
        <v>967</v>
      </c>
      <c r="AQ82" s="88" t="s">
        <v>1156</v>
      </c>
      <c r="AR82" s="15" t="e">
        <v>#N/A</v>
      </c>
      <c r="AS82" s="15" t="e">
        <v>#N/A</v>
      </c>
      <c r="AT82" s="15" t="e">
        <v>#N/A</v>
      </c>
      <c r="AU82" s="15" t="e">
        <v>#N/A</v>
      </c>
      <c r="AV82" s="15" t="e">
        <v>#N/A</v>
      </c>
      <c r="AW82" s="15" t="e">
        <v>#N/A</v>
      </c>
      <c r="AX82" s="15" t="e">
        <v>#N/A</v>
      </c>
      <c r="AY82" s="15" t="e">
        <v>#N/A</v>
      </c>
    </row>
    <row r="83" spans="1:51" ht="15.75" thickBot="1">
      <c r="AB83" s="8">
        <v>105</v>
      </c>
      <c r="AC83" s="88" t="e">
        <v>#REF!</v>
      </c>
      <c r="AD83" s="88" t="e">
        <v>#REF!</v>
      </c>
      <c r="AE83" s="88" t="e">
        <v>#REF!</v>
      </c>
      <c r="AF83" s="88" t="e">
        <v>#REF!</v>
      </c>
      <c r="AG83" s="88" t="e">
        <v>#REF!</v>
      </c>
      <c r="AH83" s="88" t="e">
        <v>#REF!</v>
      </c>
      <c r="AI83" s="88" t="e">
        <v>#REF!</v>
      </c>
      <c r="AJ83" s="88" t="e">
        <v>#REF!</v>
      </c>
      <c r="AK83" s="88" t="e">
        <v>#REF!</v>
      </c>
      <c r="AL83" s="88" t="e">
        <v>#REF!</v>
      </c>
      <c r="AM83" s="88" t="e">
        <v>#REF!</v>
      </c>
      <c r="AO83" s="88" t="e">
        <v>#REF!</v>
      </c>
      <c r="AP83" s="88" t="e">
        <v>#REF!</v>
      </c>
      <c r="AQ83" s="88" t="e">
        <v>#REF!</v>
      </c>
      <c r="AR83" s="15" t="e">
        <v>#REF!</v>
      </c>
      <c r="AS83" s="15" t="e">
        <v>#REF!</v>
      </c>
      <c r="AT83" s="15" t="e">
        <v>#REF!</v>
      </c>
      <c r="AU83" s="15" t="e">
        <v>#REF!</v>
      </c>
      <c r="AV83" s="15" t="e">
        <v>#REF!</v>
      </c>
      <c r="AW83" s="15" t="e">
        <v>#REF!</v>
      </c>
      <c r="AX83" s="15" t="e">
        <v>#REF!</v>
      </c>
      <c r="AY83" s="15" t="e">
        <v>#REF!</v>
      </c>
    </row>
    <row r="84" spans="1:51" ht="15.75" thickBot="1">
      <c r="A84" s="3">
        <v>0</v>
      </c>
      <c r="D84" s="4"/>
      <c r="E84" s="144" t="s">
        <v>21</v>
      </c>
      <c r="F84" s="145" t="s">
        <v>21</v>
      </c>
      <c r="G84" s="5">
        <v>2015</v>
      </c>
      <c r="H84" s="5">
        <v>2020</v>
      </c>
      <c r="I84" s="5">
        <v>2025</v>
      </c>
      <c r="J84" s="5">
        <v>2030</v>
      </c>
      <c r="K84" s="5">
        <v>2035</v>
      </c>
      <c r="L84" s="5">
        <v>2040</v>
      </c>
      <c r="M84" s="5">
        <v>2045</v>
      </c>
      <c r="N84" s="6">
        <v>2050</v>
      </c>
      <c r="P84" s="4"/>
      <c r="Q84" s="144" t="s">
        <v>21</v>
      </c>
      <c r="R84" s="145" t="s">
        <v>21</v>
      </c>
      <c r="S84" s="5">
        <v>2015</v>
      </c>
      <c r="T84" s="5">
        <v>2020</v>
      </c>
      <c r="U84" s="5">
        <v>2025</v>
      </c>
      <c r="V84" s="5">
        <v>2030</v>
      </c>
      <c r="W84" s="5">
        <v>2035</v>
      </c>
      <c r="X84" s="5">
        <v>2040</v>
      </c>
      <c r="Y84" s="5">
        <v>2045</v>
      </c>
      <c r="Z84" s="6">
        <v>2050</v>
      </c>
      <c r="AB84" s="8">
        <v>120</v>
      </c>
      <c r="AC84" s="88" t="e">
        <v>#REF!</v>
      </c>
      <c r="AD84" s="88" t="e">
        <v>#REF!</v>
      </c>
      <c r="AE84" s="88" t="e">
        <v>#REF!</v>
      </c>
      <c r="AF84" s="88" t="e">
        <v>#REF!</v>
      </c>
      <c r="AG84" s="88" t="e">
        <v>#REF!</v>
      </c>
      <c r="AH84" s="88" t="e">
        <v>#REF!</v>
      </c>
      <c r="AI84" s="88" t="e">
        <v>#REF!</v>
      </c>
      <c r="AJ84" s="88" t="e">
        <v>#REF!</v>
      </c>
      <c r="AK84" s="88" t="e">
        <v>#REF!</v>
      </c>
      <c r="AL84" s="88" t="e">
        <v>#REF!</v>
      </c>
      <c r="AM84" s="88" t="e">
        <v>#REF!</v>
      </c>
      <c r="AO84" s="88" t="e">
        <v>#REF!</v>
      </c>
      <c r="AP84" s="88" t="e">
        <v>#REF!</v>
      </c>
      <c r="AQ84" s="88" t="e">
        <v>#REF!</v>
      </c>
      <c r="AR84" s="15" t="e">
        <v>#REF!</v>
      </c>
      <c r="AS84" s="15" t="e">
        <v>#REF!</v>
      </c>
      <c r="AT84" s="15" t="e">
        <v>#REF!</v>
      </c>
      <c r="AU84" s="15" t="e">
        <v>#REF!</v>
      </c>
      <c r="AV84" s="15" t="e">
        <v>#REF!</v>
      </c>
      <c r="AW84" s="15" t="e">
        <v>#REF!</v>
      </c>
      <c r="AX84" s="15" t="e">
        <v>#REF!</v>
      </c>
      <c r="AY84" s="15" t="e">
        <v>#REF!</v>
      </c>
    </row>
    <row r="85" spans="1:51" ht="15" customHeight="1">
      <c r="A85" s="3">
        <v>1</v>
      </c>
      <c r="B85" s="7" t="s">
        <v>1141</v>
      </c>
      <c r="C85" s="8" t="s">
        <v>970</v>
      </c>
      <c r="D85" s="146" t="s">
        <v>1149</v>
      </c>
      <c r="E85" s="9" t="s">
        <v>967</v>
      </c>
      <c r="F85" s="10" t="s">
        <v>1154</v>
      </c>
      <c r="G85" s="11" t="e">
        <v>#N/A</v>
      </c>
      <c r="H85" s="12" t="e">
        <v>#N/A</v>
      </c>
      <c r="I85" s="12" t="e">
        <v>#N/A</v>
      </c>
      <c r="J85" s="12" t="e">
        <v>#N/A</v>
      </c>
      <c r="K85" s="12" t="e">
        <v>#N/A</v>
      </c>
      <c r="L85" s="12" t="e">
        <v>#N/A</v>
      </c>
      <c r="M85" s="12" t="e">
        <v>#N/A</v>
      </c>
      <c r="N85" s="13" t="e">
        <v>#N/A</v>
      </c>
      <c r="P85" s="146" t="s">
        <v>1149</v>
      </c>
      <c r="Q85" s="9" t="s">
        <v>967</v>
      </c>
      <c r="R85" s="10" t="s">
        <v>1154</v>
      </c>
      <c r="S85" s="11" t="e">
        <v>#N/A</v>
      </c>
      <c r="T85" s="12" t="e">
        <v>#N/A</v>
      </c>
      <c r="U85" s="12" t="e">
        <v>#N/A</v>
      </c>
      <c r="V85" s="12" t="e">
        <v>#N/A</v>
      </c>
      <c r="W85" s="12" t="e">
        <v>#N/A</v>
      </c>
      <c r="X85" s="12" t="e">
        <v>#N/A</v>
      </c>
      <c r="Y85" s="12" t="e">
        <v>#N/A</v>
      </c>
      <c r="Z85" s="13" t="e">
        <v>#N/A</v>
      </c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:51">
      <c r="A86" s="3">
        <v>2</v>
      </c>
      <c r="C86" s="88">
        <v>-1</v>
      </c>
      <c r="D86" s="146"/>
      <c r="E86" s="9" t="s">
        <v>968</v>
      </c>
      <c r="F86" s="10" t="s">
        <v>1154</v>
      </c>
      <c r="G86" s="18" t="e">
        <v>#N/A</v>
      </c>
      <c r="H86" s="19" t="e">
        <v>#N/A</v>
      </c>
      <c r="I86" s="19">
        <v>5800</v>
      </c>
      <c r="J86" s="19">
        <v>5800</v>
      </c>
      <c r="K86" s="19">
        <v>5800</v>
      </c>
      <c r="L86" s="19">
        <v>5800</v>
      </c>
      <c r="M86" s="19">
        <v>5800</v>
      </c>
      <c r="N86" s="20">
        <v>5800</v>
      </c>
      <c r="P86" s="146"/>
      <c r="Q86" s="9" t="s">
        <v>968</v>
      </c>
      <c r="R86" s="10" t="s">
        <v>1154</v>
      </c>
      <c r="S86" s="18" t="e">
        <v>#N/A</v>
      </c>
      <c r="T86" s="19" t="e">
        <v>#N/A</v>
      </c>
      <c r="U86" s="19">
        <v>133.4</v>
      </c>
      <c r="V86" s="19">
        <v>133.4</v>
      </c>
      <c r="W86" s="19">
        <v>133.4</v>
      </c>
      <c r="X86" s="19">
        <v>133.4</v>
      </c>
      <c r="Y86" s="19">
        <v>133.4</v>
      </c>
      <c r="Z86" s="20">
        <v>133.4</v>
      </c>
    </row>
    <row r="87" spans="1:51" ht="15.75" thickBot="1">
      <c r="A87" s="3">
        <v>3</v>
      </c>
      <c r="D87" s="147"/>
      <c r="E87" s="21" t="s">
        <v>969</v>
      </c>
      <c r="F87" s="22" t="s">
        <v>1154</v>
      </c>
      <c r="G87" s="23" t="e">
        <v>#N/A</v>
      </c>
      <c r="H87" s="24" t="e">
        <v>#N/A</v>
      </c>
      <c r="I87" s="24">
        <v>5800</v>
      </c>
      <c r="J87" s="24">
        <v>5160</v>
      </c>
      <c r="K87" s="24">
        <v>4260</v>
      </c>
      <c r="L87" s="24">
        <v>3680</v>
      </c>
      <c r="M87" s="24">
        <v>3250</v>
      </c>
      <c r="N87" s="25">
        <v>3070</v>
      </c>
      <c r="P87" s="147"/>
      <c r="Q87" s="21" t="s">
        <v>969</v>
      </c>
      <c r="R87" s="22" t="s">
        <v>1154</v>
      </c>
      <c r="S87" s="23" t="e">
        <v>#N/A</v>
      </c>
      <c r="T87" s="24" t="e">
        <v>#N/A</v>
      </c>
      <c r="U87" s="24">
        <v>133.4</v>
      </c>
      <c r="V87" s="24">
        <v>118.68567637422885</v>
      </c>
      <c r="W87" s="24">
        <v>97.909582927923111</v>
      </c>
      <c r="X87" s="24">
        <v>84.540032940103472</v>
      </c>
      <c r="Y87" s="24">
        <v>74.77949387503449</v>
      </c>
      <c r="Z87" s="25">
        <v>70.70836733526059</v>
      </c>
    </row>
    <row r="88" spans="1:51" ht="15.75" thickBot="1">
      <c r="AF88" s="88">
        <v>2015</v>
      </c>
      <c r="AG88" s="88">
        <v>2020</v>
      </c>
      <c r="AH88" s="88">
        <v>2025</v>
      </c>
      <c r="AI88" s="88">
        <v>2030</v>
      </c>
      <c r="AJ88" s="88">
        <v>2035</v>
      </c>
      <c r="AK88" s="88">
        <v>2040</v>
      </c>
      <c r="AL88" s="88">
        <v>2045</v>
      </c>
      <c r="AM88" s="88">
        <v>2050</v>
      </c>
      <c r="AR88" s="88">
        <v>2015</v>
      </c>
      <c r="AS88" s="88">
        <v>2020</v>
      </c>
      <c r="AT88" s="88">
        <v>2025</v>
      </c>
      <c r="AU88" s="88">
        <v>2030</v>
      </c>
      <c r="AV88" s="88">
        <v>2035</v>
      </c>
      <c r="AW88" s="88">
        <v>2040</v>
      </c>
      <c r="AX88" s="88">
        <v>2045</v>
      </c>
      <c r="AY88" s="88">
        <v>2050</v>
      </c>
    </row>
    <row r="89" spans="1:51" ht="15.75" thickBot="1">
      <c r="A89" s="3">
        <v>0</v>
      </c>
      <c r="D89" s="4"/>
      <c r="E89" s="144" t="s">
        <v>21</v>
      </c>
      <c r="F89" s="145" t="s">
        <v>21</v>
      </c>
      <c r="G89" s="5">
        <v>2015</v>
      </c>
      <c r="H89" s="5">
        <v>2020</v>
      </c>
      <c r="I89" s="5">
        <v>2025</v>
      </c>
      <c r="J89" s="5">
        <v>2030</v>
      </c>
      <c r="K89" s="5">
        <v>2035</v>
      </c>
      <c r="L89" s="5">
        <v>2040</v>
      </c>
      <c r="M89" s="5">
        <v>2045</v>
      </c>
      <c r="N89" s="6">
        <v>2050</v>
      </c>
      <c r="P89" s="4"/>
      <c r="Q89" s="144" t="s">
        <v>21</v>
      </c>
      <c r="R89" s="145" t="s">
        <v>21</v>
      </c>
      <c r="S89" s="5">
        <v>2015</v>
      </c>
      <c r="T89" s="5">
        <v>2020</v>
      </c>
      <c r="U89" s="5">
        <v>2025</v>
      </c>
      <c r="V89" s="5">
        <v>2030</v>
      </c>
      <c r="W89" s="5">
        <v>2035</v>
      </c>
      <c r="X89" s="5">
        <v>2040</v>
      </c>
      <c r="Y89" s="5">
        <v>2045</v>
      </c>
      <c r="Z89" s="6">
        <v>2050</v>
      </c>
      <c r="AB89" s="8">
        <v>16</v>
      </c>
      <c r="AC89" s="131" t="s">
        <v>1142</v>
      </c>
      <c r="AD89" s="131" t="s">
        <v>968</v>
      </c>
      <c r="AE89" s="131" t="s">
        <v>983</v>
      </c>
      <c r="AF89" s="131" t="e">
        <v>#N/A</v>
      </c>
      <c r="AG89" s="131" t="e">
        <v>#N/A</v>
      </c>
      <c r="AH89" s="131">
        <v>1510</v>
      </c>
      <c r="AI89" s="131">
        <v>1510</v>
      </c>
      <c r="AJ89" s="131">
        <v>1510</v>
      </c>
      <c r="AK89" s="131">
        <v>1510</v>
      </c>
      <c r="AL89" s="131">
        <v>1510</v>
      </c>
      <c r="AM89" s="131">
        <v>1510</v>
      </c>
      <c r="AO89" s="131" t="s">
        <v>1142</v>
      </c>
      <c r="AP89" s="131" t="s">
        <v>968</v>
      </c>
      <c r="AQ89" s="131" t="s">
        <v>983</v>
      </c>
      <c r="AR89" s="132" t="e">
        <v>#N/A</v>
      </c>
      <c r="AS89" s="132" t="e">
        <v>#N/A</v>
      </c>
      <c r="AT89" s="132">
        <v>37.703599436959585</v>
      </c>
      <c r="AU89" s="132">
        <v>37.703599436959585</v>
      </c>
      <c r="AV89" s="132">
        <v>37.703599436959585</v>
      </c>
      <c r="AW89" s="132">
        <v>37.703599436959585</v>
      </c>
      <c r="AX89" s="132">
        <v>37.703599436959585</v>
      </c>
      <c r="AY89" s="132">
        <v>37.703599436959585</v>
      </c>
    </row>
    <row r="90" spans="1:51" ht="15" customHeight="1">
      <c r="A90" s="3">
        <v>1</v>
      </c>
      <c r="B90" s="7" t="s">
        <v>1141</v>
      </c>
      <c r="C90" s="8" t="s">
        <v>973</v>
      </c>
      <c r="D90" s="146" t="s">
        <v>1149</v>
      </c>
      <c r="E90" s="9" t="s">
        <v>967</v>
      </c>
      <c r="F90" s="10" t="s">
        <v>1156</v>
      </c>
      <c r="G90" s="11" t="e">
        <v>#N/A</v>
      </c>
      <c r="H90" s="12" t="e">
        <v>#N/A</v>
      </c>
      <c r="I90" s="12" t="e">
        <v>#N/A</v>
      </c>
      <c r="J90" s="12" t="e">
        <v>#N/A</v>
      </c>
      <c r="K90" s="12" t="e">
        <v>#N/A</v>
      </c>
      <c r="L90" s="12" t="e">
        <v>#N/A</v>
      </c>
      <c r="M90" s="12" t="e">
        <v>#N/A</v>
      </c>
      <c r="N90" s="13" t="e">
        <v>#N/A</v>
      </c>
      <c r="P90" s="146" t="s">
        <v>1149</v>
      </c>
      <c r="Q90" s="9" t="s">
        <v>967</v>
      </c>
      <c r="R90" s="10" t="s">
        <v>1156</v>
      </c>
      <c r="S90" s="11" t="e">
        <v>#N/A</v>
      </c>
      <c r="T90" s="12" t="e">
        <v>#N/A</v>
      </c>
      <c r="U90" s="12" t="e">
        <v>#N/A</v>
      </c>
      <c r="V90" s="12" t="e">
        <v>#N/A</v>
      </c>
      <c r="W90" s="12" t="e">
        <v>#N/A</v>
      </c>
      <c r="X90" s="12" t="e">
        <v>#N/A</v>
      </c>
      <c r="Y90" s="12" t="e">
        <v>#N/A</v>
      </c>
      <c r="Z90" s="13" t="e">
        <v>#N/A</v>
      </c>
      <c r="AB90" s="8">
        <v>31</v>
      </c>
      <c r="AC90" s="131" t="s">
        <v>1143</v>
      </c>
      <c r="AD90" s="131" t="s">
        <v>968</v>
      </c>
      <c r="AE90" s="131" t="s">
        <v>983</v>
      </c>
      <c r="AF90" s="131" t="e">
        <v>#N/A</v>
      </c>
      <c r="AG90" s="131" t="e">
        <v>#N/A</v>
      </c>
      <c r="AH90" s="131">
        <v>2920</v>
      </c>
      <c r="AI90" s="131">
        <v>2830</v>
      </c>
      <c r="AJ90" s="131">
        <v>2810</v>
      </c>
      <c r="AK90" s="131">
        <v>2790</v>
      </c>
      <c r="AL90" s="131">
        <v>2770</v>
      </c>
      <c r="AM90" s="131">
        <v>2740</v>
      </c>
      <c r="AO90" s="131" t="s">
        <v>1143</v>
      </c>
      <c r="AP90" s="131" t="s">
        <v>968</v>
      </c>
      <c r="AQ90" s="131" t="s">
        <v>983</v>
      </c>
      <c r="AR90" s="132" t="e">
        <v>#N/A</v>
      </c>
      <c r="AS90" s="132" t="e">
        <v>#N/A</v>
      </c>
      <c r="AT90" s="132">
        <v>59.772772974059926</v>
      </c>
      <c r="AU90" s="132">
        <v>58.080753476556524</v>
      </c>
      <c r="AV90" s="132">
        <v>57.510653453254925</v>
      </c>
      <c r="AW90" s="132">
        <v>57.156567565960565</v>
      </c>
      <c r="AX90" s="132">
        <v>56.711073661320768</v>
      </c>
      <c r="AY90" s="132">
        <v>56.108377750545593</v>
      </c>
    </row>
    <row r="91" spans="1:51">
      <c r="A91" s="3">
        <v>2</v>
      </c>
      <c r="C91" s="88">
        <v>-1</v>
      </c>
      <c r="D91" s="146"/>
      <c r="E91" s="9" t="s">
        <v>968</v>
      </c>
      <c r="F91" s="10" t="s">
        <v>1156</v>
      </c>
      <c r="G91" s="18" t="e">
        <v>#N/A</v>
      </c>
      <c r="H91" s="19" t="e">
        <v>#N/A</v>
      </c>
      <c r="I91" s="19">
        <v>5800</v>
      </c>
      <c r="J91" s="19">
        <v>5800</v>
      </c>
      <c r="K91" s="19">
        <v>5800</v>
      </c>
      <c r="L91" s="19">
        <v>5800</v>
      </c>
      <c r="M91" s="19">
        <v>5800</v>
      </c>
      <c r="N91" s="20">
        <v>5800</v>
      </c>
      <c r="P91" s="146"/>
      <c r="Q91" s="9" t="s">
        <v>968</v>
      </c>
      <c r="R91" s="10" t="s">
        <v>1156</v>
      </c>
      <c r="S91" s="18" t="e">
        <v>#N/A</v>
      </c>
      <c r="T91" s="19" t="e">
        <v>#N/A</v>
      </c>
      <c r="U91" s="19">
        <v>133.4</v>
      </c>
      <c r="V91" s="19">
        <v>133.4</v>
      </c>
      <c r="W91" s="19">
        <v>133.4</v>
      </c>
      <c r="X91" s="19">
        <v>133.4</v>
      </c>
      <c r="Y91" s="19">
        <v>133.4</v>
      </c>
      <c r="Z91" s="20">
        <v>133.4</v>
      </c>
      <c r="AB91" s="8">
        <v>46</v>
      </c>
      <c r="AC91" s="131" t="s">
        <v>1144</v>
      </c>
      <c r="AD91" s="131" t="s">
        <v>968</v>
      </c>
      <c r="AE91" s="131" t="s">
        <v>1153</v>
      </c>
      <c r="AF91" s="131" t="e">
        <v>#N/A</v>
      </c>
      <c r="AG91" s="131" t="e">
        <v>#N/A</v>
      </c>
      <c r="AH91" s="131">
        <v>2920</v>
      </c>
      <c r="AI91" s="131">
        <v>2810</v>
      </c>
      <c r="AJ91" s="131">
        <v>2780</v>
      </c>
      <c r="AK91" s="131">
        <v>2750</v>
      </c>
      <c r="AL91" s="131">
        <v>2730</v>
      </c>
      <c r="AM91" s="131">
        <v>2690</v>
      </c>
      <c r="AO91" s="131" t="s">
        <v>1144</v>
      </c>
      <c r="AP91" s="131" t="s">
        <v>968</v>
      </c>
      <c r="AQ91" s="131" t="s">
        <v>1153</v>
      </c>
      <c r="AR91" s="132" t="e">
        <v>#N/A</v>
      </c>
      <c r="AS91" s="132" t="e">
        <v>#N/A</v>
      </c>
      <c r="AT91" s="132">
        <v>67.062135531872116</v>
      </c>
      <c r="AU91" s="132">
        <v>64.651843504618967</v>
      </c>
      <c r="AV91" s="132">
        <v>63.844039174728039</v>
      </c>
      <c r="AW91" s="132">
        <v>63.343421222854886</v>
      </c>
      <c r="AX91" s="132">
        <v>62.714777173030299</v>
      </c>
      <c r="AY91" s="132">
        <v>61.866460550125964</v>
      </c>
    </row>
    <row r="92" spans="1:51" ht="15.75" thickBot="1">
      <c r="A92" s="3">
        <v>3</v>
      </c>
      <c r="D92" s="147"/>
      <c r="E92" s="21" t="s">
        <v>969</v>
      </c>
      <c r="F92" s="22" t="s">
        <v>1156</v>
      </c>
      <c r="G92" s="23" t="e">
        <v>#N/A</v>
      </c>
      <c r="H92" s="24" t="e">
        <v>#N/A</v>
      </c>
      <c r="I92" s="24">
        <v>5800</v>
      </c>
      <c r="J92" s="24">
        <v>5590</v>
      </c>
      <c r="K92" s="24">
        <v>5250</v>
      </c>
      <c r="L92" s="24">
        <v>5010</v>
      </c>
      <c r="M92" s="24">
        <v>4820</v>
      </c>
      <c r="N92" s="25">
        <v>4730</v>
      </c>
      <c r="P92" s="147"/>
      <c r="Q92" s="21" t="s">
        <v>969</v>
      </c>
      <c r="R92" s="22" t="s">
        <v>1156</v>
      </c>
      <c r="S92" s="23" t="e">
        <v>#N/A</v>
      </c>
      <c r="T92" s="24" t="e">
        <v>#N/A</v>
      </c>
      <c r="U92" s="24">
        <v>133.4</v>
      </c>
      <c r="V92" s="24">
        <v>128.4984897026811</v>
      </c>
      <c r="W92" s="24">
        <v>120.81734076445078</v>
      </c>
      <c r="X92" s="24">
        <v>115.26722419267274</v>
      </c>
      <c r="Y92" s="24">
        <v>110.82560340241808</v>
      </c>
      <c r="Z92" s="25">
        <v>108.85615259116371</v>
      </c>
      <c r="AB92" s="8">
        <v>61</v>
      </c>
      <c r="AC92" s="131" t="s">
        <v>1146</v>
      </c>
      <c r="AD92" s="131" t="s">
        <v>968</v>
      </c>
      <c r="AE92" s="131" t="s">
        <v>1155</v>
      </c>
      <c r="AF92" s="131" t="e">
        <v>#N/A</v>
      </c>
      <c r="AG92" s="131" t="e">
        <v>#N/A</v>
      </c>
      <c r="AH92" s="131">
        <v>4480</v>
      </c>
      <c r="AI92" s="131">
        <v>4200</v>
      </c>
      <c r="AJ92" s="131">
        <v>4100</v>
      </c>
      <c r="AK92" s="131">
        <v>4040</v>
      </c>
      <c r="AL92" s="131">
        <v>3970</v>
      </c>
      <c r="AM92" s="131">
        <v>3880</v>
      </c>
      <c r="AO92" s="131" t="s">
        <v>1146</v>
      </c>
      <c r="AP92" s="131" t="s">
        <v>968</v>
      </c>
      <c r="AQ92" s="131" t="s">
        <v>1155</v>
      </c>
      <c r="AR92" s="132" t="e">
        <v>#N/A</v>
      </c>
      <c r="AS92" s="132" t="e">
        <v>#N/A</v>
      </c>
      <c r="AT92" s="132">
        <v>98.578993230109248</v>
      </c>
      <c r="AU92" s="132">
        <v>92.307858973133165</v>
      </c>
      <c r="AV92" s="132">
        <v>90.247049358806649</v>
      </c>
      <c r="AW92" s="132">
        <v>88.980268593377716</v>
      </c>
      <c r="AX92" s="132">
        <v>87.400775490481578</v>
      </c>
      <c r="AY92" s="132">
        <v>85.289243039344669</v>
      </c>
    </row>
    <row r="93" spans="1:51" ht="15.75" thickBot="1">
      <c r="AB93" s="8">
        <v>76</v>
      </c>
      <c r="AC93" s="131" t="s">
        <v>1148</v>
      </c>
      <c r="AD93" s="131" t="s">
        <v>968</v>
      </c>
      <c r="AE93" s="131" t="s">
        <v>1155</v>
      </c>
      <c r="AF93" s="131" t="e">
        <v>#N/A</v>
      </c>
      <c r="AG93" s="131" t="e">
        <v>#N/A</v>
      </c>
      <c r="AH93" s="131">
        <v>2940</v>
      </c>
      <c r="AI93" s="131">
        <v>2760</v>
      </c>
      <c r="AJ93" s="131">
        <v>2700</v>
      </c>
      <c r="AK93" s="131">
        <v>2660</v>
      </c>
      <c r="AL93" s="131">
        <v>2610</v>
      </c>
      <c r="AM93" s="131">
        <v>2550</v>
      </c>
      <c r="AO93" s="131" t="s">
        <v>1148</v>
      </c>
      <c r="AP93" s="131" t="s">
        <v>968</v>
      </c>
      <c r="AQ93" s="131" t="s">
        <v>1155</v>
      </c>
      <c r="AR93" s="132" t="e">
        <v>#N/A</v>
      </c>
      <c r="AS93" s="132" t="e">
        <v>#N/A</v>
      </c>
      <c r="AT93" s="132">
        <v>88.326965614317302</v>
      </c>
      <c r="AU93" s="132">
        <v>82.708017380734518</v>
      </c>
      <c r="AV93" s="132">
        <v>80.861528042814612</v>
      </c>
      <c r="AW93" s="132">
        <v>79.726490065223004</v>
      </c>
      <c r="AX93" s="132">
        <v>78.311261237901732</v>
      </c>
      <c r="AY93" s="132">
        <v>76.41932414163081</v>
      </c>
    </row>
    <row r="94" spans="1:51" ht="15.75" thickBot="1">
      <c r="A94" s="3">
        <v>0</v>
      </c>
      <c r="D94" s="4"/>
      <c r="E94" s="144" t="e">
        <v>#REF!</v>
      </c>
      <c r="F94" s="145" t="e">
        <v>#REF!</v>
      </c>
      <c r="G94" s="5" t="e">
        <v>#REF!</v>
      </c>
      <c r="H94" s="5" t="e">
        <v>#REF!</v>
      </c>
      <c r="I94" s="5" t="e">
        <v>#REF!</v>
      </c>
      <c r="J94" s="5" t="e">
        <v>#REF!</v>
      </c>
      <c r="K94" s="5" t="e">
        <v>#REF!</v>
      </c>
      <c r="L94" s="5" t="e">
        <v>#REF!</v>
      </c>
      <c r="M94" s="5" t="e">
        <v>#REF!</v>
      </c>
      <c r="N94" s="6" t="e">
        <v>#REF!</v>
      </c>
      <c r="P94" s="4"/>
      <c r="Q94" s="144" t="e">
        <v>#REF!</v>
      </c>
      <c r="R94" s="145" t="e">
        <v>#REF!</v>
      </c>
      <c r="S94" s="5" t="e">
        <v>#REF!</v>
      </c>
      <c r="T94" s="5" t="e">
        <v>#REF!</v>
      </c>
      <c r="U94" s="5" t="e">
        <v>#REF!</v>
      </c>
      <c r="V94" s="5" t="e">
        <v>#REF!</v>
      </c>
      <c r="W94" s="5" t="e">
        <v>#REF!</v>
      </c>
      <c r="X94" s="5" t="e">
        <v>#REF!</v>
      </c>
      <c r="Y94" s="5" t="e">
        <v>#REF!</v>
      </c>
      <c r="Z94" s="6" t="e">
        <v>#REF!</v>
      </c>
      <c r="AB94" s="8">
        <v>91</v>
      </c>
      <c r="AC94" s="131" t="s">
        <v>1149</v>
      </c>
      <c r="AD94" s="131" t="s">
        <v>968</v>
      </c>
      <c r="AE94" s="131" t="s">
        <v>1156</v>
      </c>
      <c r="AF94" s="131" t="e">
        <v>#N/A</v>
      </c>
      <c r="AG94" s="131" t="e">
        <v>#N/A</v>
      </c>
      <c r="AH94" s="131">
        <v>5800</v>
      </c>
      <c r="AI94" s="131">
        <v>5800</v>
      </c>
      <c r="AJ94" s="131">
        <v>5800</v>
      </c>
      <c r="AK94" s="131">
        <v>5800</v>
      </c>
      <c r="AL94" s="131">
        <v>5800</v>
      </c>
      <c r="AM94" s="131">
        <v>5800</v>
      </c>
      <c r="AO94" s="131" t="s">
        <v>1149</v>
      </c>
      <c r="AP94" s="131" t="s">
        <v>968</v>
      </c>
      <c r="AQ94" s="131" t="s">
        <v>1156</v>
      </c>
      <c r="AR94" s="132" t="e">
        <v>#N/A</v>
      </c>
      <c r="AS94" s="132" t="e">
        <v>#N/A</v>
      </c>
      <c r="AT94" s="132">
        <v>133.4</v>
      </c>
      <c r="AU94" s="132">
        <v>133.4</v>
      </c>
      <c r="AV94" s="132">
        <v>133.4</v>
      </c>
      <c r="AW94" s="132">
        <v>133.4</v>
      </c>
      <c r="AX94" s="132">
        <v>133.4</v>
      </c>
      <c r="AY94" s="132">
        <v>133.4</v>
      </c>
    </row>
    <row r="95" spans="1:51" ht="15" customHeight="1">
      <c r="A95" s="3">
        <v>1</v>
      </c>
      <c r="B95" s="7"/>
      <c r="C95" s="8" t="s">
        <v>966</v>
      </c>
      <c r="D95" s="146" t="e">
        <v>#REF!</v>
      </c>
      <c r="E95" s="9" t="e">
        <v>#REF!</v>
      </c>
      <c r="F95" s="10" t="e">
        <v>#REF!</v>
      </c>
      <c r="G95" s="11" t="e">
        <v>#REF!</v>
      </c>
      <c r="H95" s="12" t="e">
        <v>#REF!</v>
      </c>
      <c r="I95" s="12" t="e">
        <v>#REF!</v>
      </c>
      <c r="J95" s="12" t="e">
        <v>#REF!</v>
      </c>
      <c r="K95" s="12" t="e">
        <v>#REF!</v>
      </c>
      <c r="L95" s="12" t="e">
        <v>#REF!</v>
      </c>
      <c r="M95" s="12" t="e">
        <v>#REF!</v>
      </c>
      <c r="N95" s="13" t="e">
        <v>#REF!</v>
      </c>
      <c r="P95" s="146" t="e">
        <v>#REF!</v>
      </c>
      <c r="Q95" s="9" t="e">
        <v>#REF!</v>
      </c>
      <c r="R95" s="10" t="e">
        <v>#REF!</v>
      </c>
      <c r="S95" s="11" t="e">
        <v>#REF!</v>
      </c>
      <c r="T95" s="12" t="e">
        <v>#REF!</v>
      </c>
      <c r="U95" s="12" t="e">
        <v>#REF!</v>
      </c>
      <c r="V95" s="12" t="e">
        <v>#REF!</v>
      </c>
      <c r="W95" s="12" t="e">
        <v>#REF!</v>
      </c>
      <c r="X95" s="12" t="e">
        <v>#REF!</v>
      </c>
      <c r="Y95" s="12" t="e">
        <v>#REF!</v>
      </c>
      <c r="Z95" s="13" t="e">
        <v>#REF!</v>
      </c>
      <c r="AB95" s="8">
        <v>106</v>
      </c>
      <c r="AC95" s="88" t="e">
        <v>#REF!</v>
      </c>
      <c r="AD95" s="88" t="e">
        <v>#REF!</v>
      </c>
      <c r="AE95" s="88" t="e">
        <v>#REF!</v>
      </c>
      <c r="AF95" s="88" t="e">
        <v>#REF!</v>
      </c>
      <c r="AG95" s="88" t="e">
        <v>#REF!</v>
      </c>
      <c r="AH95" s="88" t="e">
        <v>#REF!</v>
      </c>
      <c r="AI95" s="88" t="e">
        <v>#REF!</v>
      </c>
      <c r="AJ95" s="88" t="e">
        <v>#REF!</v>
      </c>
      <c r="AK95" s="88" t="e">
        <v>#REF!</v>
      </c>
      <c r="AL95" s="88" t="e">
        <v>#REF!</v>
      </c>
      <c r="AM95" s="88" t="e">
        <v>#REF!</v>
      </c>
      <c r="AO95" s="88" t="e">
        <v>#REF!</v>
      </c>
      <c r="AP95" s="88" t="e">
        <v>#REF!</v>
      </c>
      <c r="AQ95" s="88" t="e">
        <v>#REF!</v>
      </c>
      <c r="AR95" s="15" t="e">
        <v>#REF!</v>
      </c>
      <c r="AS95" s="15" t="e">
        <v>#REF!</v>
      </c>
      <c r="AT95" s="15" t="e">
        <v>#REF!</v>
      </c>
      <c r="AU95" s="15" t="e">
        <v>#REF!</v>
      </c>
      <c r="AV95" s="15" t="e">
        <v>#REF!</v>
      </c>
      <c r="AW95" s="15" t="e">
        <v>#REF!</v>
      </c>
      <c r="AX95" s="15" t="e">
        <v>#REF!</v>
      </c>
      <c r="AY95" s="15" t="e">
        <v>#REF!</v>
      </c>
    </row>
    <row r="96" spans="1:51">
      <c r="A96" s="3">
        <v>2</v>
      </c>
      <c r="C96" s="88" t="e">
        <v>#REF!</v>
      </c>
      <c r="D96" s="146"/>
      <c r="E96" s="9" t="e">
        <v>#REF!</v>
      </c>
      <c r="F96" s="10" t="e">
        <v>#REF!</v>
      </c>
      <c r="G96" s="18" t="e">
        <v>#REF!</v>
      </c>
      <c r="H96" s="19" t="e">
        <v>#REF!</v>
      </c>
      <c r="I96" s="19" t="e">
        <v>#REF!</v>
      </c>
      <c r="J96" s="19" t="e">
        <v>#REF!</v>
      </c>
      <c r="K96" s="19" t="e">
        <v>#REF!</v>
      </c>
      <c r="L96" s="19" t="e">
        <v>#REF!</v>
      </c>
      <c r="M96" s="19" t="e">
        <v>#REF!</v>
      </c>
      <c r="N96" s="20" t="e">
        <v>#REF!</v>
      </c>
      <c r="P96" s="146"/>
      <c r="Q96" s="9" t="e">
        <v>#REF!</v>
      </c>
      <c r="R96" s="10" t="e">
        <v>#REF!</v>
      </c>
      <c r="S96" s="18" t="e">
        <v>#REF!</v>
      </c>
      <c r="T96" s="19" t="e">
        <v>#REF!</v>
      </c>
      <c r="U96" s="19" t="e">
        <v>#REF!</v>
      </c>
      <c r="V96" s="19" t="e">
        <v>#REF!</v>
      </c>
      <c r="W96" s="19" t="e">
        <v>#REF!</v>
      </c>
      <c r="X96" s="19" t="e">
        <v>#REF!</v>
      </c>
      <c r="Y96" s="19" t="e">
        <v>#REF!</v>
      </c>
      <c r="Z96" s="20" t="e">
        <v>#REF!</v>
      </c>
      <c r="AB96" s="8">
        <v>121</v>
      </c>
      <c r="AC96" s="88" t="e">
        <v>#REF!</v>
      </c>
      <c r="AD96" s="88" t="e">
        <v>#REF!</v>
      </c>
      <c r="AE96" s="88" t="e">
        <v>#REF!</v>
      </c>
      <c r="AF96" s="88" t="e">
        <v>#REF!</v>
      </c>
      <c r="AG96" s="88" t="e">
        <v>#REF!</v>
      </c>
      <c r="AH96" s="88" t="e">
        <v>#REF!</v>
      </c>
      <c r="AI96" s="88" t="e">
        <v>#REF!</v>
      </c>
      <c r="AJ96" s="88" t="e">
        <v>#REF!</v>
      </c>
      <c r="AK96" s="88" t="e">
        <v>#REF!</v>
      </c>
      <c r="AL96" s="88" t="e">
        <v>#REF!</v>
      </c>
      <c r="AM96" s="88" t="e">
        <v>#REF!</v>
      </c>
      <c r="AO96" s="88" t="e">
        <v>#REF!</v>
      </c>
      <c r="AP96" s="88" t="e">
        <v>#REF!</v>
      </c>
      <c r="AQ96" s="88" t="e">
        <v>#REF!</v>
      </c>
      <c r="AR96" s="15" t="e">
        <v>#REF!</v>
      </c>
      <c r="AS96" s="15" t="e">
        <v>#REF!</v>
      </c>
      <c r="AT96" s="15" t="e">
        <v>#REF!</v>
      </c>
      <c r="AU96" s="15" t="e">
        <v>#REF!</v>
      </c>
      <c r="AV96" s="15" t="e">
        <v>#REF!</v>
      </c>
      <c r="AW96" s="15" t="e">
        <v>#REF!</v>
      </c>
      <c r="AX96" s="15" t="e">
        <v>#REF!</v>
      </c>
      <c r="AY96" s="15" t="e">
        <v>#REF!</v>
      </c>
    </row>
    <row r="97" spans="1:51" ht="15.75" thickBot="1">
      <c r="A97" s="3">
        <v>3</v>
      </c>
      <c r="D97" s="147"/>
      <c r="E97" s="21" t="e">
        <v>#REF!</v>
      </c>
      <c r="F97" s="22" t="e">
        <v>#REF!</v>
      </c>
      <c r="G97" s="23" t="e">
        <v>#REF!</v>
      </c>
      <c r="H97" s="24" t="e">
        <v>#REF!</v>
      </c>
      <c r="I97" s="24" t="e">
        <v>#REF!</v>
      </c>
      <c r="J97" s="24" t="e">
        <v>#REF!</v>
      </c>
      <c r="K97" s="24" t="e">
        <v>#REF!</v>
      </c>
      <c r="L97" s="24" t="e">
        <v>#REF!</v>
      </c>
      <c r="M97" s="24" t="e">
        <v>#REF!</v>
      </c>
      <c r="N97" s="25" t="e">
        <v>#REF!</v>
      </c>
      <c r="P97" s="147"/>
      <c r="Q97" s="21" t="e">
        <v>#REF!</v>
      </c>
      <c r="R97" s="22" t="e">
        <v>#REF!</v>
      </c>
      <c r="S97" s="23" t="e">
        <v>#REF!</v>
      </c>
      <c r="T97" s="24" t="e">
        <v>#REF!</v>
      </c>
      <c r="U97" s="24" t="e">
        <v>#REF!</v>
      </c>
      <c r="V97" s="24" t="e">
        <v>#REF!</v>
      </c>
      <c r="W97" s="24" t="e">
        <v>#REF!</v>
      </c>
      <c r="X97" s="24" t="e">
        <v>#REF!</v>
      </c>
      <c r="Y97" s="24" t="e">
        <v>#REF!</v>
      </c>
      <c r="Z97" s="25" t="e">
        <v>#REF!</v>
      </c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98" spans="1:51" ht="15.75" thickBot="1">
      <c r="AB98" s="8">
        <v>151</v>
      </c>
      <c r="AR98" s="15"/>
      <c r="AS98" s="15"/>
      <c r="AT98" s="15"/>
      <c r="AU98" s="15"/>
      <c r="AV98" s="15"/>
      <c r="AW98" s="15"/>
      <c r="AX98" s="15"/>
      <c r="AY98" s="15"/>
    </row>
    <row r="99" spans="1:51" ht="15.75" thickBot="1">
      <c r="A99" s="3">
        <v>0</v>
      </c>
      <c r="D99" s="4"/>
      <c r="E99" s="144" t="e">
        <v>#REF!</v>
      </c>
      <c r="F99" s="145" t="e">
        <v>#REF!</v>
      </c>
      <c r="G99" s="5" t="e">
        <v>#REF!</v>
      </c>
      <c r="H99" s="5" t="e">
        <v>#REF!</v>
      </c>
      <c r="I99" s="5" t="e">
        <v>#REF!</v>
      </c>
      <c r="J99" s="5" t="e">
        <v>#REF!</v>
      </c>
      <c r="K99" s="5" t="e">
        <v>#REF!</v>
      </c>
      <c r="L99" s="5" t="e">
        <v>#REF!</v>
      </c>
      <c r="M99" s="5" t="e">
        <v>#REF!</v>
      </c>
      <c r="N99" s="6" t="e">
        <v>#REF!</v>
      </c>
      <c r="P99" s="4"/>
      <c r="Q99" s="144" t="e">
        <v>#REF!</v>
      </c>
      <c r="R99" s="145" t="e">
        <v>#REF!</v>
      </c>
      <c r="S99" s="5" t="e">
        <v>#REF!</v>
      </c>
      <c r="T99" s="5" t="e">
        <v>#REF!</v>
      </c>
      <c r="U99" s="5" t="e">
        <v>#REF!</v>
      </c>
      <c r="V99" s="5" t="e">
        <v>#REF!</v>
      </c>
      <c r="W99" s="5" t="e">
        <v>#REF!</v>
      </c>
      <c r="X99" s="5" t="e">
        <v>#REF!</v>
      </c>
      <c r="Y99" s="5" t="e">
        <v>#REF!</v>
      </c>
      <c r="Z99" s="6" t="e">
        <v>#REF!</v>
      </c>
      <c r="AB99" s="8">
        <v>166</v>
      </c>
      <c r="AR99" s="15"/>
      <c r="AS99" s="15"/>
      <c r="AT99" s="15"/>
      <c r="AU99" s="15"/>
      <c r="AV99" s="15"/>
      <c r="AW99" s="15"/>
      <c r="AX99" s="15"/>
      <c r="AY99" s="15"/>
    </row>
    <row r="100" spans="1:51" ht="15" customHeight="1">
      <c r="A100" s="3">
        <v>1</v>
      </c>
      <c r="B100" s="7">
        <v>0</v>
      </c>
      <c r="C100" s="8" t="s">
        <v>970</v>
      </c>
      <c r="D100" s="146" t="e">
        <v>#REF!</v>
      </c>
      <c r="E100" s="9" t="e">
        <v>#REF!</v>
      </c>
      <c r="F100" s="10" t="e">
        <v>#REF!</v>
      </c>
      <c r="G100" s="11" t="e">
        <v>#REF!</v>
      </c>
      <c r="H100" s="12" t="e">
        <v>#REF!</v>
      </c>
      <c r="I100" s="12" t="e">
        <v>#REF!</v>
      </c>
      <c r="J100" s="12" t="e">
        <v>#REF!</v>
      </c>
      <c r="K100" s="12" t="e">
        <v>#REF!</v>
      </c>
      <c r="L100" s="12" t="e">
        <v>#REF!</v>
      </c>
      <c r="M100" s="12" t="e">
        <v>#REF!</v>
      </c>
      <c r="N100" s="13" t="e">
        <v>#REF!</v>
      </c>
      <c r="P100" s="146" t="e">
        <v>#REF!</v>
      </c>
      <c r="Q100" s="9" t="e">
        <v>#REF!</v>
      </c>
      <c r="R100" s="10" t="e">
        <v>#REF!</v>
      </c>
      <c r="S100" s="11" t="e">
        <v>#REF!</v>
      </c>
      <c r="T100" s="12" t="e">
        <v>#REF!</v>
      </c>
      <c r="U100" s="12" t="e">
        <v>#REF!</v>
      </c>
      <c r="V100" s="12" t="e">
        <v>#REF!</v>
      </c>
      <c r="W100" s="12" t="e">
        <v>#REF!</v>
      </c>
      <c r="X100" s="12" t="e">
        <v>#REF!</v>
      </c>
      <c r="Y100" s="12" t="e">
        <v>#REF!</v>
      </c>
      <c r="Z100" s="13" t="e">
        <v>#REF!</v>
      </c>
      <c r="AB100" s="8">
        <v>181</v>
      </c>
      <c r="AR100" s="15"/>
      <c r="AS100" s="15"/>
      <c r="AT100" s="15"/>
      <c r="AU100" s="15"/>
      <c r="AV100" s="15"/>
      <c r="AW100" s="15"/>
      <c r="AX100" s="15"/>
      <c r="AY100" s="15"/>
    </row>
    <row r="101" spans="1:51">
      <c r="A101" s="3">
        <v>2</v>
      </c>
      <c r="C101" s="88" t="e">
        <v>#REF!</v>
      </c>
      <c r="D101" s="146"/>
      <c r="E101" s="9" t="e">
        <v>#REF!</v>
      </c>
      <c r="F101" s="10" t="e">
        <v>#REF!</v>
      </c>
      <c r="G101" s="18" t="e">
        <v>#REF!</v>
      </c>
      <c r="H101" s="19" t="e">
        <v>#REF!</v>
      </c>
      <c r="I101" s="19" t="e">
        <v>#REF!</v>
      </c>
      <c r="J101" s="19" t="e">
        <v>#REF!</v>
      </c>
      <c r="K101" s="19" t="e">
        <v>#REF!</v>
      </c>
      <c r="L101" s="19" t="e">
        <v>#REF!</v>
      </c>
      <c r="M101" s="19" t="e">
        <v>#REF!</v>
      </c>
      <c r="N101" s="20" t="e">
        <v>#REF!</v>
      </c>
      <c r="P101" s="146"/>
      <c r="Q101" s="9" t="e">
        <v>#REF!</v>
      </c>
      <c r="R101" s="10" t="e">
        <v>#REF!</v>
      </c>
      <c r="S101" s="18" t="e">
        <v>#REF!</v>
      </c>
      <c r="T101" s="19" t="e">
        <v>#REF!</v>
      </c>
      <c r="U101" s="19" t="e">
        <v>#REF!</v>
      </c>
      <c r="V101" s="19" t="e">
        <v>#REF!</v>
      </c>
      <c r="W101" s="19" t="e">
        <v>#REF!</v>
      </c>
      <c r="X101" s="19" t="e">
        <v>#REF!</v>
      </c>
      <c r="Y101" s="19" t="e">
        <v>#REF!</v>
      </c>
      <c r="Z101" s="20" t="e">
        <v>#REF!</v>
      </c>
    </row>
    <row r="102" spans="1:51" ht="15.75" thickBot="1">
      <c r="A102" s="3">
        <v>3</v>
      </c>
      <c r="D102" s="147"/>
      <c r="E102" s="21" t="e">
        <v>#REF!</v>
      </c>
      <c r="F102" s="22" t="e">
        <v>#REF!</v>
      </c>
      <c r="G102" s="23" t="e">
        <v>#REF!</v>
      </c>
      <c r="H102" s="24" t="e">
        <v>#REF!</v>
      </c>
      <c r="I102" s="24" t="e">
        <v>#REF!</v>
      </c>
      <c r="J102" s="24" t="e">
        <v>#REF!</v>
      </c>
      <c r="K102" s="24" t="e">
        <v>#REF!</v>
      </c>
      <c r="L102" s="24" t="e">
        <v>#REF!</v>
      </c>
      <c r="M102" s="24" t="e">
        <v>#REF!</v>
      </c>
      <c r="N102" s="25" t="e">
        <v>#REF!</v>
      </c>
      <c r="P102" s="147"/>
      <c r="Q102" s="21" t="e">
        <v>#REF!</v>
      </c>
      <c r="R102" s="22" t="e">
        <v>#REF!</v>
      </c>
      <c r="S102" s="23" t="e">
        <v>#REF!</v>
      </c>
      <c r="T102" s="24" t="e">
        <v>#REF!</v>
      </c>
      <c r="U102" s="24" t="e">
        <v>#REF!</v>
      </c>
      <c r="V102" s="24" t="e">
        <v>#REF!</v>
      </c>
      <c r="W102" s="24" t="e">
        <v>#REF!</v>
      </c>
      <c r="X102" s="24" t="e">
        <v>#REF!</v>
      </c>
      <c r="Y102" s="24" t="e">
        <v>#REF!</v>
      </c>
      <c r="Z102" s="25" t="e">
        <v>#REF!</v>
      </c>
    </row>
    <row r="103" spans="1:51" ht="15.75" thickBot="1"/>
    <row r="104" spans="1:51" ht="15.75" thickBot="1">
      <c r="A104" s="3">
        <v>0</v>
      </c>
      <c r="D104" s="4"/>
      <c r="E104" s="144" t="e">
        <v>#REF!</v>
      </c>
      <c r="F104" s="145" t="e">
        <v>#REF!</v>
      </c>
      <c r="G104" s="5" t="e">
        <v>#REF!</v>
      </c>
      <c r="H104" s="5" t="e">
        <v>#REF!</v>
      </c>
      <c r="I104" s="5" t="e">
        <v>#REF!</v>
      </c>
      <c r="J104" s="5" t="e">
        <v>#REF!</v>
      </c>
      <c r="K104" s="5" t="e">
        <v>#REF!</v>
      </c>
      <c r="L104" s="5" t="e">
        <v>#REF!</v>
      </c>
      <c r="M104" s="5" t="e">
        <v>#REF!</v>
      </c>
      <c r="N104" s="6" t="e">
        <v>#REF!</v>
      </c>
      <c r="P104" s="4"/>
      <c r="Q104" s="144" t="e">
        <v>#REF!</v>
      </c>
      <c r="R104" s="145" t="e">
        <v>#REF!</v>
      </c>
      <c r="S104" s="5" t="e">
        <v>#REF!</v>
      </c>
      <c r="T104" s="5" t="e">
        <v>#REF!</v>
      </c>
      <c r="U104" s="5" t="e">
        <v>#REF!</v>
      </c>
      <c r="V104" s="5" t="e">
        <v>#REF!</v>
      </c>
      <c r="W104" s="5" t="e">
        <v>#REF!</v>
      </c>
      <c r="X104" s="5" t="e">
        <v>#REF!</v>
      </c>
      <c r="Y104" s="5" t="e">
        <v>#REF!</v>
      </c>
      <c r="Z104" s="6" t="e">
        <v>#REF!</v>
      </c>
      <c r="AB104" s="8">
        <v>17</v>
      </c>
      <c r="AC104" s="131" t="s">
        <v>1142</v>
      </c>
      <c r="AD104" s="131" t="s">
        <v>969</v>
      </c>
      <c r="AE104" s="131" t="s">
        <v>983</v>
      </c>
      <c r="AF104" s="131" t="e">
        <v>#N/A</v>
      </c>
      <c r="AG104" s="131" t="e">
        <v>#N/A</v>
      </c>
      <c r="AH104" s="131">
        <v>1510</v>
      </c>
      <c r="AI104" s="131">
        <v>1440</v>
      </c>
      <c r="AJ104" s="131">
        <v>1410</v>
      </c>
      <c r="AK104" s="131">
        <v>1400</v>
      </c>
      <c r="AL104" s="131">
        <v>1390</v>
      </c>
      <c r="AM104" s="131">
        <v>1380</v>
      </c>
      <c r="AO104" s="88" t="s">
        <v>1142</v>
      </c>
      <c r="AP104" s="88" t="s">
        <v>969</v>
      </c>
      <c r="AQ104" s="88" t="s">
        <v>983</v>
      </c>
      <c r="AR104" s="15" t="e">
        <v>#N/A</v>
      </c>
      <c r="AS104" s="15" t="e">
        <v>#N/A</v>
      </c>
      <c r="AT104" s="15">
        <v>37.703599436959585</v>
      </c>
      <c r="AU104" s="15">
        <v>36.093175125125747</v>
      </c>
      <c r="AV104" s="15">
        <v>35.34289600390769</v>
      </c>
      <c r="AW104" s="15">
        <v>34.91560239400895</v>
      </c>
      <c r="AX104" s="15">
        <v>34.653454543276844</v>
      </c>
      <c r="AY104" s="15">
        <v>34.508131168635572</v>
      </c>
    </row>
    <row r="105" spans="1:51" ht="15" customHeight="1">
      <c r="A105" s="3">
        <v>1</v>
      </c>
      <c r="B105" s="7">
        <v>0</v>
      </c>
      <c r="C105" s="8" t="s">
        <v>973</v>
      </c>
      <c r="D105" s="146" t="e">
        <v>#REF!</v>
      </c>
      <c r="E105" s="9" t="e">
        <v>#REF!</v>
      </c>
      <c r="F105" s="10" t="e">
        <v>#REF!</v>
      </c>
      <c r="G105" s="11" t="e">
        <v>#REF!</v>
      </c>
      <c r="H105" s="12" t="e">
        <v>#REF!</v>
      </c>
      <c r="I105" s="12" t="e">
        <v>#REF!</v>
      </c>
      <c r="J105" s="12" t="e">
        <v>#REF!</v>
      </c>
      <c r="K105" s="12" t="e">
        <v>#REF!</v>
      </c>
      <c r="L105" s="12" t="e">
        <v>#REF!</v>
      </c>
      <c r="M105" s="12" t="e">
        <v>#REF!</v>
      </c>
      <c r="N105" s="13" t="e">
        <v>#REF!</v>
      </c>
      <c r="P105" s="146" t="e">
        <v>#REF!</v>
      </c>
      <c r="Q105" s="9" t="e">
        <v>#REF!</v>
      </c>
      <c r="R105" s="10" t="e">
        <v>#REF!</v>
      </c>
      <c r="S105" s="11" t="e">
        <v>#REF!</v>
      </c>
      <c r="T105" s="12" t="e">
        <v>#REF!</v>
      </c>
      <c r="U105" s="12" t="e">
        <v>#REF!</v>
      </c>
      <c r="V105" s="12" t="e">
        <v>#REF!</v>
      </c>
      <c r="W105" s="12" t="e">
        <v>#REF!</v>
      </c>
      <c r="X105" s="12" t="e">
        <v>#REF!</v>
      </c>
      <c r="Y105" s="12" t="e">
        <v>#REF!</v>
      </c>
      <c r="Z105" s="13" t="e">
        <v>#REF!</v>
      </c>
      <c r="AB105" s="8">
        <v>32</v>
      </c>
      <c r="AC105" s="131" t="s">
        <v>1143</v>
      </c>
      <c r="AD105" s="131" t="s">
        <v>969</v>
      </c>
      <c r="AE105" s="131" t="s">
        <v>983</v>
      </c>
      <c r="AF105" s="131" t="e">
        <v>#N/A</v>
      </c>
      <c r="AG105" s="131" t="e">
        <v>#N/A</v>
      </c>
      <c r="AH105" s="131">
        <v>2920</v>
      </c>
      <c r="AI105" s="131">
        <v>2820</v>
      </c>
      <c r="AJ105" s="131">
        <v>2770</v>
      </c>
      <c r="AK105" s="131">
        <v>2740</v>
      </c>
      <c r="AL105" s="131">
        <v>2730</v>
      </c>
      <c r="AM105" s="131">
        <v>2730</v>
      </c>
      <c r="AO105" s="88" t="s">
        <v>1143</v>
      </c>
      <c r="AP105" s="88" t="s">
        <v>969</v>
      </c>
      <c r="AQ105" s="88" t="s">
        <v>983</v>
      </c>
      <c r="AR105" s="15" t="e">
        <v>#N/A</v>
      </c>
      <c r="AS105" s="15" t="e">
        <v>#N/A</v>
      </c>
      <c r="AT105" s="15">
        <v>59.772772974059926</v>
      </c>
      <c r="AU105" s="15">
        <v>57.907744996372557</v>
      </c>
      <c r="AV105" s="15">
        <v>56.831262325860159</v>
      </c>
      <c r="AW105" s="15">
        <v>56.231270276427239</v>
      </c>
      <c r="AX105" s="15">
        <v>55.998058299059629</v>
      </c>
      <c r="AY105" s="15">
        <v>55.998058299059629</v>
      </c>
    </row>
    <row r="106" spans="1:51">
      <c r="A106" s="3">
        <v>2</v>
      </c>
      <c r="C106" s="88" t="e">
        <v>#REF!</v>
      </c>
      <c r="D106" s="146"/>
      <c r="E106" s="9" t="e">
        <v>#REF!</v>
      </c>
      <c r="F106" s="10" t="e">
        <v>#REF!</v>
      </c>
      <c r="G106" s="18" t="e">
        <v>#REF!</v>
      </c>
      <c r="H106" s="19" t="e">
        <v>#REF!</v>
      </c>
      <c r="I106" s="19" t="e">
        <v>#REF!</v>
      </c>
      <c r="J106" s="19" t="e">
        <v>#REF!</v>
      </c>
      <c r="K106" s="19" t="e">
        <v>#REF!</v>
      </c>
      <c r="L106" s="19" t="e">
        <v>#REF!</v>
      </c>
      <c r="M106" s="19" t="e">
        <v>#REF!</v>
      </c>
      <c r="N106" s="20" t="e">
        <v>#REF!</v>
      </c>
      <c r="P106" s="146"/>
      <c r="Q106" s="9" t="e">
        <v>#REF!</v>
      </c>
      <c r="R106" s="10" t="e">
        <v>#REF!</v>
      </c>
      <c r="S106" s="18" t="e">
        <v>#REF!</v>
      </c>
      <c r="T106" s="19" t="e">
        <v>#REF!</v>
      </c>
      <c r="U106" s="19" t="e">
        <v>#REF!</v>
      </c>
      <c r="V106" s="19" t="e">
        <v>#REF!</v>
      </c>
      <c r="W106" s="19" t="e">
        <v>#REF!</v>
      </c>
      <c r="X106" s="19" t="e">
        <v>#REF!</v>
      </c>
      <c r="Y106" s="19" t="e">
        <v>#REF!</v>
      </c>
      <c r="Z106" s="20" t="e">
        <v>#REF!</v>
      </c>
      <c r="AB106" s="8">
        <v>47</v>
      </c>
      <c r="AC106" s="131" t="s">
        <v>1144</v>
      </c>
      <c r="AD106" s="131" t="s">
        <v>969</v>
      </c>
      <c r="AE106" s="131" t="s">
        <v>1153</v>
      </c>
      <c r="AF106" s="131" t="e">
        <v>#N/A</v>
      </c>
      <c r="AG106" s="131" t="e">
        <v>#N/A</v>
      </c>
      <c r="AH106" s="131">
        <v>2920</v>
      </c>
      <c r="AI106" s="131">
        <v>2800</v>
      </c>
      <c r="AJ106" s="131">
        <v>2730</v>
      </c>
      <c r="AK106" s="131">
        <v>2700</v>
      </c>
      <c r="AL106" s="131">
        <v>2680</v>
      </c>
      <c r="AM106" s="131">
        <v>2680</v>
      </c>
      <c r="AO106" s="88" t="s">
        <v>1144</v>
      </c>
      <c r="AP106" s="88" t="s">
        <v>969</v>
      </c>
      <c r="AQ106" s="88" t="s">
        <v>1153</v>
      </c>
      <c r="AR106" s="15" t="e">
        <v>#N/A</v>
      </c>
      <c r="AS106" s="15" t="e">
        <v>#N/A</v>
      </c>
      <c r="AT106" s="15">
        <v>67.062135531872116</v>
      </c>
      <c r="AU106" s="15">
        <v>64.406467609590635</v>
      </c>
      <c r="AV106" s="15">
        <v>62.884244310952312</v>
      </c>
      <c r="AW106" s="15">
        <v>62.03923408786622</v>
      </c>
      <c r="AX106" s="15">
        <v>61.711451887151703</v>
      </c>
      <c r="AY106" s="15">
        <v>61.711451887151703</v>
      </c>
    </row>
    <row r="107" spans="1:51" ht="15.75" thickBot="1">
      <c r="A107" s="3">
        <v>3</v>
      </c>
      <c r="D107" s="147"/>
      <c r="E107" s="21" t="e">
        <v>#REF!</v>
      </c>
      <c r="F107" s="22" t="e">
        <v>#REF!</v>
      </c>
      <c r="G107" s="23" t="e">
        <v>#REF!</v>
      </c>
      <c r="H107" s="24" t="e">
        <v>#REF!</v>
      </c>
      <c r="I107" s="24" t="e">
        <v>#REF!</v>
      </c>
      <c r="J107" s="24" t="e">
        <v>#REF!</v>
      </c>
      <c r="K107" s="24" t="e">
        <v>#REF!</v>
      </c>
      <c r="L107" s="24" t="e">
        <v>#REF!</v>
      </c>
      <c r="M107" s="24" t="e">
        <v>#REF!</v>
      </c>
      <c r="N107" s="25" t="e">
        <v>#REF!</v>
      </c>
      <c r="P107" s="147"/>
      <c r="Q107" s="21" t="e">
        <v>#REF!</v>
      </c>
      <c r="R107" s="22" t="e">
        <v>#REF!</v>
      </c>
      <c r="S107" s="23" t="e">
        <v>#REF!</v>
      </c>
      <c r="T107" s="24" t="e">
        <v>#REF!</v>
      </c>
      <c r="U107" s="24" t="e">
        <v>#REF!</v>
      </c>
      <c r="V107" s="24" t="e">
        <v>#REF!</v>
      </c>
      <c r="W107" s="24" t="e">
        <v>#REF!</v>
      </c>
      <c r="X107" s="24" t="e">
        <v>#REF!</v>
      </c>
      <c r="Y107" s="24" t="e">
        <v>#REF!</v>
      </c>
      <c r="Z107" s="25" t="e">
        <v>#REF!</v>
      </c>
      <c r="AB107" s="8">
        <v>62</v>
      </c>
      <c r="AC107" s="131" t="s">
        <v>1146</v>
      </c>
      <c r="AD107" s="131" t="s">
        <v>969</v>
      </c>
      <c r="AE107" s="131" t="s">
        <v>1155</v>
      </c>
      <c r="AF107" s="131" t="e">
        <v>#N/A</v>
      </c>
      <c r="AG107" s="131" t="e">
        <v>#N/A</v>
      </c>
      <c r="AH107" s="131">
        <v>4480</v>
      </c>
      <c r="AI107" s="131">
        <v>4170</v>
      </c>
      <c r="AJ107" s="131">
        <v>3990</v>
      </c>
      <c r="AK107" s="131">
        <v>3900</v>
      </c>
      <c r="AL107" s="131">
        <v>3860</v>
      </c>
      <c r="AM107" s="131">
        <v>3860</v>
      </c>
      <c r="AO107" s="88" t="s">
        <v>1146</v>
      </c>
      <c r="AP107" s="88" t="s">
        <v>969</v>
      </c>
      <c r="AQ107" s="88" t="s">
        <v>1155</v>
      </c>
      <c r="AR107" s="15" t="e">
        <v>#N/A</v>
      </c>
      <c r="AS107" s="15" t="e">
        <v>#N/A</v>
      </c>
      <c r="AT107" s="15">
        <v>98.578993230109248</v>
      </c>
      <c r="AU107" s="15">
        <v>91.679694572611524</v>
      </c>
      <c r="AV107" s="15">
        <v>87.825334040935331</v>
      </c>
      <c r="AW107" s="15">
        <v>85.717435014882355</v>
      </c>
      <c r="AX107" s="15">
        <v>84.905887397046456</v>
      </c>
      <c r="AY107" s="15">
        <v>84.905887397046456</v>
      </c>
    </row>
    <row r="108" spans="1:51" ht="15.75" thickBot="1">
      <c r="AB108" s="8">
        <v>77</v>
      </c>
      <c r="AC108" s="131" t="s">
        <v>1148</v>
      </c>
      <c r="AD108" s="131" t="s">
        <v>969</v>
      </c>
      <c r="AE108" s="131" t="s">
        <v>1155</v>
      </c>
      <c r="AF108" s="131" t="e">
        <v>#N/A</v>
      </c>
      <c r="AG108" s="131" t="e">
        <v>#N/A</v>
      </c>
      <c r="AH108" s="131">
        <v>2940</v>
      </c>
      <c r="AI108" s="131">
        <v>2740</v>
      </c>
      <c r="AJ108" s="131">
        <v>2620</v>
      </c>
      <c r="AK108" s="131">
        <v>2560</v>
      </c>
      <c r="AL108" s="131">
        <v>2540</v>
      </c>
      <c r="AM108" s="131">
        <v>2540</v>
      </c>
      <c r="AO108" s="88" t="s">
        <v>1148</v>
      </c>
      <c r="AP108" s="88" t="s">
        <v>969</v>
      </c>
      <c r="AQ108" s="88" t="s">
        <v>1155</v>
      </c>
      <c r="AR108" s="15" t="e">
        <v>#N/A</v>
      </c>
      <c r="AS108" s="15" t="e">
        <v>#N/A</v>
      </c>
      <c r="AT108" s="15">
        <v>88.326965614317302</v>
      </c>
      <c r="AU108" s="15">
        <v>82.145180881932987</v>
      </c>
      <c r="AV108" s="15">
        <v>78.691666507406353</v>
      </c>
      <c r="AW108" s="15">
        <v>76.80298496692815</v>
      </c>
      <c r="AX108" s="15">
        <v>76.075836756277937</v>
      </c>
      <c r="AY108" s="15">
        <v>76.075836756277937</v>
      </c>
    </row>
    <row r="109" spans="1:51" ht="15.75" thickBot="1">
      <c r="A109" s="3">
        <v>0</v>
      </c>
      <c r="D109" s="4"/>
      <c r="E109" s="144" t="e">
        <v>#REF!</v>
      </c>
      <c r="F109" s="145" t="e">
        <v>#REF!</v>
      </c>
      <c r="G109" s="5" t="e">
        <v>#REF!</v>
      </c>
      <c r="H109" s="5" t="e">
        <v>#REF!</v>
      </c>
      <c r="I109" s="5" t="e">
        <v>#REF!</v>
      </c>
      <c r="J109" s="5" t="e">
        <v>#REF!</v>
      </c>
      <c r="K109" s="5" t="e">
        <v>#REF!</v>
      </c>
      <c r="L109" s="5" t="e">
        <v>#REF!</v>
      </c>
      <c r="M109" s="5" t="e">
        <v>#REF!</v>
      </c>
      <c r="N109" s="6" t="e">
        <v>#REF!</v>
      </c>
      <c r="P109" s="4"/>
      <c r="Q109" s="144" t="e">
        <v>#REF!</v>
      </c>
      <c r="R109" s="145" t="e">
        <v>#REF!</v>
      </c>
      <c r="S109" s="5" t="e">
        <v>#REF!</v>
      </c>
      <c r="T109" s="5" t="e">
        <v>#REF!</v>
      </c>
      <c r="U109" s="5" t="e">
        <v>#REF!</v>
      </c>
      <c r="V109" s="5" t="e">
        <v>#REF!</v>
      </c>
      <c r="W109" s="5" t="e">
        <v>#REF!</v>
      </c>
      <c r="X109" s="5" t="e">
        <v>#REF!</v>
      </c>
      <c r="Y109" s="5" t="e">
        <v>#REF!</v>
      </c>
      <c r="Z109" s="6" t="e">
        <v>#REF!</v>
      </c>
      <c r="AB109" s="8">
        <v>92</v>
      </c>
      <c r="AC109" s="131" t="s">
        <v>1149</v>
      </c>
      <c r="AD109" s="131" t="s">
        <v>969</v>
      </c>
      <c r="AE109" s="131" t="s">
        <v>1156</v>
      </c>
      <c r="AF109" s="131" t="e">
        <v>#N/A</v>
      </c>
      <c r="AG109" s="131" t="e">
        <v>#N/A</v>
      </c>
      <c r="AH109" s="131">
        <v>5800</v>
      </c>
      <c r="AI109" s="131">
        <v>5590</v>
      </c>
      <c r="AJ109" s="131">
        <v>5250</v>
      </c>
      <c r="AK109" s="131">
        <v>5010</v>
      </c>
      <c r="AL109" s="131">
        <v>4820</v>
      </c>
      <c r="AM109" s="131">
        <v>4730</v>
      </c>
      <c r="AO109" s="88" t="s">
        <v>1149</v>
      </c>
      <c r="AP109" s="88" t="s">
        <v>969</v>
      </c>
      <c r="AQ109" s="88" t="s">
        <v>1156</v>
      </c>
      <c r="AR109" s="15" t="e">
        <v>#N/A</v>
      </c>
      <c r="AS109" s="15" t="e">
        <v>#N/A</v>
      </c>
      <c r="AT109" s="15">
        <v>133.4</v>
      </c>
      <c r="AU109" s="15">
        <v>128.4984897026811</v>
      </c>
      <c r="AV109" s="15">
        <v>120.81734076445078</v>
      </c>
      <c r="AW109" s="15">
        <v>115.26722419267274</v>
      </c>
      <c r="AX109" s="15">
        <v>110.82560340241808</v>
      </c>
      <c r="AY109" s="15">
        <v>108.85615259116371</v>
      </c>
    </row>
    <row r="110" spans="1:51" ht="15" customHeight="1">
      <c r="A110" s="3">
        <v>1</v>
      </c>
      <c r="B110" s="7"/>
      <c r="C110" s="8" t="s">
        <v>966</v>
      </c>
      <c r="D110" s="146" t="e">
        <v>#REF!</v>
      </c>
      <c r="E110" s="9" t="e">
        <v>#REF!</v>
      </c>
      <c r="F110" s="10" t="e">
        <v>#REF!</v>
      </c>
      <c r="G110" s="11" t="e">
        <v>#REF!</v>
      </c>
      <c r="H110" s="12" t="e">
        <v>#REF!</v>
      </c>
      <c r="I110" s="12" t="e">
        <v>#REF!</v>
      </c>
      <c r="J110" s="12" t="e">
        <v>#REF!</v>
      </c>
      <c r="K110" s="12" t="e">
        <v>#REF!</v>
      </c>
      <c r="L110" s="12" t="e">
        <v>#REF!</v>
      </c>
      <c r="M110" s="12" t="e">
        <v>#REF!</v>
      </c>
      <c r="N110" s="13" t="e">
        <v>#REF!</v>
      </c>
      <c r="P110" s="146" t="e">
        <v>#REF!</v>
      </c>
      <c r="Q110" s="9" t="e">
        <v>#REF!</v>
      </c>
      <c r="R110" s="10" t="e">
        <v>#REF!</v>
      </c>
      <c r="S110" s="11" t="e">
        <v>#REF!</v>
      </c>
      <c r="T110" s="12" t="e">
        <v>#REF!</v>
      </c>
      <c r="U110" s="12" t="e">
        <v>#REF!</v>
      </c>
      <c r="V110" s="12" t="e">
        <v>#REF!</v>
      </c>
      <c r="W110" s="12" t="e">
        <v>#REF!</v>
      </c>
      <c r="X110" s="12" t="e">
        <v>#REF!</v>
      </c>
      <c r="Y110" s="12" t="e">
        <v>#REF!</v>
      </c>
      <c r="Z110" s="13" t="e">
        <v>#REF!</v>
      </c>
      <c r="AB110" s="8">
        <v>107</v>
      </c>
      <c r="AC110" s="88" t="e">
        <v>#REF!</v>
      </c>
      <c r="AD110" s="88" t="e">
        <v>#REF!</v>
      </c>
      <c r="AE110" s="88" t="e">
        <v>#REF!</v>
      </c>
      <c r="AF110" s="88" t="e">
        <v>#REF!</v>
      </c>
      <c r="AG110" s="88" t="e">
        <v>#REF!</v>
      </c>
      <c r="AH110" s="88" t="e">
        <v>#REF!</v>
      </c>
      <c r="AI110" s="88" t="e">
        <v>#REF!</v>
      </c>
      <c r="AJ110" s="88" t="e">
        <v>#REF!</v>
      </c>
      <c r="AK110" s="88" t="e">
        <v>#REF!</v>
      </c>
      <c r="AL110" s="88" t="e">
        <v>#REF!</v>
      </c>
      <c r="AM110" s="88" t="e">
        <v>#REF!</v>
      </c>
      <c r="AO110" s="88" t="e">
        <v>#REF!</v>
      </c>
      <c r="AP110" s="88" t="e">
        <v>#REF!</v>
      </c>
      <c r="AQ110" s="88" t="e">
        <v>#REF!</v>
      </c>
      <c r="AR110" s="15" t="e">
        <v>#REF!</v>
      </c>
      <c r="AS110" s="15" t="e">
        <v>#REF!</v>
      </c>
      <c r="AT110" s="15" t="e">
        <v>#REF!</v>
      </c>
      <c r="AU110" s="15" t="e">
        <v>#REF!</v>
      </c>
      <c r="AV110" s="15" t="e">
        <v>#REF!</v>
      </c>
      <c r="AW110" s="15" t="e">
        <v>#REF!</v>
      </c>
      <c r="AX110" s="15" t="e">
        <v>#REF!</v>
      </c>
      <c r="AY110" s="15" t="e">
        <v>#REF!</v>
      </c>
    </row>
    <row r="111" spans="1:51">
      <c r="A111" s="3">
        <v>2</v>
      </c>
      <c r="C111" s="88" t="e">
        <v>#REF!</v>
      </c>
      <c r="D111" s="146"/>
      <c r="E111" s="9" t="e">
        <v>#REF!</v>
      </c>
      <c r="F111" s="10" t="e">
        <v>#REF!</v>
      </c>
      <c r="G111" s="18" t="e">
        <v>#REF!</v>
      </c>
      <c r="H111" s="19" t="e">
        <v>#REF!</v>
      </c>
      <c r="I111" s="19" t="e">
        <v>#REF!</v>
      </c>
      <c r="J111" s="19" t="e">
        <v>#REF!</v>
      </c>
      <c r="K111" s="19" t="e">
        <v>#REF!</v>
      </c>
      <c r="L111" s="19" t="e">
        <v>#REF!</v>
      </c>
      <c r="M111" s="19" t="e">
        <v>#REF!</v>
      </c>
      <c r="N111" s="20" t="e">
        <v>#REF!</v>
      </c>
      <c r="P111" s="146"/>
      <c r="Q111" s="9" t="e">
        <v>#REF!</v>
      </c>
      <c r="R111" s="10" t="e">
        <v>#REF!</v>
      </c>
      <c r="S111" s="18" t="e">
        <v>#REF!</v>
      </c>
      <c r="T111" s="19" t="e">
        <v>#REF!</v>
      </c>
      <c r="U111" s="19" t="e">
        <v>#REF!</v>
      </c>
      <c r="V111" s="19" t="e">
        <v>#REF!</v>
      </c>
      <c r="W111" s="19" t="e">
        <v>#REF!</v>
      </c>
      <c r="X111" s="19" t="e">
        <v>#REF!</v>
      </c>
      <c r="Y111" s="19" t="e">
        <v>#REF!</v>
      </c>
      <c r="Z111" s="20" t="e">
        <v>#REF!</v>
      </c>
      <c r="AB111" s="8">
        <v>122</v>
      </c>
      <c r="AC111" s="88" t="e">
        <v>#REF!</v>
      </c>
      <c r="AD111" s="88" t="e">
        <v>#REF!</v>
      </c>
      <c r="AE111" s="88" t="e">
        <v>#REF!</v>
      </c>
      <c r="AF111" s="88" t="e">
        <v>#REF!</v>
      </c>
      <c r="AG111" s="88" t="e">
        <v>#REF!</v>
      </c>
      <c r="AH111" s="88" t="e">
        <v>#REF!</v>
      </c>
      <c r="AI111" s="88" t="e">
        <v>#REF!</v>
      </c>
      <c r="AJ111" s="88" t="e">
        <v>#REF!</v>
      </c>
      <c r="AK111" s="88" t="e">
        <v>#REF!</v>
      </c>
      <c r="AL111" s="88" t="e">
        <v>#REF!</v>
      </c>
      <c r="AM111" s="88" t="e">
        <v>#REF!</v>
      </c>
      <c r="AO111" s="88" t="e">
        <v>#REF!</v>
      </c>
      <c r="AP111" s="88" t="e">
        <v>#REF!</v>
      </c>
      <c r="AQ111" s="88" t="e">
        <v>#REF!</v>
      </c>
      <c r="AR111" s="15" t="e">
        <v>#REF!</v>
      </c>
      <c r="AS111" s="15" t="e">
        <v>#REF!</v>
      </c>
      <c r="AT111" s="15" t="e">
        <v>#REF!</v>
      </c>
      <c r="AU111" s="15" t="e">
        <v>#REF!</v>
      </c>
      <c r="AV111" s="15" t="e">
        <v>#REF!</v>
      </c>
      <c r="AW111" s="15" t="e">
        <v>#REF!</v>
      </c>
      <c r="AX111" s="15" t="e">
        <v>#REF!</v>
      </c>
      <c r="AY111" s="15" t="e">
        <v>#REF!</v>
      </c>
    </row>
    <row r="112" spans="1:51" ht="15.75" thickBot="1">
      <c r="A112" s="3">
        <v>3</v>
      </c>
      <c r="D112" s="147"/>
      <c r="E112" s="21" t="e">
        <v>#REF!</v>
      </c>
      <c r="F112" s="22" t="e">
        <v>#REF!</v>
      </c>
      <c r="G112" s="23" t="e">
        <v>#REF!</v>
      </c>
      <c r="H112" s="24" t="e">
        <v>#REF!</v>
      </c>
      <c r="I112" s="24" t="e">
        <v>#REF!</v>
      </c>
      <c r="J112" s="24" t="e">
        <v>#REF!</v>
      </c>
      <c r="K112" s="24" t="e">
        <v>#REF!</v>
      </c>
      <c r="L112" s="24" t="e">
        <v>#REF!</v>
      </c>
      <c r="M112" s="24" t="e">
        <v>#REF!</v>
      </c>
      <c r="N112" s="25" t="e">
        <v>#REF!</v>
      </c>
      <c r="P112" s="147"/>
      <c r="Q112" s="21" t="e">
        <v>#REF!</v>
      </c>
      <c r="R112" s="22" t="e">
        <v>#REF!</v>
      </c>
      <c r="S112" s="23" t="e">
        <v>#REF!</v>
      </c>
      <c r="T112" s="24" t="e">
        <v>#REF!</v>
      </c>
      <c r="U112" s="24" t="e">
        <v>#REF!</v>
      </c>
      <c r="V112" s="24" t="e">
        <v>#REF!</v>
      </c>
      <c r="W112" s="24" t="e">
        <v>#REF!</v>
      </c>
      <c r="X112" s="24" t="e">
        <v>#REF!</v>
      </c>
      <c r="Y112" s="24" t="e">
        <v>#REF!</v>
      </c>
      <c r="Z112" s="25" t="e">
        <v>#REF!</v>
      </c>
    </row>
    <row r="113" spans="1:26" ht="15.75" thickBot="1"/>
    <row r="114" spans="1:26" ht="15.75" thickBot="1">
      <c r="A114" s="3">
        <v>0</v>
      </c>
      <c r="D114" s="4"/>
      <c r="E114" s="144" t="e">
        <v>#REF!</v>
      </c>
      <c r="F114" s="145" t="e">
        <v>#REF!</v>
      </c>
      <c r="G114" s="5" t="e">
        <v>#REF!</v>
      </c>
      <c r="H114" s="5" t="e">
        <v>#REF!</v>
      </c>
      <c r="I114" s="5" t="e">
        <v>#REF!</v>
      </c>
      <c r="J114" s="5" t="e">
        <v>#REF!</v>
      </c>
      <c r="K114" s="5" t="e">
        <v>#REF!</v>
      </c>
      <c r="L114" s="5" t="e">
        <v>#REF!</v>
      </c>
      <c r="M114" s="5" t="e">
        <v>#REF!</v>
      </c>
      <c r="N114" s="6" t="e">
        <v>#REF!</v>
      </c>
      <c r="P114" s="4"/>
      <c r="Q114" s="144" t="e">
        <v>#REF!</v>
      </c>
      <c r="R114" s="145" t="e">
        <v>#REF!</v>
      </c>
      <c r="S114" s="5" t="e">
        <v>#REF!</v>
      </c>
      <c r="T114" s="5" t="e">
        <v>#REF!</v>
      </c>
      <c r="U114" s="5" t="e">
        <v>#REF!</v>
      </c>
      <c r="V114" s="5" t="e">
        <v>#REF!</v>
      </c>
      <c r="W114" s="5" t="e">
        <v>#REF!</v>
      </c>
      <c r="X114" s="5" t="e">
        <v>#REF!</v>
      </c>
      <c r="Y114" s="5" t="e">
        <v>#REF!</v>
      </c>
      <c r="Z114" s="6" t="e">
        <v>#REF!</v>
      </c>
    </row>
    <row r="115" spans="1:26" ht="15" customHeight="1">
      <c r="A115" s="3">
        <v>1</v>
      </c>
      <c r="B115" s="7">
        <v>0</v>
      </c>
      <c r="C115" s="8" t="s">
        <v>970</v>
      </c>
      <c r="D115" s="146" t="e">
        <v>#REF!</v>
      </c>
      <c r="E115" s="9" t="e">
        <v>#REF!</v>
      </c>
      <c r="F115" s="10" t="e">
        <v>#REF!</v>
      </c>
      <c r="G115" s="11" t="e">
        <v>#REF!</v>
      </c>
      <c r="H115" s="12" t="e">
        <v>#REF!</v>
      </c>
      <c r="I115" s="12" t="e">
        <v>#REF!</v>
      </c>
      <c r="J115" s="12" t="e">
        <v>#REF!</v>
      </c>
      <c r="K115" s="12" t="e">
        <v>#REF!</v>
      </c>
      <c r="L115" s="12" t="e">
        <v>#REF!</v>
      </c>
      <c r="M115" s="12" t="e">
        <v>#REF!</v>
      </c>
      <c r="N115" s="13" t="e">
        <v>#REF!</v>
      </c>
      <c r="P115" s="146" t="e">
        <v>#REF!</v>
      </c>
      <c r="Q115" s="9" t="e">
        <v>#REF!</v>
      </c>
      <c r="R115" s="10" t="e">
        <v>#REF!</v>
      </c>
      <c r="S115" s="11" t="e">
        <v>#REF!</v>
      </c>
      <c r="T115" s="12" t="e">
        <v>#REF!</v>
      </c>
      <c r="U115" s="12" t="e">
        <v>#REF!</v>
      </c>
      <c r="V115" s="12" t="e">
        <v>#REF!</v>
      </c>
      <c r="W115" s="12" t="e">
        <v>#REF!</v>
      </c>
      <c r="X115" s="12" t="e">
        <v>#REF!</v>
      </c>
      <c r="Y115" s="12" t="e">
        <v>#REF!</v>
      </c>
      <c r="Z115" s="13" t="e">
        <v>#REF!</v>
      </c>
    </row>
    <row r="116" spans="1:26">
      <c r="A116" s="3">
        <v>2</v>
      </c>
      <c r="C116" s="88" t="e">
        <v>#REF!</v>
      </c>
      <c r="D116" s="146"/>
      <c r="E116" s="9" t="e">
        <v>#REF!</v>
      </c>
      <c r="F116" s="10" t="e">
        <v>#REF!</v>
      </c>
      <c r="G116" s="18" t="e">
        <v>#REF!</v>
      </c>
      <c r="H116" s="19" t="e">
        <v>#REF!</v>
      </c>
      <c r="I116" s="19" t="e">
        <v>#REF!</v>
      </c>
      <c r="J116" s="19" t="e">
        <v>#REF!</v>
      </c>
      <c r="K116" s="19" t="e">
        <v>#REF!</v>
      </c>
      <c r="L116" s="19" t="e">
        <v>#REF!</v>
      </c>
      <c r="M116" s="19" t="e">
        <v>#REF!</v>
      </c>
      <c r="N116" s="20" t="e">
        <v>#REF!</v>
      </c>
      <c r="P116" s="146"/>
      <c r="Q116" s="9" t="e">
        <v>#REF!</v>
      </c>
      <c r="R116" s="10" t="e">
        <v>#REF!</v>
      </c>
      <c r="S116" s="18" t="e">
        <v>#REF!</v>
      </c>
      <c r="T116" s="19" t="e">
        <v>#REF!</v>
      </c>
      <c r="U116" s="19" t="e">
        <v>#REF!</v>
      </c>
      <c r="V116" s="19" t="e">
        <v>#REF!</v>
      </c>
      <c r="W116" s="19" t="e">
        <v>#REF!</v>
      </c>
      <c r="X116" s="19" t="e">
        <v>#REF!</v>
      </c>
      <c r="Y116" s="19" t="e">
        <v>#REF!</v>
      </c>
      <c r="Z116" s="20" t="e">
        <v>#REF!</v>
      </c>
    </row>
    <row r="117" spans="1:26" ht="15.75" thickBot="1">
      <c r="A117" s="3">
        <v>3</v>
      </c>
      <c r="D117" s="147"/>
      <c r="E117" s="21" t="e">
        <v>#REF!</v>
      </c>
      <c r="F117" s="22" t="e">
        <v>#REF!</v>
      </c>
      <c r="G117" s="23" t="e">
        <v>#REF!</v>
      </c>
      <c r="H117" s="24" t="e">
        <v>#REF!</v>
      </c>
      <c r="I117" s="24" t="e">
        <v>#REF!</v>
      </c>
      <c r="J117" s="24" t="e">
        <v>#REF!</v>
      </c>
      <c r="K117" s="24" t="e">
        <v>#REF!</v>
      </c>
      <c r="L117" s="24" t="e">
        <v>#REF!</v>
      </c>
      <c r="M117" s="24" t="e">
        <v>#REF!</v>
      </c>
      <c r="N117" s="25" t="e">
        <v>#REF!</v>
      </c>
      <c r="P117" s="147"/>
      <c r="Q117" s="21" t="e">
        <v>#REF!</v>
      </c>
      <c r="R117" s="22" t="e">
        <v>#REF!</v>
      </c>
      <c r="S117" s="23" t="e">
        <v>#REF!</v>
      </c>
      <c r="T117" s="24" t="e">
        <v>#REF!</v>
      </c>
      <c r="U117" s="24" t="e">
        <v>#REF!</v>
      </c>
      <c r="V117" s="24" t="e">
        <v>#REF!</v>
      </c>
      <c r="W117" s="24" t="e">
        <v>#REF!</v>
      </c>
      <c r="X117" s="24" t="e">
        <v>#REF!</v>
      </c>
      <c r="Y117" s="24" t="e">
        <v>#REF!</v>
      </c>
      <c r="Z117" s="25" t="e">
        <v>#REF!</v>
      </c>
    </row>
    <row r="118" spans="1:26" ht="15.75" thickBot="1"/>
    <row r="119" spans="1:26" ht="15.75" thickBot="1">
      <c r="A119" s="3">
        <v>0</v>
      </c>
      <c r="D119" s="4"/>
      <c r="E119" s="144" t="e">
        <v>#REF!</v>
      </c>
      <c r="F119" s="145" t="e">
        <v>#REF!</v>
      </c>
      <c r="G119" s="5" t="e">
        <v>#REF!</v>
      </c>
      <c r="H119" s="5" t="e">
        <v>#REF!</v>
      </c>
      <c r="I119" s="5" t="e">
        <v>#REF!</v>
      </c>
      <c r="J119" s="5" t="e">
        <v>#REF!</v>
      </c>
      <c r="K119" s="5" t="e">
        <v>#REF!</v>
      </c>
      <c r="L119" s="5" t="e">
        <v>#REF!</v>
      </c>
      <c r="M119" s="5" t="e">
        <v>#REF!</v>
      </c>
      <c r="N119" s="6" t="e">
        <v>#REF!</v>
      </c>
      <c r="P119" s="4"/>
      <c r="Q119" s="144" t="e">
        <v>#REF!</v>
      </c>
      <c r="R119" s="145" t="e">
        <v>#REF!</v>
      </c>
      <c r="S119" s="5" t="e">
        <v>#REF!</v>
      </c>
      <c r="T119" s="5" t="e">
        <v>#REF!</v>
      </c>
      <c r="U119" s="5" t="e">
        <v>#REF!</v>
      </c>
      <c r="V119" s="5" t="e">
        <v>#REF!</v>
      </c>
      <c r="W119" s="5" t="e">
        <v>#REF!</v>
      </c>
      <c r="X119" s="5" t="e">
        <v>#REF!</v>
      </c>
      <c r="Y119" s="5" t="e">
        <v>#REF!</v>
      </c>
      <c r="Z119" s="6" t="e">
        <v>#REF!</v>
      </c>
    </row>
    <row r="120" spans="1:26" ht="15" customHeight="1">
      <c r="A120" s="3">
        <v>1</v>
      </c>
      <c r="B120" s="7">
        <v>0</v>
      </c>
      <c r="C120" s="8" t="s">
        <v>973</v>
      </c>
      <c r="D120" s="146" t="e">
        <v>#REF!</v>
      </c>
      <c r="E120" s="9" t="e">
        <v>#REF!</v>
      </c>
      <c r="F120" s="10" t="e">
        <v>#REF!</v>
      </c>
      <c r="G120" s="11" t="e">
        <v>#REF!</v>
      </c>
      <c r="H120" s="12" t="e">
        <v>#REF!</v>
      </c>
      <c r="I120" s="12" t="e">
        <v>#REF!</v>
      </c>
      <c r="J120" s="12" t="e">
        <v>#REF!</v>
      </c>
      <c r="K120" s="12" t="e">
        <v>#REF!</v>
      </c>
      <c r="L120" s="12" t="e">
        <v>#REF!</v>
      </c>
      <c r="M120" s="12" t="e">
        <v>#REF!</v>
      </c>
      <c r="N120" s="13" t="e">
        <v>#REF!</v>
      </c>
      <c r="P120" s="146" t="e">
        <v>#REF!</v>
      </c>
      <c r="Q120" s="9" t="e">
        <v>#REF!</v>
      </c>
      <c r="R120" s="10" t="e">
        <v>#REF!</v>
      </c>
      <c r="S120" s="11" t="e">
        <v>#REF!</v>
      </c>
      <c r="T120" s="12" t="e">
        <v>#REF!</v>
      </c>
      <c r="U120" s="12" t="e">
        <v>#REF!</v>
      </c>
      <c r="V120" s="12" t="e">
        <v>#REF!</v>
      </c>
      <c r="W120" s="12" t="e">
        <v>#REF!</v>
      </c>
      <c r="X120" s="12" t="e">
        <v>#REF!</v>
      </c>
      <c r="Y120" s="12" t="e">
        <v>#REF!</v>
      </c>
      <c r="Z120" s="13" t="e">
        <v>#REF!</v>
      </c>
    </row>
    <row r="121" spans="1:26">
      <c r="A121" s="3">
        <v>2</v>
      </c>
      <c r="C121" s="88" t="e">
        <v>#REF!</v>
      </c>
      <c r="D121" s="146"/>
      <c r="E121" s="9" t="e">
        <v>#REF!</v>
      </c>
      <c r="F121" s="10" t="e">
        <v>#REF!</v>
      </c>
      <c r="G121" s="18" t="e">
        <v>#REF!</v>
      </c>
      <c r="H121" s="19" t="e">
        <v>#REF!</v>
      </c>
      <c r="I121" s="19" t="e">
        <v>#REF!</v>
      </c>
      <c r="J121" s="19" t="e">
        <v>#REF!</v>
      </c>
      <c r="K121" s="19" t="e">
        <v>#REF!</v>
      </c>
      <c r="L121" s="19" t="e">
        <v>#REF!</v>
      </c>
      <c r="M121" s="19" t="e">
        <v>#REF!</v>
      </c>
      <c r="N121" s="20" t="e">
        <v>#REF!</v>
      </c>
      <c r="P121" s="146"/>
      <c r="Q121" s="9" t="e">
        <v>#REF!</v>
      </c>
      <c r="R121" s="10" t="e">
        <v>#REF!</v>
      </c>
      <c r="S121" s="18" t="e">
        <v>#REF!</v>
      </c>
      <c r="T121" s="19" t="e">
        <v>#REF!</v>
      </c>
      <c r="U121" s="19" t="e">
        <v>#REF!</v>
      </c>
      <c r="V121" s="19" t="e">
        <v>#REF!</v>
      </c>
      <c r="W121" s="19" t="e">
        <v>#REF!</v>
      </c>
      <c r="X121" s="19" t="e">
        <v>#REF!</v>
      </c>
      <c r="Y121" s="19" t="e">
        <v>#REF!</v>
      </c>
      <c r="Z121" s="20" t="e">
        <v>#REF!</v>
      </c>
    </row>
    <row r="122" spans="1:26" ht="15.75" thickBot="1">
      <c r="A122" s="3">
        <v>3</v>
      </c>
      <c r="D122" s="147"/>
      <c r="E122" s="21" t="e">
        <v>#REF!</v>
      </c>
      <c r="F122" s="22" t="e">
        <v>#REF!</v>
      </c>
      <c r="G122" s="23" t="e">
        <v>#REF!</v>
      </c>
      <c r="H122" s="24" t="e">
        <v>#REF!</v>
      </c>
      <c r="I122" s="24" t="e">
        <v>#REF!</v>
      </c>
      <c r="J122" s="24" t="e">
        <v>#REF!</v>
      </c>
      <c r="K122" s="24" t="e">
        <v>#REF!</v>
      </c>
      <c r="L122" s="24" t="e">
        <v>#REF!</v>
      </c>
      <c r="M122" s="24" t="e">
        <v>#REF!</v>
      </c>
      <c r="N122" s="25" t="e">
        <v>#REF!</v>
      </c>
      <c r="P122" s="147"/>
      <c r="Q122" s="21" t="e">
        <v>#REF!</v>
      </c>
      <c r="R122" s="22" t="e">
        <v>#REF!</v>
      </c>
      <c r="S122" s="23" t="e">
        <v>#REF!</v>
      </c>
      <c r="T122" s="24" t="e">
        <v>#REF!</v>
      </c>
      <c r="U122" s="24" t="e">
        <v>#REF!</v>
      </c>
      <c r="V122" s="24" t="e">
        <v>#REF!</v>
      </c>
      <c r="W122" s="24" t="e">
        <v>#REF!</v>
      </c>
      <c r="X122" s="24" t="e">
        <v>#REF!</v>
      </c>
      <c r="Y122" s="24" t="e">
        <v>#REF!</v>
      </c>
      <c r="Z122" s="25" t="e">
        <v>#REF!</v>
      </c>
    </row>
    <row r="125" spans="1:26" ht="15" customHeight="1"/>
    <row r="130" ht="15" customHeight="1"/>
    <row r="135" ht="15" customHeight="1"/>
  </sheetData>
  <mergeCells count="104">
    <mergeCell ref="D120:D122"/>
    <mergeCell ref="P120:P122"/>
    <mergeCell ref="E114:F114"/>
    <mergeCell ref="Q114:R114"/>
    <mergeCell ref="D115:D117"/>
    <mergeCell ref="P115:P117"/>
    <mergeCell ref="E119:F119"/>
    <mergeCell ref="Q119:R119"/>
    <mergeCell ref="D105:D107"/>
    <mergeCell ref="P105:P107"/>
    <mergeCell ref="E109:F109"/>
    <mergeCell ref="Q109:R109"/>
    <mergeCell ref="D110:D112"/>
    <mergeCell ref="P110:P112"/>
    <mergeCell ref="E99:F99"/>
    <mergeCell ref="Q99:R99"/>
    <mergeCell ref="D100:D102"/>
    <mergeCell ref="P100:P102"/>
    <mergeCell ref="E104:F104"/>
    <mergeCell ref="Q104:R104"/>
    <mergeCell ref="D90:D92"/>
    <mergeCell ref="P90:P92"/>
    <mergeCell ref="E94:F94"/>
    <mergeCell ref="Q94:R94"/>
    <mergeCell ref="D95:D97"/>
    <mergeCell ref="P95:P97"/>
    <mergeCell ref="E84:F84"/>
    <mergeCell ref="Q84:R84"/>
    <mergeCell ref="D85:D87"/>
    <mergeCell ref="P85:P87"/>
    <mergeCell ref="E89:F89"/>
    <mergeCell ref="Q89:R89"/>
    <mergeCell ref="D75:D77"/>
    <mergeCell ref="P75:P77"/>
    <mergeCell ref="E79:F79"/>
    <mergeCell ref="Q79:R79"/>
    <mergeCell ref="D80:D82"/>
    <mergeCell ref="P80:P82"/>
    <mergeCell ref="E69:F69"/>
    <mergeCell ref="Q69:R69"/>
    <mergeCell ref="D70:D72"/>
    <mergeCell ref="P70:P72"/>
    <mergeCell ref="E74:F74"/>
    <mergeCell ref="Q74:R74"/>
    <mergeCell ref="D60:D62"/>
    <mergeCell ref="P60:P62"/>
    <mergeCell ref="E64:F64"/>
    <mergeCell ref="Q64:R64"/>
    <mergeCell ref="D65:D67"/>
    <mergeCell ref="P65:P67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AA49"/>
  <sheetViews>
    <sheetView topLeftCell="B13" zoomScale="85" zoomScaleNormal="85" workbookViewId="0">
      <selection activeCell="D35" sqref="D35"/>
    </sheetView>
  </sheetViews>
  <sheetFormatPr defaultRowHeight="15"/>
  <cols>
    <col min="1" max="1" width="33.42578125" style="88" bestFit="1" customWidth="1"/>
    <col min="2" max="2" width="23.7109375" style="88" bestFit="1" customWidth="1"/>
    <col min="3" max="3" width="14.5703125" style="88" bestFit="1" customWidth="1"/>
    <col min="4" max="4" width="58.7109375" style="88" bestFit="1" customWidth="1"/>
    <col min="5" max="5" width="12.42578125" style="88" bestFit="1" customWidth="1"/>
    <col min="6" max="6" width="89.28515625" style="88" hidden="1" customWidth="1"/>
    <col min="7" max="7" width="24.85546875" style="88" hidden="1" customWidth="1"/>
    <col min="8" max="8" width="17.85546875" style="88" hidden="1" customWidth="1"/>
    <col min="9" max="9" width="21.7109375" style="88" hidden="1" customWidth="1"/>
    <col min="10" max="10" width="22.7109375" style="88" hidden="1" customWidth="1"/>
    <col min="11" max="11" width="0" style="88" hidden="1" customWidth="1"/>
    <col min="12" max="12" width="12.7109375" style="88" bestFit="1" customWidth="1"/>
    <col min="13" max="19" width="0" style="88" hidden="1" customWidth="1"/>
    <col min="20" max="20" width="5" style="88" bestFit="1" customWidth="1"/>
    <col min="21" max="21" width="9.85546875" style="88" bestFit="1" customWidth="1"/>
    <col min="22" max="24" width="9.140625" style="88"/>
    <col min="25" max="25" width="16.85546875" style="88" bestFit="1" customWidth="1"/>
    <col min="26" max="26" width="12.140625" style="88" bestFit="1" customWidth="1"/>
    <col min="27" max="27" width="13.7109375" style="88" bestFit="1" customWidth="1"/>
    <col min="28" max="16384" width="9.140625" style="88"/>
  </cols>
  <sheetData>
    <row r="1" spans="1:27">
      <c r="A1" s="116" t="s">
        <v>12</v>
      </c>
      <c r="B1" s="116" t="s">
        <v>1081</v>
      </c>
      <c r="C1" s="116" t="s">
        <v>2</v>
      </c>
      <c r="D1" s="116" t="s">
        <v>3</v>
      </c>
      <c r="E1" s="116" t="s">
        <v>1</v>
      </c>
      <c r="F1" s="116" t="s">
        <v>1082</v>
      </c>
      <c r="G1" s="116" t="s">
        <v>4</v>
      </c>
      <c r="H1" s="116" t="s">
        <v>5</v>
      </c>
      <c r="I1" s="116" t="s">
        <v>7</v>
      </c>
      <c r="J1" s="116" t="s">
        <v>8</v>
      </c>
      <c r="K1" s="116" t="s">
        <v>9</v>
      </c>
      <c r="L1" s="116" t="s">
        <v>10</v>
      </c>
      <c r="M1" s="116" t="s">
        <v>1083</v>
      </c>
      <c r="N1" s="116" t="s">
        <v>1084</v>
      </c>
      <c r="O1" s="116" t="s">
        <v>1085</v>
      </c>
      <c r="P1" s="116" t="s">
        <v>1086</v>
      </c>
      <c r="Q1" s="116" t="s">
        <v>1087</v>
      </c>
      <c r="R1" s="116" t="s">
        <v>1088</v>
      </c>
      <c r="S1" s="116" t="s">
        <v>1089</v>
      </c>
      <c r="T1" s="116" t="s">
        <v>1090</v>
      </c>
      <c r="U1" s="116" t="s">
        <v>1091</v>
      </c>
      <c r="V1" s="116" t="s">
        <v>1092</v>
      </c>
      <c r="W1" s="116" t="s">
        <v>1059</v>
      </c>
      <c r="X1" s="116" t="s">
        <v>1093</v>
      </c>
      <c r="Y1" s="116" t="s">
        <v>1094</v>
      </c>
      <c r="Z1" s="116" t="s">
        <v>1095</v>
      </c>
      <c r="AA1" s="117" t="s">
        <v>1095</v>
      </c>
    </row>
    <row r="2" spans="1:27">
      <c r="A2" s="88" t="s">
        <v>1096</v>
      </c>
      <c r="B2" s="88" t="s">
        <v>21</v>
      </c>
      <c r="C2" s="88" t="s">
        <v>845</v>
      </c>
      <c r="D2" s="88" t="s">
        <v>846</v>
      </c>
      <c r="E2" s="88" t="s">
        <v>1097</v>
      </c>
      <c r="F2" s="88" t="s">
        <v>1098</v>
      </c>
      <c r="G2" s="88" t="s">
        <v>16</v>
      </c>
      <c r="H2" s="88" t="s">
        <v>818</v>
      </c>
      <c r="I2" s="88" t="s">
        <v>819</v>
      </c>
      <c r="J2" s="88" t="s">
        <v>175</v>
      </c>
      <c r="K2" s="88" t="s">
        <v>21</v>
      </c>
      <c r="L2" s="88" t="s">
        <v>654</v>
      </c>
      <c r="M2" s="88" t="s">
        <v>1099</v>
      </c>
      <c r="N2" s="88" t="s">
        <v>1099</v>
      </c>
      <c r="O2" s="88" t="s">
        <v>1099</v>
      </c>
      <c r="P2" s="88" t="s">
        <v>1099</v>
      </c>
      <c r="Q2" s="88" t="s">
        <v>21</v>
      </c>
      <c r="R2" s="88" t="s">
        <v>21</v>
      </c>
      <c r="S2" s="88" t="s">
        <v>21</v>
      </c>
      <c r="T2" s="88" t="s">
        <v>1100</v>
      </c>
      <c r="U2" s="88" t="s">
        <v>1099</v>
      </c>
      <c r="V2" s="88" t="s">
        <v>1099</v>
      </c>
      <c r="W2" s="76" t="s">
        <v>1101</v>
      </c>
      <c r="X2" s="88" t="s">
        <v>1099</v>
      </c>
      <c r="Y2" s="88" t="s">
        <v>1102</v>
      </c>
      <c r="Z2" s="76">
        <v>1.14068441064639E-2</v>
      </c>
      <c r="AA2" s="118">
        <f>[1]Data!D14</f>
        <v>0.22183311486997501</v>
      </c>
    </row>
    <row r="3" spans="1:27">
      <c r="A3" s="37" t="s">
        <v>1096</v>
      </c>
      <c r="B3" s="37"/>
      <c r="C3" s="37" t="s">
        <v>845</v>
      </c>
      <c r="D3" s="37" t="s">
        <v>846</v>
      </c>
      <c r="E3" s="37" t="s">
        <v>1097</v>
      </c>
      <c r="F3" s="37" t="s">
        <v>1098</v>
      </c>
      <c r="G3" s="37" t="s">
        <v>16</v>
      </c>
      <c r="H3" s="37" t="s">
        <v>818</v>
      </c>
      <c r="I3" s="37" t="s">
        <v>819</v>
      </c>
      <c r="J3" s="37" t="s">
        <v>175</v>
      </c>
      <c r="K3" s="37" t="s">
        <v>21</v>
      </c>
      <c r="L3" s="37" t="s">
        <v>654</v>
      </c>
      <c r="M3" s="37"/>
      <c r="N3" s="37"/>
      <c r="O3" s="37"/>
      <c r="P3" s="37"/>
      <c r="Q3" s="37"/>
      <c r="R3" s="37"/>
      <c r="S3" s="37"/>
      <c r="T3" s="37">
        <v>2020</v>
      </c>
      <c r="U3" s="37"/>
      <c r="V3" s="37"/>
      <c r="W3" s="37" t="s">
        <v>1103</v>
      </c>
      <c r="X3" s="37"/>
      <c r="Y3" s="37"/>
      <c r="Z3" s="37"/>
      <c r="AA3" s="119">
        <f>'[1]SET Plan calculation'!F14</f>
        <v>0.13021975268919503</v>
      </c>
    </row>
    <row r="4" spans="1:27">
      <c r="A4" s="37" t="s">
        <v>1096</v>
      </c>
      <c r="B4" s="37"/>
      <c r="C4" s="37" t="s">
        <v>845</v>
      </c>
      <c r="D4" s="37" t="s">
        <v>846</v>
      </c>
      <c r="E4" s="37" t="s">
        <v>1097</v>
      </c>
      <c r="F4" s="37" t="s">
        <v>1098</v>
      </c>
      <c r="G4" s="37" t="s">
        <v>16</v>
      </c>
      <c r="H4" s="37" t="s">
        <v>818</v>
      </c>
      <c r="I4" s="37" t="s">
        <v>819</v>
      </c>
      <c r="J4" s="37" t="s">
        <v>175</v>
      </c>
      <c r="K4" s="37" t="s">
        <v>21</v>
      </c>
      <c r="L4" s="37" t="s">
        <v>654</v>
      </c>
      <c r="M4" s="37"/>
      <c r="N4" s="37"/>
      <c r="O4" s="37"/>
      <c r="P4" s="37"/>
      <c r="Q4" s="37"/>
      <c r="R4" s="37"/>
      <c r="S4" s="37"/>
      <c r="T4" s="37">
        <v>2030</v>
      </c>
      <c r="U4" s="37"/>
      <c r="V4" s="37"/>
      <c r="W4" s="37" t="s">
        <v>1103</v>
      </c>
      <c r="X4" s="37"/>
      <c r="Y4" s="37"/>
      <c r="Z4" s="37"/>
      <c r="AA4" s="119">
        <f>'[1]SET Plan calculation'!H14</f>
        <v>9.1153826882436506E-2</v>
      </c>
    </row>
    <row r="5" spans="1:27">
      <c r="A5" s="88" t="s">
        <v>1096</v>
      </c>
      <c r="B5" s="88" t="s">
        <v>21</v>
      </c>
      <c r="C5" s="88" t="s">
        <v>845</v>
      </c>
      <c r="D5" s="88" t="s">
        <v>846</v>
      </c>
      <c r="E5" s="88" t="s">
        <v>927</v>
      </c>
      <c r="F5" s="88" t="s">
        <v>1104</v>
      </c>
      <c r="G5" s="88" t="s">
        <v>16</v>
      </c>
      <c r="H5" s="88" t="s">
        <v>818</v>
      </c>
      <c r="I5" s="88" t="s">
        <v>819</v>
      </c>
      <c r="J5" s="88" t="s">
        <v>175</v>
      </c>
      <c r="K5" s="88" t="s">
        <v>21</v>
      </c>
      <c r="L5" s="88" t="s">
        <v>654</v>
      </c>
      <c r="M5" s="88" t="s">
        <v>1099</v>
      </c>
      <c r="N5" s="88" t="s">
        <v>1099</v>
      </c>
      <c r="O5" s="88" t="s">
        <v>1099</v>
      </c>
      <c r="P5" s="88" t="s">
        <v>1099</v>
      </c>
      <c r="Q5" s="88" t="s">
        <v>21</v>
      </c>
      <c r="R5" s="88" t="s">
        <v>21</v>
      </c>
      <c r="S5" s="88" t="s">
        <v>21</v>
      </c>
      <c r="T5" s="88" t="s">
        <v>1105</v>
      </c>
      <c r="U5" s="88" t="s">
        <v>1099</v>
      </c>
      <c r="V5" s="88" t="s">
        <v>1099</v>
      </c>
      <c r="W5" s="76" t="s">
        <v>1101</v>
      </c>
      <c r="X5" s="88" t="s">
        <v>1099</v>
      </c>
      <c r="Y5" s="88" t="s">
        <v>1102</v>
      </c>
      <c r="Z5" s="76">
        <v>2.81</v>
      </c>
      <c r="AA5" s="120">
        <f>[1]Data!D12</f>
        <v>2.8089111528762718</v>
      </c>
    </row>
    <row r="6" spans="1:27">
      <c r="A6" s="37" t="s">
        <v>1096</v>
      </c>
      <c r="B6" s="37"/>
      <c r="C6" s="37" t="s">
        <v>845</v>
      </c>
      <c r="D6" s="37" t="s">
        <v>846</v>
      </c>
      <c r="E6" s="37" t="s">
        <v>927</v>
      </c>
      <c r="F6" s="37" t="s">
        <v>1104</v>
      </c>
      <c r="G6" s="37" t="s">
        <v>16</v>
      </c>
      <c r="H6" s="37" t="s">
        <v>818</v>
      </c>
      <c r="I6" s="37" t="s">
        <v>819</v>
      </c>
      <c r="J6" s="37" t="s">
        <v>175</v>
      </c>
      <c r="K6" s="37" t="s">
        <v>21</v>
      </c>
      <c r="L6" s="37" t="s">
        <v>654</v>
      </c>
      <c r="M6" s="37"/>
      <c r="N6" s="37"/>
      <c r="O6" s="37"/>
      <c r="P6" s="37"/>
      <c r="Q6" s="37"/>
      <c r="R6" s="37"/>
      <c r="S6" s="37"/>
      <c r="T6" s="37">
        <v>2020</v>
      </c>
      <c r="U6" s="37"/>
      <c r="V6" s="37"/>
      <c r="W6" s="37" t="s">
        <v>1103</v>
      </c>
      <c r="X6" s="37"/>
      <c r="Y6" s="37"/>
      <c r="Z6" s="37"/>
      <c r="AA6" s="121">
        <f>'[1]SET Plan calculation'!F12</f>
        <v>1.6488778777139075</v>
      </c>
    </row>
    <row r="7" spans="1:27">
      <c r="A7" s="37" t="s">
        <v>1096</v>
      </c>
      <c r="B7" s="37"/>
      <c r="C7" s="37" t="s">
        <v>845</v>
      </c>
      <c r="D7" s="37" t="s">
        <v>846</v>
      </c>
      <c r="E7" s="37" t="s">
        <v>927</v>
      </c>
      <c r="F7" s="37" t="s">
        <v>1104</v>
      </c>
      <c r="G7" s="37" t="s">
        <v>16</v>
      </c>
      <c r="H7" s="37" t="s">
        <v>818</v>
      </c>
      <c r="I7" s="37" t="s">
        <v>819</v>
      </c>
      <c r="J7" s="37" t="s">
        <v>175</v>
      </c>
      <c r="K7" s="37" t="s">
        <v>21</v>
      </c>
      <c r="L7" s="37" t="s">
        <v>654</v>
      </c>
      <c r="M7" s="37"/>
      <c r="N7" s="37"/>
      <c r="O7" s="37"/>
      <c r="P7" s="37"/>
      <c r="Q7" s="37"/>
      <c r="R7" s="37"/>
      <c r="S7" s="37"/>
      <c r="T7" s="37">
        <v>2030</v>
      </c>
      <c r="U7" s="37"/>
      <c r="V7" s="37"/>
      <c r="W7" s="37" t="s">
        <v>1103</v>
      </c>
      <c r="X7" s="37"/>
      <c r="Y7" s="37"/>
      <c r="Z7" s="37"/>
      <c r="AA7" s="121">
        <f>'[1]SET Plan calculation'!H12</f>
        <v>1.1542145143997355</v>
      </c>
    </row>
    <row r="8" spans="1:27">
      <c r="A8" s="88" t="s">
        <v>1096</v>
      </c>
      <c r="B8" s="88" t="s">
        <v>21</v>
      </c>
      <c r="C8" s="88" t="s">
        <v>845</v>
      </c>
      <c r="D8" s="88" t="s">
        <v>846</v>
      </c>
      <c r="E8" s="88" t="s">
        <v>1047</v>
      </c>
      <c r="F8" s="88" t="s">
        <v>1106</v>
      </c>
      <c r="G8" s="88" t="s">
        <v>16</v>
      </c>
      <c r="H8" s="88" t="s">
        <v>818</v>
      </c>
      <c r="I8" s="88" t="s">
        <v>819</v>
      </c>
      <c r="J8" s="88" t="s">
        <v>175</v>
      </c>
      <c r="K8" s="88" t="s">
        <v>21</v>
      </c>
      <c r="L8" s="88" t="s">
        <v>654</v>
      </c>
      <c r="M8" s="88" t="s">
        <v>1099</v>
      </c>
      <c r="N8" s="88" t="s">
        <v>1099</v>
      </c>
      <c r="O8" s="88" t="s">
        <v>1099</v>
      </c>
      <c r="P8" s="88" t="s">
        <v>1099</v>
      </c>
      <c r="Q8" s="88" t="s">
        <v>21</v>
      </c>
      <c r="R8" s="88" t="s">
        <v>21</v>
      </c>
      <c r="S8" s="88" t="s">
        <v>21</v>
      </c>
      <c r="T8" s="88" t="s">
        <v>1100</v>
      </c>
      <c r="U8" s="88" t="s">
        <v>1099</v>
      </c>
      <c r="V8" s="88" t="s">
        <v>1099</v>
      </c>
      <c r="W8" s="76" t="s">
        <v>1101</v>
      </c>
      <c r="X8" s="88" t="s">
        <v>1099</v>
      </c>
      <c r="Y8" s="88" t="s">
        <v>1102</v>
      </c>
      <c r="Z8" s="76">
        <v>0.202453307984791</v>
      </c>
      <c r="AA8" s="122">
        <f>[1]Data!D13</f>
        <v>0.12640100187943218</v>
      </c>
    </row>
    <row r="9" spans="1:27">
      <c r="A9" s="37" t="s">
        <v>1096</v>
      </c>
      <c r="B9" s="37"/>
      <c r="C9" s="37" t="s">
        <v>845</v>
      </c>
      <c r="D9" s="37" t="s">
        <v>846</v>
      </c>
      <c r="E9" s="37" t="s">
        <v>1047</v>
      </c>
      <c r="F9" s="37" t="s">
        <v>1106</v>
      </c>
      <c r="G9" s="37" t="s">
        <v>16</v>
      </c>
      <c r="H9" s="37" t="s">
        <v>818</v>
      </c>
      <c r="I9" s="37" t="s">
        <v>819</v>
      </c>
      <c r="J9" s="37" t="s">
        <v>175</v>
      </c>
      <c r="K9" s="37" t="s">
        <v>21</v>
      </c>
      <c r="L9" s="37" t="s">
        <v>654</v>
      </c>
      <c r="M9" s="37" t="s">
        <v>1099</v>
      </c>
      <c r="N9" s="37" t="s">
        <v>1099</v>
      </c>
      <c r="O9" s="37" t="s">
        <v>1099</v>
      </c>
      <c r="P9" s="37" t="s">
        <v>1099</v>
      </c>
      <c r="Q9" s="37" t="s">
        <v>21</v>
      </c>
      <c r="R9" s="37" t="s">
        <v>21</v>
      </c>
      <c r="S9" s="37" t="s">
        <v>21</v>
      </c>
      <c r="T9" s="37">
        <v>2020</v>
      </c>
      <c r="U9" s="37"/>
      <c r="V9" s="37"/>
      <c r="W9" s="37" t="s">
        <v>1103</v>
      </c>
      <c r="X9" s="37"/>
      <c r="Y9" s="37"/>
      <c r="Z9" s="37"/>
      <c r="AA9" s="123">
        <f>'[1]SET Plan calculation'!F13</f>
        <v>7.4199504497125798E-2</v>
      </c>
    </row>
    <row r="10" spans="1:27">
      <c r="A10" s="37" t="s">
        <v>1096</v>
      </c>
      <c r="B10" s="37"/>
      <c r="C10" s="37" t="s">
        <v>845</v>
      </c>
      <c r="D10" s="37" t="s">
        <v>846</v>
      </c>
      <c r="E10" s="37" t="s">
        <v>1047</v>
      </c>
      <c r="F10" s="37" t="s">
        <v>1106</v>
      </c>
      <c r="G10" s="37" t="s">
        <v>16</v>
      </c>
      <c r="H10" s="37" t="s">
        <v>818</v>
      </c>
      <c r="I10" s="37" t="s">
        <v>819</v>
      </c>
      <c r="J10" s="37" t="s">
        <v>175</v>
      </c>
      <c r="K10" s="37" t="s">
        <v>21</v>
      </c>
      <c r="L10" s="37" t="s">
        <v>654</v>
      </c>
      <c r="M10" s="37" t="s">
        <v>1099</v>
      </c>
      <c r="N10" s="37" t="s">
        <v>1099</v>
      </c>
      <c r="O10" s="37" t="s">
        <v>1099</v>
      </c>
      <c r="P10" s="37" t="s">
        <v>1099</v>
      </c>
      <c r="Q10" s="37" t="s">
        <v>21</v>
      </c>
      <c r="R10" s="37" t="s">
        <v>21</v>
      </c>
      <c r="S10" s="37" t="s">
        <v>21</v>
      </c>
      <c r="T10" s="37">
        <v>2030</v>
      </c>
      <c r="U10" s="37"/>
      <c r="V10" s="37"/>
      <c r="W10" s="37" t="s">
        <v>1103</v>
      </c>
      <c r="X10" s="37"/>
      <c r="Y10" s="37"/>
      <c r="Z10" s="37"/>
      <c r="AA10" s="123">
        <f>'[1]SET Plan calculation'!H13</f>
        <v>5.1939653147988048E-2</v>
      </c>
    </row>
    <row r="11" spans="1:27">
      <c r="A11" s="88" t="s">
        <v>1096</v>
      </c>
      <c r="B11" s="88" t="s">
        <v>21</v>
      </c>
      <c r="C11" s="88" t="s">
        <v>845</v>
      </c>
      <c r="D11" s="88" t="s">
        <v>846</v>
      </c>
      <c r="E11" s="88" t="s">
        <v>1107</v>
      </c>
      <c r="F11" s="88" t="s">
        <v>1108</v>
      </c>
      <c r="G11" s="88" t="s">
        <v>16</v>
      </c>
      <c r="H11" s="88" t="s">
        <v>818</v>
      </c>
      <c r="I11" s="88" t="s">
        <v>819</v>
      </c>
      <c r="J11" s="88" t="s">
        <v>175</v>
      </c>
      <c r="K11" s="88" t="s">
        <v>21</v>
      </c>
      <c r="L11" s="88" t="s">
        <v>654</v>
      </c>
      <c r="M11" s="88" t="s">
        <v>1099</v>
      </c>
      <c r="N11" s="88" t="s">
        <v>1099</v>
      </c>
      <c r="O11" s="88" t="s">
        <v>1099</v>
      </c>
      <c r="P11" s="88" t="s">
        <v>1099</v>
      </c>
      <c r="Q11" s="88" t="s">
        <v>21</v>
      </c>
      <c r="R11" s="88" t="s">
        <v>21</v>
      </c>
      <c r="S11" s="88" t="s">
        <v>21</v>
      </c>
      <c r="T11" s="88" t="s">
        <v>1099</v>
      </c>
      <c r="U11" s="88" t="s">
        <v>1099</v>
      </c>
      <c r="V11" s="88" t="s">
        <v>1099</v>
      </c>
      <c r="W11" s="88" t="s">
        <v>1099</v>
      </c>
      <c r="X11" s="88" t="s">
        <v>1099</v>
      </c>
      <c r="Y11" s="88" t="s">
        <v>1102</v>
      </c>
      <c r="Z11" s="124">
        <v>2020</v>
      </c>
    </row>
    <row r="12" spans="1:27">
      <c r="A12" s="88" t="s">
        <v>1096</v>
      </c>
      <c r="B12" s="88" t="s">
        <v>21</v>
      </c>
      <c r="C12" s="88" t="s">
        <v>845</v>
      </c>
      <c r="D12" s="88" t="s">
        <v>846</v>
      </c>
      <c r="E12" s="88" t="s">
        <v>1063</v>
      </c>
      <c r="F12" s="88" t="s">
        <v>1109</v>
      </c>
      <c r="G12" s="88" t="s">
        <v>16</v>
      </c>
      <c r="H12" s="88" t="s">
        <v>818</v>
      </c>
      <c r="I12" s="88" t="s">
        <v>819</v>
      </c>
      <c r="J12" s="88" t="s">
        <v>175</v>
      </c>
      <c r="K12" s="88" t="s">
        <v>21</v>
      </c>
      <c r="L12" s="88" t="s">
        <v>654</v>
      </c>
      <c r="M12" s="88" t="s">
        <v>1099</v>
      </c>
      <c r="N12" s="88" t="s">
        <v>1099</v>
      </c>
      <c r="O12" s="88" t="s">
        <v>1099</v>
      </c>
      <c r="P12" s="88" t="s">
        <v>1099</v>
      </c>
      <c r="Q12" s="88" t="s">
        <v>21</v>
      </c>
      <c r="R12" s="88" t="s">
        <v>21</v>
      </c>
      <c r="S12" s="88" t="s">
        <v>21</v>
      </c>
      <c r="T12" s="88" t="s">
        <v>1100</v>
      </c>
      <c r="U12" s="88" t="s">
        <v>1099</v>
      </c>
      <c r="V12" s="88" t="s">
        <v>1099</v>
      </c>
      <c r="W12" s="88" t="s">
        <v>1099</v>
      </c>
      <c r="X12" s="88" t="s">
        <v>1099</v>
      </c>
      <c r="Y12" s="88" t="s">
        <v>1102</v>
      </c>
      <c r="Z12" s="124">
        <v>20</v>
      </c>
    </row>
    <row r="13" spans="1:27">
      <c r="A13" s="88" t="s">
        <v>1096</v>
      </c>
      <c r="B13" s="88" t="s">
        <v>21</v>
      </c>
      <c r="C13" s="88" t="s">
        <v>845</v>
      </c>
      <c r="D13" s="88" t="s">
        <v>846</v>
      </c>
      <c r="E13" s="88" t="s">
        <v>1110</v>
      </c>
      <c r="F13" s="88" t="s">
        <v>1111</v>
      </c>
      <c r="G13" s="88" t="s">
        <v>16</v>
      </c>
      <c r="H13" s="88" t="s">
        <v>818</v>
      </c>
      <c r="I13" s="88" t="s">
        <v>819</v>
      </c>
      <c r="J13" s="88" t="s">
        <v>175</v>
      </c>
      <c r="K13" s="88" t="s">
        <v>21</v>
      </c>
      <c r="L13" s="88" t="s">
        <v>654</v>
      </c>
      <c r="M13" s="88" t="s">
        <v>1099</v>
      </c>
      <c r="N13" s="88" t="s">
        <v>1099</v>
      </c>
      <c r="O13" s="88" t="s">
        <v>1099</v>
      </c>
      <c r="P13" s="88" t="s">
        <v>1099</v>
      </c>
      <c r="Q13" s="88" t="s">
        <v>21</v>
      </c>
      <c r="R13" s="88" t="s">
        <v>21</v>
      </c>
      <c r="S13" s="88" t="s">
        <v>21</v>
      </c>
      <c r="T13" s="88" t="s">
        <v>1100</v>
      </c>
      <c r="U13" s="88" t="s">
        <v>1112</v>
      </c>
      <c r="V13" s="88" t="s">
        <v>1099</v>
      </c>
      <c r="W13" s="88" t="s">
        <v>1099</v>
      </c>
      <c r="X13" s="88" t="s">
        <v>1113</v>
      </c>
      <c r="Y13" s="88" t="s">
        <v>1102</v>
      </c>
      <c r="Z13" s="76">
        <v>4.3</v>
      </c>
      <c r="AA13" s="124">
        <f>[1]Data!D5</f>
        <v>5.5</v>
      </c>
    </row>
    <row r="14" spans="1:27">
      <c r="A14" s="37" t="s">
        <v>1096</v>
      </c>
      <c r="B14" s="37" t="s">
        <v>21</v>
      </c>
      <c r="C14" s="37" t="s">
        <v>845</v>
      </c>
      <c r="D14" s="37" t="s">
        <v>846</v>
      </c>
      <c r="E14" s="37" t="s">
        <v>1110</v>
      </c>
      <c r="F14" s="37" t="s">
        <v>1111</v>
      </c>
      <c r="G14" s="37" t="s">
        <v>16</v>
      </c>
      <c r="H14" s="37" t="s">
        <v>818</v>
      </c>
      <c r="I14" s="37" t="s">
        <v>819</v>
      </c>
      <c r="J14" s="37" t="s">
        <v>175</v>
      </c>
      <c r="K14" s="37" t="s">
        <v>21</v>
      </c>
      <c r="L14" s="37" t="s">
        <v>654</v>
      </c>
      <c r="M14" s="37" t="s">
        <v>1099</v>
      </c>
      <c r="N14" s="37" t="s">
        <v>1099</v>
      </c>
      <c r="O14" s="37" t="s">
        <v>1099</v>
      </c>
      <c r="P14" s="37" t="s">
        <v>1099</v>
      </c>
      <c r="Q14" s="37" t="s">
        <v>21</v>
      </c>
      <c r="R14" s="37" t="s">
        <v>21</v>
      </c>
      <c r="S14" s="37" t="s">
        <v>21</v>
      </c>
      <c r="T14" s="37">
        <v>2020</v>
      </c>
      <c r="U14" s="37" t="s">
        <v>1112</v>
      </c>
      <c r="V14" s="37" t="s">
        <v>1099</v>
      </c>
      <c r="W14" s="37" t="s">
        <v>1103</v>
      </c>
      <c r="X14" s="37" t="s">
        <v>1113</v>
      </c>
      <c r="Y14" s="37" t="s">
        <v>1102</v>
      </c>
      <c r="Z14" s="37"/>
      <c r="AA14" s="37">
        <f>'[1]SET Plan calculation'!F5</f>
        <v>5.5</v>
      </c>
    </row>
    <row r="15" spans="1:27">
      <c r="A15" s="37" t="s">
        <v>1096</v>
      </c>
      <c r="B15" s="37" t="s">
        <v>21</v>
      </c>
      <c r="C15" s="37" t="s">
        <v>845</v>
      </c>
      <c r="D15" s="37" t="s">
        <v>846</v>
      </c>
      <c r="E15" s="37" t="s">
        <v>1110</v>
      </c>
      <c r="F15" s="37" t="s">
        <v>1111</v>
      </c>
      <c r="G15" s="37" t="s">
        <v>16</v>
      </c>
      <c r="H15" s="37" t="s">
        <v>818</v>
      </c>
      <c r="I15" s="37" t="s">
        <v>819</v>
      </c>
      <c r="J15" s="37" t="s">
        <v>175</v>
      </c>
      <c r="K15" s="37" t="s">
        <v>21</v>
      </c>
      <c r="L15" s="37" t="s">
        <v>654</v>
      </c>
      <c r="M15" s="37" t="s">
        <v>1099</v>
      </c>
      <c r="N15" s="37" t="s">
        <v>1099</v>
      </c>
      <c r="O15" s="37" t="s">
        <v>1099</v>
      </c>
      <c r="P15" s="37" t="s">
        <v>1099</v>
      </c>
      <c r="Q15" s="37" t="s">
        <v>21</v>
      </c>
      <c r="R15" s="37" t="s">
        <v>21</v>
      </c>
      <c r="S15" s="37" t="s">
        <v>21</v>
      </c>
      <c r="T15" s="37">
        <v>2030</v>
      </c>
      <c r="U15" s="37" t="s">
        <v>1112</v>
      </c>
      <c r="V15" s="37" t="s">
        <v>1099</v>
      </c>
      <c r="W15" s="37" t="s">
        <v>1103</v>
      </c>
      <c r="X15" s="37" t="s">
        <v>1113</v>
      </c>
      <c r="Y15" s="37" t="s">
        <v>1102</v>
      </c>
      <c r="Z15" s="37"/>
      <c r="AA15" s="121">
        <f>'[1]SET Plan calculation'!H5</f>
        <v>3.85</v>
      </c>
    </row>
    <row r="16" spans="1:27">
      <c r="A16" s="88" t="s">
        <v>1096</v>
      </c>
      <c r="B16" s="88" t="s">
        <v>21</v>
      </c>
      <c r="C16" s="88" t="s">
        <v>845</v>
      </c>
      <c r="D16" s="88" t="s">
        <v>846</v>
      </c>
      <c r="E16" s="88" t="s">
        <v>1110</v>
      </c>
      <c r="F16" s="88" t="s">
        <v>1111</v>
      </c>
      <c r="G16" s="88" t="s">
        <v>16</v>
      </c>
      <c r="H16" s="88" t="s">
        <v>818</v>
      </c>
      <c r="I16" s="88" t="s">
        <v>819</v>
      </c>
      <c r="J16" s="88" t="s">
        <v>175</v>
      </c>
      <c r="K16" s="88" t="s">
        <v>21</v>
      </c>
      <c r="L16" s="88" t="s">
        <v>654</v>
      </c>
      <c r="M16" s="88" t="s">
        <v>1099</v>
      </c>
      <c r="N16" s="88" t="s">
        <v>1099</v>
      </c>
      <c r="O16" s="88" t="s">
        <v>1099</v>
      </c>
      <c r="P16" s="88" t="s">
        <v>1099</v>
      </c>
      <c r="Q16" s="88" t="s">
        <v>21</v>
      </c>
      <c r="R16" s="88" t="s">
        <v>21</v>
      </c>
      <c r="S16" s="88" t="s">
        <v>21</v>
      </c>
      <c r="T16" s="88" t="s">
        <v>1100</v>
      </c>
      <c r="U16" s="88" t="s">
        <v>1114</v>
      </c>
      <c r="V16" s="88" t="s">
        <v>1099</v>
      </c>
      <c r="W16" s="88" t="s">
        <v>1099</v>
      </c>
      <c r="X16" s="88" t="s">
        <v>1113</v>
      </c>
      <c r="Y16" s="88" t="s">
        <v>1102</v>
      </c>
      <c r="Z16" s="76">
        <v>0.42</v>
      </c>
      <c r="AA16" s="124">
        <f>[1]Data!D9</f>
        <v>0.24299999999999999</v>
      </c>
    </row>
    <row r="17" spans="1:27">
      <c r="A17" s="88" t="s">
        <v>1096</v>
      </c>
      <c r="B17" s="88" t="s">
        <v>21</v>
      </c>
      <c r="C17" s="88" t="s">
        <v>845</v>
      </c>
      <c r="D17" s="88" t="s">
        <v>846</v>
      </c>
      <c r="E17" s="88" t="s">
        <v>1110</v>
      </c>
      <c r="F17" s="88" t="s">
        <v>1111</v>
      </c>
      <c r="G17" s="88" t="s">
        <v>16</v>
      </c>
      <c r="H17" s="88" t="s">
        <v>818</v>
      </c>
      <c r="I17" s="88" t="s">
        <v>819</v>
      </c>
      <c r="J17" s="88" t="s">
        <v>175</v>
      </c>
      <c r="K17" s="88" t="s">
        <v>21</v>
      </c>
      <c r="L17" s="88" t="s">
        <v>654</v>
      </c>
      <c r="M17" s="88" t="s">
        <v>1099</v>
      </c>
      <c r="N17" s="88" t="s">
        <v>1099</v>
      </c>
      <c r="O17" s="88" t="s">
        <v>1099</v>
      </c>
      <c r="P17" s="88" t="s">
        <v>1099</v>
      </c>
      <c r="Q17" s="88" t="s">
        <v>21</v>
      </c>
      <c r="R17" s="88" t="s">
        <v>21</v>
      </c>
      <c r="S17" s="88" t="s">
        <v>21</v>
      </c>
      <c r="T17" s="88" t="s">
        <v>1100</v>
      </c>
      <c r="U17" s="88" t="s">
        <v>1115</v>
      </c>
      <c r="V17" s="88" t="s">
        <v>1099</v>
      </c>
      <c r="W17" s="88" t="s">
        <v>1099</v>
      </c>
      <c r="X17" s="88" t="s">
        <v>1113</v>
      </c>
      <c r="Y17" s="88" t="s">
        <v>1102</v>
      </c>
      <c r="Z17" s="124">
        <v>0.35799999999999998</v>
      </c>
    </row>
    <row r="18" spans="1:27">
      <c r="A18" s="88" t="s">
        <v>1096</v>
      </c>
      <c r="B18" s="88" t="s">
        <v>21</v>
      </c>
      <c r="C18" s="88" t="s">
        <v>845</v>
      </c>
      <c r="D18" s="88" t="s">
        <v>846</v>
      </c>
      <c r="E18" s="88" t="s">
        <v>1110</v>
      </c>
      <c r="F18" s="88" t="s">
        <v>1111</v>
      </c>
      <c r="G18" s="88" t="s">
        <v>16</v>
      </c>
      <c r="H18" s="88" t="s">
        <v>818</v>
      </c>
      <c r="I18" s="88" t="s">
        <v>819</v>
      </c>
      <c r="J18" s="88" t="s">
        <v>175</v>
      </c>
      <c r="K18" s="88" t="s">
        <v>21</v>
      </c>
      <c r="L18" s="88" t="s">
        <v>654</v>
      </c>
      <c r="M18" s="88" t="s">
        <v>1099</v>
      </c>
      <c r="N18" s="88" t="s">
        <v>1099</v>
      </c>
      <c r="O18" s="88" t="s">
        <v>1099</v>
      </c>
      <c r="P18" s="88" t="s">
        <v>1099</v>
      </c>
      <c r="Q18" s="88" t="s">
        <v>21</v>
      </c>
      <c r="R18" s="88" t="s">
        <v>21</v>
      </c>
      <c r="S18" s="88" t="s">
        <v>21</v>
      </c>
      <c r="T18" s="88" t="s">
        <v>1100</v>
      </c>
      <c r="U18" s="88" t="s">
        <v>1116</v>
      </c>
      <c r="V18" s="88" t="s">
        <v>1099</v>
      </c>
      <c r="W18" s="88" t="s">
        <v>1099</v>
      </c>
      <c r="X18" s="88" t="s">
        <v>1113</v>
      </c>
      <c r="Y18" s="88" t="s">
        <v>1102</v>
      </c>
      <c r="Z18" s="124">
        <v>0.95</v>
      </c>
    </row>
    <row r="19" spans="1:27">
      <c r="A19" s="125" t="s">
        <v>1096</v>
      </c>
      <c r="B19" s="125" t="s">
        <v>21</v>
      </c>
      <c r="C19" s="125" t="s">
        <v>845</v>
      </c>
      <c r="D19" s="125" t="s">
        <v>846</v>
      </c>
      <c r="E19" s="125" t="s">
        <v>1110</v>
      </c>
      <c r="F19" s="125" t="s">
        <v>1111</v>
      </c>
      <c r="G19" s="125" t="s">
        <v>16</v>
      </c>
      <c r="H19" s="125" t="s">
        <v>818</v>
      </c>
      <c r="I19" s="125" t="s">
        <v>819</v>
      </c>
      <c r="J19" s="125" t="s">
        <v>175</v>
      </c>
      <c r="K19" s="125" t="s">
        <v>21</v>
      </c>
      <c r="L19" s="125" t="s">
        <v>654</v>
      </c>
      <c r="M19" s="125" t="s">
        <v>1099</v>
      </c>
      <c r="N19" s="125" t="s">
        <v>1099</v>
      </c>
      <c r="O19" s="125" t="s">
        <v>1099</v>
      </c>
      <c r="P19" s="125" t="s">
        <v>1099</v>
      </c>
      <c r="Q19" s="125" t="s">
        <v>21</v>
      </c>
      <c r="R19" s="125" t="s">
        <v>21</v>
      </c>
      <c r="S19" s="125" t="s">
        <v>21</v>
      </c>
      <c r="T19" s="125" t="s">
        <v>1100</v>
      </c>
      <c r="U19" s="125" t="s">
        <v>1117</v>
      </c>
      <c r="V19" s="125" t="s">
        <v>1099</v>
      </c>
      <c r="W19" s="125" t="s">
        <v>1099</v>
      </c>
      <c r="X19" s="125" t="s">
        <v>1113</v>
      </c>
      <c r="Y19" s="125" t="s">
        <v>1102</v>
      </c>
      <c r="Z19" s="126">
        <v>1.8E-3</v>
      </c>
    </row>
    <row r="20" spans="1:27">
      <c r="A20" s="88" t="s">
        <v>1096</v>
      </c>
      <c r="B20" s="88" t="s">
        <v>21</v>
      </c>
      <c r="C20" s="88" t="s">
        <v>843</v>
      </c>
      <c r="D20" s="88" t="s">
        <v>844</v>
      </c>
      <c r="E20" s="88" t="s">
        <v>1097</v>
      </c>
      <c r="F20" s="88" t="s">
        <v>1098</v>
      </c>
      <c r="G20" s="88" t="s">
        <v>16</v>
      </c>
      <c r="H20" s="88" t="s">
        <v>818</v>
      </c>
      <c r="I20" s="88" t="s">
        <v>819</v>
      </c>
      <c r="J20" s="88" t="s">
        <v>175</v>
      </c>
      <c r="K20" s="88" t="s">
        <v>21</v>
      </c>
      <c r="L20" s="88" t="s">
        <v>654</v>
      </c>
      <c r="M20" s="88" t="s">
        <v>1099</v>
      </c>
      <c r="N20" s="88" t="s">
        <v>1099</v>
      </c>
      <c r="O20" s="88" t="s">
        <v>1099</v>
      </c>
      <c r="P20" s="88" t="s">
        <v>1099</v>
      </c>
      <c r="Q20" s="88" t="s">
        <v>21</v>
      </c>
      <c r="R20" s="88" t="s">
        <v>21</v>
      </c>
      <c r="S20" s="88" t="s">
        <v>21</v>
      </c>
      <c r="T20" s="88" t="s">
        <v>1100</v>
      </c>
      <c r="U20" s="88" t="s">
        <v>1099</v>
      </c>
      <c r="V20" s="88" t="s">
        <v>1099</v>
      </c>
      <c r="W20" s="76" t="s">
        <v>1101</v>
      </c>
      <c r="X20" s="88" t="s">
        <v>1099</v>
      </c>
      <c r="Y20" s="88" t="s">
        <v>1102</v>
      </c>
      <c r="Z20" s="127">
        <v>1.5844322331131901E-2</v>
      </c>
      <c r="AA20" s="122">
        <f>(Z20/Z23)*AA23</f>
        <v>1.1068310851382572E-2</v>
      </c>
    </row>
    <row r="21" spans="1:27">
      <c r="A21" s="37" t="s">
        <v>1096</v>
      </c>
      <c r="B21" s="37" t="s">
        <v>21</v>
      </c>
      <c r="C21" s="37" t="s">
        <v>843</v>
      </c>
      <c r="D21" s="37" t="s">
        <v>844</v>
      </c>
      <c r="E21" s="37" t="s">
        <v>1097</v>
      </c>
      <c r="F21" s="37" t="s">
        <v>1098</v>
      </c>
      <c r="G21" s="37" t="s">
        <v>16</v>
      </c>
      <c r="H21" s="37" t="s">
        <v>818</v>
      </c>
      <c r="I21" s="37" t="s">
        <v>819</v>
      </c>
      <c r="J21" s="37" t="s">
        <v>175</v>
      </c>
      <c r="K21" s="37" t="s">
        <v>21</v>
      </c>
      <c r="L21" s="37" t="s">
        <v>654</v>
      </c>
      <c r="M21" s="37" t="s">
        <v>1099</v>
      </c>
      <c r="N21" s="37" t="s">
        <v>1099</v>
      </c>
      <c r="O21" s="37" t="s">
        <v>1099</v>
      </c>
      <c r="P21" s="37" t="s">
        <v>1099</v>
      </c>
      <c r="Q21" s="37" t="s">
        <v>21</v>
      </c>
      <c r="R21" s="37" t="s">
        <v>21</v>
      </c>
      <c r="S21" s="37" t="s">
        <v>21</v>
      </c>
      <c r="T21" s="37">
        <v>2020</v>
      </c>
      <c r="U21" s="37" t="s">
        <v>1099</v>
      </c>
      <c r="V21" s="37" t="s">
        <v>1099</v>
      </c>
      <c r="W21" s="37" t="s">
        <v>1103</v>
      </c>
      <c r="X21" s="37"/>
      <c r="Y21" s="37"/>
      <c r="Z21" s="123"/>
      <c r="AA21" s="123">
        <f>'[1]SET Plan calculation'!G14</f>
        <v>9.3589799009055688E-3</v>
      </c>
    </row>
    <row r="22" spans="1:27">
      <c r="A22" s="37" t="s">
        <v>1096</v>
      </c>
      <c r="B22" s="37" t="s">
        <v>21</v>
      </c>
      <c r="C22" s="37" t="s">
        <v>843</v>
      </c>
      <c r="D22" s="37" t="s">
        <v>844</v>
      </c>
      <c r="E22" s="37" t="s">
        <v>1097</v>
      </c>
      <c r="F22" s="37" t="s">
        <v>1098</v>
      </c>
      <c r="G22" s="37" t="s">
        <v>16</v>
      </c>
      <c r="H22" s="37" t="s">
        <v>818</v>
      </c>
      <c r="I22" s="37" t="s">
        <v>819</v>
      </c>
      <c r="J22" s="37" t="s">
        <v>175</v>
      </c>
      <c r="K22" s="37" t="s">
        <v>21</v>
      </c>
      <c r="L22" s="37" t="s">
        <v>654</v>
      </c>
      <c r="M22" s="37" t="s">
        <v>1099</v>
      </c>
      <c r="N22" s="37" t="s">
        <v>1099</v>
      </c>
      <c r="O22" s="37" t="s">
        <v>1099</v>
      </c>
      <c r="P22" s="37" t="s">
        <v>1099</v>
      </c>
      <c r="Q22" s="37" t="s">
        <v>21</v>
      </c>
      <c r="R22" s="37" t="s">
        <v>21</v>
      </c>
      <c r="S22" s="37" t="s">
        <v>21</v>
      </c>
      <c r="T22" s="37">
        <v>2030</v>
      </c>
      <c r="U22" s="37" t="s">
        <v>1099</v>
      </c>
      <c r="V22" s="37" t="s">
        <v>1099</v>
      </c>
      <c r="W22" s="37" t="s">
        <v>1103</v>
      </c>
      <c r="X22" s="37"/>
      <c r="Y22" s="37"/>
      <c r="Z22" s="123"/>
      <c r="AA22" s="123">
        <f>'[1]SET Plan calculation'!I14</f>
        <v>6.5512859306338968E-3</v>
      </c>
    </row>
    <row r="23" spans="1:27">
      <c r="A23" s="88" t="s">
        <v>1096</v>
      </c>
      <c r="B23" s="88" t="s">
        <v>21</v>
      </c>
      <c r="C23" s="88" t="s">
        <v>843</v>
      </c>
      <c r="D23" s="88" t="s">
        <v>844</v>
      </c>
      <c r="E23" s="88" t="s">
        <v>927</v>
      </c>
      <c r="F23" s="88" t="s">
        <v>1104</v>
      </c>
      <c r="G23" s="88" t="s">
        <v>16</v>
      </c>
      <c r="H23" s="88" t="s">
        <v>818</v>
      </c>
      <c r="I23" s="88" t="s">
        <v>819</v>
      </c>
      <c r="J23" s="88" t="s">
        <v>175</v>
      </c>
      <c r="K23" s="88" t="s">
        <v>21</v>
      </c>
      <c r="L23" s="88" t="s">
        <v>654</v>
      </c>
      <c r="M23" s="88" t="s">
        <v>1099</v>
      </c>
      <c r="N23" s="88" t="s">
        <v>1099</v>
      </c>
      <c r="O23" s="88" t="s">
        <v>1099</v>
      </c>
      <c r="P23" s="88" t="s">
        <v>1099</v>
      </c>
      <c r="Q23" s="88" t="s">
        <v>21</v>
      </c>
      <c r="R23" s="88" t="s">
        <v>21</v>
      </c>
      <c r="S23" s="88" t="s">
        <v>21</v>
      </c>
      <c r="T23" s="88" t="s">
        <v>1105</v>
      </c>
      <c r="U23" s="88" t="s">
        <v>1099</v>
      </c>
      <c r="V23" s="88" t="s">
        <v>1099</v>
      </c>
      <c r="W23" s="76" t="s">
        <v>1101</v>
      </c>
      <c r="X23" s="88" t="s">
        <v>1099</v>
      </c>
      <c r="Y23" s="88" t="s">
        <v>1102</v>
      </c>
      <c r="Z23" s="76">
        <v>7.95</v>
      </c>
      <c r="AA23" s="120">
        <f>[1]Production_costs!P25</f>
        <v>5.5536026994096961</v>
      </c>
    </row>
    <row r="24" spans="1:27">
      <c r="A24" s="37" t="s">
        <v>1096</v>
      </c>
      <c r="B24" s="37" t="s">
        <v>21</v>
      </c>
      <c r="C24" s="37" t="s">
        <v>843</v>
      </c>
      <c r="D24" s="37" t="s">
        <v>844</v>
      </c>
      <c r="E24" s="37" t="s">
        <v>927</v>
      </c>
      <c r="F24" s="37" t="s">
        <v>1104</v>
      </c>
      <c r="G24" s="37" t="s">
        <v>16</v>
      </c>
      <c r="H24" s="37" t="s">
        <v>818</v>
      </c>
      <c r="I24" s="37" t="s">
        <v>819</v>
      </c>
      <c r="J24" s="37" t="s">
        <v>175</v>
      </c>
      <c r="K24" s="37" t="s">
        <v>21</v>
      </c>
      <c r="L24" s="37" t="s">
        <v>654</v>
      </c>
      <c r="M24" s="37" t="s">
        <v>1099</v>
      </c>
      <c r="N24" s="37" t="s">
        <v>1099</v>
      </c>
      <c r="O24" s="37" t="s">
        <v>1099</v>
      </c>
      <c r="P24" s="37" t="s">
        <v>1099</v>
      </c>
      <c r="Q24" s="37" t="s">
        <v>21</v>
      </c>
      <c r="R24" s="37" t="s">
        <v>21</v>
      </c>
      <c r="S24" s="37" t="s">
        <v>21</v>
      </c>
      <c r="T24" s="37">
        <v>2020</v>
      </c>
      <c r="U24" s="37" t="s">
        <v>1099</v>
      </c>
      <c r="V24" s="37" t="s">
        <v>1099</v>
      </c>
      <c r="W24" s="37" t="s">
        <v>1103</v>
      </c>
      <c r="X24" s="37" t="s">
        <v>1099</v>
      </c>
      <c r="Y24" s="37" t="s">
        <v>1102</v>
      </c>
      <c r="Z24" s="37"/>
      <c r="AA24" s="121">
        <f>'[1]SET Plan calculation'!G12</f>
        <v>2.7061031935625492</v>
      </c>
    </row>
    <row r="25" spans="1:27">
      <c r="A25" s="37" t="s">
        <v>1096</v>
      </c>
      <c r="B25" s="37" t="s">
        <v>21</v>
      </c>
      <c r="C25" s="37" t="s">
        <v>843</v>
      </c>
      <c r="D25" s="37" t="s">
        <v>844</v>
      </c>
      <c r="E25" s="37" t="s">
        <v>927</v>
      </c>
      <c r="F25" s="37" t="s">
        <v>1104</v>
      </c>
      <c r="G25" s="37" t="s">
        <v>16</v>
      </c>
      <c r="H25" s="37" t="s">
        <v>818</v>
      </c>
      <c r="I25" s="37" t="s">
        <v>819</v>
      </c>
      <c r="J25" s="37" t="s">
        <v>175</v>
      </c>
      <c r="K25" s="37" t="s">
        <v>21</v>
      </c>
      <c r="L25" s="37" t="s">
        <v>654</v>
      </c>
      <c r="M25" s="37" t="s">
        <v>1099</v>
      </c>
      <c r="N25" s="37" t="s">
        <v>1099</v>
      </c>
      <c r="O25" s="37" t="s">
        <v>1099</v>
      </c>
      <c r="P25" s="37" t="s">
        <v>1099</v>
      </c>
      <c r="Q25" s="37" t="s">
        <v>21</v>
      </c>
      <c r="R25" s="37" t="s">
        <v>21</v>
      </c>
      <c r="S25" s="37" t="s">
        <v>21</v>
      </c>
      <c r="T25" s="37">
        <v>2030</v>
      </c>
      <c r="U25" s="37" t="s">
        <v>1099</v>
      </c>
      <c r="V25" s="37" t="s">
        <v>1099</v>
      </c>
      <c r="W25" s="37" t="s">
        <v>1103</v>
      </c>
      <c r="X25" s="37" t="s">
        <v>1099</v>
      </c>
      <c r="Y25" s="37" t="s">
        <v>1102</v>
      </c>
      <c r="Z25" s="37"/>
      <c r="AA25" s="121">
        <f>'[1]SET Plan calculation'!I12</f>
        <v>1.8942722354937844</v>
      </c>
    </row>
    <row r="26" spans="1:27">
      <c r="A26" s="88" t="s">
        <v>1096</v>
      </c>
      <c r="B26" s="88" t="s">
        <v>21</v>
      </c>
      <c r="C26" s="88" t="s">
        <v>843</v>
      </c>
      <c r="D26" s="88" t="s">
        <v>844</v>
      </c>
      <c r="E26" s="88" t="s">
        <v>1047</v>
      </c>
      <c r="F26" s="88" t="s">
        <v>1106</v>
      </c>
      <c r="G26" s="88" t="s">
        <v>16</v>
      </c>
      <c r="H26" s="88" t="s">
        <v>818</v>
      </c>
      <c r="I26" s="88" t="s">
        <v>819</v>
      </c>
      <c r="J26" s="88" t="s">
        <v>175</v>
      </c>
      <c r="K26" s="88" t="s">
        <v>21</v>
      </c>
      <c r="L26" s="88" t="s">
        <v>654</v>
      </c>
      <c r="M26" s="88" t="s">
        <v>1099</v>
      </c>
      <c r="N26" s="88" t="s">
        <v>1099</v>
      </c>
      <c r="O26" s="88" t="s">
        <v>1099</v>
      </c>
      <c r="P26" s="88" t="s">
        <v>1099</v>
      </c>
      <c r="Q26" s="88" t="s">
        <v>21</v>
      </c>
      <c r="R26" s="88" t="s">
        <v>21</v>
      </c>
      <c r="S26" s="88" t="s">
        <v>21</v>
      </c>
      <c r="T26" s="88" t="s">
        <v>1100</v>
      </c>
      <c r="U26" s="88" t="s">
        <v>1099</v>
      </c>
      <c r="V26" s="88" t="s">
        <v>1099</v>
      </c>
      <c r="W26" s="76" t="s">
        <v>1101</v>
      </c>
      <c r="X26" s="88" t="s">
        <v>1099</v>
      </c>
      <c r="Y26" s="88" t="s">
        <v>1102</v>
      </c>
      <c r="Z26" s="127">
        <v>0.55212231096643205</v>
      </c>
      <c r="AA26" s="122">
        <f>(Z26/Z23)*AA23</f>
        <v>0.38569408258962223</v>
      </c>
    </row>
    <row r="27" spans="1:27">
      <c r="A27" s="37" t="s">
        <v>1096</v>
      </c>
      <c r="B27" s="37" t="s">
        <v>21</v>
      </c>
      <c r="C27" s="37" t="s">
        <v>843</v>
      </c>
      <c r="D27" s="37" t="s">
        <v>844</v>
      </c>
      <c r="E27" s="37" t="s">
        <v>1047</v>
      </c>
      <c r="F27" s="37" t="s">
        <v>1106</v>
      </c>
      <c r="G27" s="37" t="s">
        <v>16</v>
      </c>
      <c r="H27" s="37" t="s">
        <v>818</v>
      </c>
      <c r="I27" s="37" t="s">
        <v>819</v>
      </c>
      <c r="J27" s="37" t="s">
        <v>175</v>
      </c>
      <c r="K27" s="37" t="s">
        <v>21</v>
      </c>
      <c r="L27" s="37" t="s">
        <v>654</v>
      </c>
      <c r="M27" s="37" t="s">
        <v>1099</v>
      </c>
      <c r="N27" s="37" t="s">
        <v>1099</v>
      </c>
      <c r="O27" s="37" t="s">
        <v>1099</v>
      </c>
      <c r="P27" s="37" t="s">
        <v>1099</v>
      </c>
      <c r="Q27" s="37" t="s">
        <v>21</v>
      </c>
      <c r="R27" s="37" t="s">
        <v>21</v>
      </c>
      <c r="S27" s="37" t="s">
        <v>21</v>
      </c>
      <c r="T27" s="37">
        <v>2020</v>
      </c>
      <c r="U27" s="37" t="s">
        <v>1099</v>
      </c>
      <c r="V27" s="37" t="s">
        <v>1099</v>
      </c>
      <c r="W27" s="37" t="s">
        <v>1103</v>
      </c>
      <c r="X27" s="37" t="s">
        <v>1099</v>
      </c>
      <c r="Y27" s="37" t="s">
        <v>1102</v>
      </c>
      <c r="Z27" s="123"/>
      <c r="AA27" s="123">
        <f>'[1]SET Plan calculation'!G13</f>
        <v>0.32612954364247815</v>
      </c>
    </row>
    <row r="28" spans="1:27">
      <c r="A28" s="37" t="s">
        <v>1096</v>
      </c>
      <c r="B28" s="37" t="s">
        <v>21</v>
      </c>
      <c r="C28" s="37" t="s">
        <v>843</v>
      </c>
      <c r="D28" s="37" t="s">
        <v>844</v>
      </c>
      <c r="E28" s="37" t="s">
        <v>1047</v>
      </c>
      <c r="F28" s="37" t="s">
        <v>1106</v>
      </c>
      <c r="G28" s="37" t="s">
        <v>16</v>
      </c>
      <c r="H28" s="37" t="s">
        <v>818</v>
      </c>
      <c r="I28" s="37" t="s">
        <v>819</v>
      </c>
      <c r="J28" s="37" t="s">
        <v>175</v>
      </c>
      <c r="K28" s="37" t="s">
        <v>21</v>
      </c>
      <c r="L28" s="37" t="s">
        <v>654</v>
      </c>
      <c r="M28" s="37" t="s">
        <v>1099</v>
      </c>
      <c r="N28" s="37" t="s">
        <v>1099</v>
      </c>
      <c r="O28" s="37" t="s">
        <v>1099</v>
      </c>
      <c r="P28" s="37" t="s">
        <v>1099</v>
      </c>
      <c r="Q28" s="37" t="s">
        <v>21</v>
      </c>
      <c r="R28" s="37" t="s">
        <v>21</v>
      </c>
      <c r="S28" s="37" t="s">
        <v>21</v>
      </c>
      <c r="T28" s="37">
        <v>2030</v>
      </c>
      <c r="U28" s="37" t="s">
        <v>1099</v>
      </c>
      <c r="V28" s="37" t="s">
        <v>1099</v>
      </c>
      <c r="W28" s="37" t="s">
        <v>1103</v>
      </c>
      <c r="X28" s="37" t="s">
        <v>1099</v>
      </c>
      <c r="Y28" s="37" t="s">
        <v>1102</v>
      </c>
      <c r="Z28" s="123"/>
      <c r="AA28" s="123">
        <f>'[1]SET Plan calculation'!I13</f>
        <v>0.22829068054973464</v>
      </c>
    </row>
    <row r="29" spans="1:27">
      <c r="A29" s="88" t="s">
        <v>1096</v>
      </c>
      <c r="B29" s="88" t="s">
        <v>21</v>
      </c>
      <c r="C29" s="88" t="s">
        <v>843</v>
      </c>
      <c r="D29" s="88" t="s">
        <v>844</v>
      </c>
      <c r="E29" s="88" t="s">
        <v>1107</v>
      </c>
      <c r="F29" s="88" t="s">
        <v>1108</v>
      </c>
      <c r="G29" s="88" t="s">
        <v>16</v>
      </c>
      <c r="H29" s="88" t="s">
        <v>818</v>
      </c>
      <c r="I29" s="88" t="s">
        <v>819</v>
      </c>
      <c r="J29" s="88" t="s">
        <v>175</v>
      </c>
      <c r="K29" s="88" t="s">
        <v>21</v>
      </c>
      <c r="L29" s="88" t="s">
        <v>654</v>
      </c>
      <c r="M29" s="88" t="s">
        <v>1099</v>
      </c>
      <c r="N29" s="88" t="s">
        <v>1099</v>
      </c>
      <c r="O29" s="88" t="s">
        <v>1099</v>
      </c>
      <c r="P29" s="88" t="s">
        <v>1099</v>
      </c>
      <c r="Q29" s="88" t="s">
        <v>21</v>
      </c>
      <c r="R29" s="88" t="s">
        <v>21</v>
      </c>
      <c r="S29" s="88" t="s">
        <v>21</v>
      </c>
      <c r="T29" s="88" t="s">
        <v>1099</v>
      </c>
      <c r="U29" s="88" t="s">
        <v>1099</v>
      </c>
      <c r="V29" s="88" t="s">
        <v>1099</v>
      </c>
      <c r="W29" s="88" t="s">
        <v>1099</v>
      </c>
      <c r="X29" s="88" t="s">
        <v>1099</v>
      </c>
      <c r="Y29" s="88" t="s">
        <v>1102</v>
      </c>
      <c r="Z29" s="124">
        <v>2020</v>
      </c>
    </row>
    <row r="30" spans="1:27">
      <c r="A30" s="88" t="s">
        <v>1096</v>
      </c>
      <c r="B30" s="88" t="s">
        <v>21</v>
      </c>
      <c r="C30" s="88" t="s">
        <v>843</v>
      </c>
      <c r="D30" s="88" t="s">
        <v>844</v>
      </c>
      <c r="E30" s="88" t="s">
        <v>1063</v>
      </c>
      <c r="F30" s="88" t="s">
        <v>1109</v>
      </c>
      <c r="G30" s="88" t="s">
        <v>16</v>
      </c>
      <c r="H30" s="88" t="s">
        <v>818</v>
      </c>
      <c r="I30" s="88" t="s">
        <v>819</v>
      </c>
      <c r="J30" s="88" t="s">
        <v>175</v>
      </c>
      <c r="K30" s="88" t="s">
        <v>21</v>
      </c>
      <c r="L30" s="88" t="s">
        <v>654</v>
      </c>
      <c r="M30" s="88" t="s">
        <v>1099</v>
      </c>
      <c r="N30" s="88" t="s">
        <v>1099</v>
      </c>
      <c r="O30" s="88" t="s">
        <v>1099</v>
      </c>
      <c r="P30" s="88" t="s">
        <v>1099</v>
      </c>
      <c r="Q30" s="88" t="s">
        <v>21</v>
      </c>
      <c r="R30" s="88" t="s">
        <v>21</v>
      </c>
      <c r="S30" s="88" t="s">
        <v>21</v>
      </c>
      <c r="T30" s="88" t="s">
        <v>1100</v>
      </c>
      <c r="U30" s="88" t="s">
        <v>1099</v>
      </c>
      <c r="V30" s="88" t="s">
        <v>1099</v>
      </c>
      <c r="W30" s="88" t="s">
        <v>1099</v>
      </c>
      <c r="X30" s="88" t="s">
        <v>1099</v>
      </c>
      <c r="Y30" s="88" t="s">
        <v>1102</v>
      </c>
      <c r="Z30" s="124">
        <v>20</v>
      </c>
    </row>
    <row r="31" spans="1:27">
      <c r="A31" s="88" t="s">
        <v>1096</v>
      </c>
      <c r="B31" s="88" t="s">
        <v>21</v>
      </c>
      <c r="C31" s="88" t="s">
        <v>843</v>
      </c>
      <c r="D31" s="88" t="s">
        <v>844</v>
      </c>
      <c r="E31" s="88" t="s">
        <v>1110</v>
      </c>
      <c r="F31" s="88" t="s">
        <v>1111</v>
      </c>
      <c r="G31" s="88" t="s">
        <v>16</v>
      </c>
      <c r="H31" s="88" t="s">
        <v>818</v>
      </c>
      <c r="I31" s="88" t="s">
        <v>819</v>
      </c>
      <c r="J31" s="88" t="s">
        <v>175</v>
      </c>
      <c r="K31" s="88" t="s">
        <v>21</v>
      </c>
      <c r="L31" s="88" t="s">
        <v>654</v>
      </c>
      <c r="M31" s="88" t="s">
        <v>1099</v>
      </c>
      <c r="N31" s="88" t="s">
        <v>1099</v>
      </c>
      <c r="O31" s="88" t="s">
        <v>1099</v>
      </c>
      <c r="P31" s="88" t="s">
        <v>1099</v>
      </c>
      <c r="Q31" s="88" t="s">
        <v>21</v>
      </c>
      <c r="R31" s="88" t="s">
        <v>21</v>
      </c>
      <c r="S31" s="88" t="s">
        <v>21</v>
      </c>
      <c r="T31" s="88" t="s">
        <v>1100</v>
      </c>
      <c r="U31" s="88" t="s">
        <v>1112</v>
      </c>
      <c r="V31" s="88" t="s">
        <v>1099</v>
      </c>
      <c r="W31" s="88" t="s">
        <v>1099</v>
      </c>
      <c r="X31" s="88" t="s">
        <v>1113</v>
      </c>
      <c r="Y31" s="88" t="s">
        <v>1102</v>
      </c>
      <c r="Z31" s="76">
        <v>5</v>
      </c>
      <c r="AA31" s="128">
        <f>[1]Data!E5</f>
        <v>6.11</v>
      </c>
    </row>
    <row r="32" spans="1:27">
      <c r="A32" s="88" t="s">
        <v>1096</v>
      </c>
      <c r="B32" s="88" t="s">
        <v>21</v>
      </c>
      <c r="C32" s="88" t="s">
        <v>843</v>
      </c>
      <c r="D32" s="88" t="s">
        <v>844</v>
      </c>
      <c r="E32" s="88" t="s">
        <v>1110</v>
      </c>
      <c r="F32" s="88" t="s">
        <v>1111</v>
      </c>
      <c r="G32" s="88" t="s">
        <v>16</v>
      </c>
      <c r="H32" s="88" t="s">
        <v>818</v>
      </c>
      <c r="I32" s="88" t="s">
        <v>819</v>
      </c>
      <c r="J32" s="88" t="s">
        <v>175</v>
      </c>
      <c r="K32" s="88" t="s">
        <v>21</v>
      </c>
      <c r="L32" s="88" t="s">
        <v>654</v>
      </c>
      <c r="M32" s="88" t="s">
        <v>1099</v>
      </c>
      <c r="N32" s="88" t="s">
        <v>1099</v>
      </c>
      <c r="O32" s="88" t="s">
        <v>1099</v>
      </c>
      <c r="P32" s="88" t="s">
        <v>1099</v>
      </c>
      <c r="Q32" s="88" t="s">
        <v>21</v>
      </c>
      <c r="R32" s="88" t="s">
        <v>21</v>
      </c>
      <c r="S32" s="88" t="s">
        <v>21</v>
      </c>
      <c r="T32" s="88" t="s">
        <v>1100</v>
      </c>
      <c r="U32" s="88" t="s">
        <v>1118</v>
      </c>
      <c r="V32" s="88" t="s">
        <v>1099</v>
      </c>
      <c r="W32" s="88" t="s">
        <v>1099</v>
      </c>
      <c r="X32" s="88" t="s">
        <v>1113</v>
      </c>
      <c r="Y32" s="88" t="s">
        <v>1102</v>
      </c>
      <c r="Z32" s="76">
        <v>9.3000000000000005E-4</v>
      </c>
      <c r="AA32" s="124">
        <v>0</v>
      </c>
    </row>
    <row r="33" spans="1:27">
      <c r="A33" s="88" t="s">
        <v>1096</v>
      </c>
      <c r="B33" s="88" t="s">
        <v>21</v>
      </c>
      <c r="C33" s="88" t="s">
        <v>843</v>
      </c>
      <c r="D33" s="88" t="s">
        <v>844</v>
      </c>
      <c r="E33" s="88" t="s">
        <v>1110</v>
      </c>
      <c r="F33" s="88" t="s">
        <v>1111</v>
      </c>
      <c r="G33" s="88" t="s">
        <v>16</v>
      </c>
      <c r="H33" s="88" t="s">
        <v>818</v>
      </c>
      <c r="I33" s="88" t="s">
        <v>819</v>
      </c>
      <c r="J33" s="88" t="s">
        <v>175</v>
      </c>
      <c r="K33" s="88" t="s">
        <v>21</v>
      </c>
      <c r="L33" s="88" t="s">
        <v>654</v>
      </c>
      <c r="M33" s="88" t="s">
        <v>1099</v>
      </c>
      <c r="N33" s="88" t="s">
        <v>1099</v>
      </c>
      <c r="O33" s="88" t="s">
        <v>1099</v>
      </c>
      <c r="P33" s="88" t="s">
        <v>1099</v>
      </c>
      <c r="Q33" s="88" t="s">
        <v>21</v>
      </c>
      <c r="R33" s="88" t="s">
        <v>21</v>
      </c>
      <c r="S33" s="88" t="s">
        <v>21</v>
      </c>
      <c r="T33" s="88" t="s">
        <v>1100</v>
      </c>
      <c r="U33" s="88" t="s">
        <v>1117</v>
      </c>
      <c r="V33" s="88" t="s">
        <v>1099</v>
      </c>
      <c r="W33" s="88" t="s">
        <v>1099</v>
      </c>
      <c r="X33" s="88" t="s">
        <v>1113</v>
      </c>
      <c r="Y33" s="88" t="s">
        <v>1102</v>
      </c>
      <c r="Z33" s="76">
        <v>1.8E-3</v>
      </c>
      <c r="AA33" s="122">
        <f>[1]Data!E10</f>
        <v>1.0533429187634795E-2</v>
      </c>
    </row>
    <row r="34" spans="1:27">
      <c r="A34" s="125" t="s">
        <v>1096</v>
      </c>
      <c r="B34" s="125" t="s">
        <v>21</v>
      </c>
      <c r="C34" s="125" t="s">
        <v>843</v>
      </c>
      <c r="D34" s="125" t="s">
        <v>844</v>
      </c>
      <c r="E34" s="125" t="s">
        <v>1110</v>
      </c>
      <c r="F34" s="125" t="s">
        <v>1111</v>
      </c>
      <c r="G34" s="125" t="s">
        <v>16</v>
      </c>
      <c r="H34" s="125" t="s">
        <v>818</v>
      </c>
      <c r="I34" s="125" t="s">
        <v>819</v>
      </c>
      <c r="J34" s="125" t="s">
        <v>175</v>
      </c>
      <c r="K34" s="125" t="s">
        <v>21</v>
      </c>
      <c r="L34" s="125" t="s">
        <v>654</v>
      </c>
      <c r="M34" s="125" t="s">
        <v>1099</v>
      </c>
      <c r="N34" s="125" t="s">
        <v>1099</v>
      </c>
      <c r="O34" s="125" t="s">
        <v>1099</v>
      </c>
      <c r="P34" s="125" t="s">
        <v>1099</v>
      </c>
      <c r="Q34" s="125" t="s">
        <v>21</v>
      </c>
      <c r="R34" s="125" t="s">
        <v>21</v>
      </c>
      <c r="S34" s="125" t="s">
        <v>21</v>
      </c>
      <c r="T34" s="125" t="s">
        <v>1100</v>
      </c>
      <c r="U34" s="125" t="s">
        <v>1119</v>
      </c>
      <c r="V34" s="125" t="s">
        <v>1099</v>
      </c>
      <c r="W34" s="125" t="s">
        <v>1099</v>
      </c>
      <c r="X34" s="125" t="s">
        <v>1113</v>
      </c>
      <c r="Y34" s="125" t="s">
        <v>1102</v>
      </c>
      <c r="Z34" s="129">
        <v>1.1422399999999999E-2</v>
      </c>
      <c r="AA34" s="124">
        <f>0</f>
        <v>0</v>
      </c>
    </row>
    <row r="35" spans="1:27">
      <c r="A35" s="88" t="s">
        <v>1096</v>
      </c>
      <c r="B35" s="88" t="s">
        <v>21</v>
      </c>
      <c r="C35" s="88" t="s">
        <v>837</v>
      </c>
      <c r="D35" s="88" t="s">
        <v>838</v>
      </c>
      <c r="E35" s="88" t="s">
        <v>1097</v>
      </c>
      <c r="F35" s="88" t="s">
        <v>1098</v>
      </c>
      <c r="G35" s="88" t="s">
        <v>16</v>
      </c>
      <c r="H35" s="88" t="s">
        <v>818</v>
      </c>
      <c r="I35" s="88" t="s">
        <v>834</v>
      </c>
      <c r="J35" s="88" t="s">
        <v>175</v>
      </c>
      <c r="K35" s="88" t="s">
        <v>21</v>
      </c>
      <c r="L35" s="88" t="s">
        <v>654</v>
      </c>
      <c r="M35" s="88" t="s">
        <v>1099</v>
      </c>
      <c r="N35" s="88" t="s">
        <v>1099</v>
      </c>
      <c r="O35" s="88" t="s">
        <v>1099</v>
      </c>
      <c r="P35" s="88" t="s">
        <v>1099</v>
      </c>
      <c r="Q35" s="88" t="s">
        <v>21</v>
      </c>
      <c r="R35" s="88" t="s">
        <v>21</v>
      </c>
      <c r="S35" s="88" t="s">
        <v>21</v>
      </c>
      <c r="T35" s="88" t="s">
        <v>1100</v>
      </c>
      <c r="U35" s="88" t="s">
        <v>1099</v>
      </c>
      <c r="V35" s="88" t="s">
        <v>1099</v>
      </c>
      <c r="W35" s="88" t="s">
        <v>1101</v>
      </c>
      <c r="X35" s="88" t="s">
        <v>1099</v>
      </c>
      <c r="Y35" s="88" t="s">
        <v>1102</v>
      </c>
      <c r="Z35" s="124">
        <v>2.3992911185331599E-3</v>
      </c>
    </row>
    <row r="36" spans="1:27">
      <c r="A36" s="88" t="s">
        <v>1096</v>
      </c>
      <c r="B36" s="88" t="s">
        <v>21</v>
      </c>
      <c r="C36" s="88" t="s">
        <v>837</v>
      </c>
      <c r="D36" s="88" t="s">
        <v>838</v>
      </c>
      <c r="E36" s="88" t="s">
        <v>927</v>
      </c>
      <c r="F36" s="88" t="s">
        <v>1104</v>
      </c>
      <c r="G36" s="88" t="s">
        <v>16</v>
      </c>
      <c r="H36" s="88" t="s">
        <v>818</v>
      </c>
      <c r="I36" s="88" t="s">
        <v>834</v>
      </c>
      <c r="J36" s="88" t="s">
        <v>175</v>
      </c>
      <c r="K36" s="88" t="s">
        <v>21</v>
      </c>
      <c r="L36" s="88" t="s">
        <v>654</v>
      </c>
      <c r="M36" s="88" t="s">
        <v>1099</v>
      </c>
      <c r="N36" s="88" t="s">
        <v>1099</v>
      </c>
      <c r="O36" s="88" t="s">
        <v>1099</v>
      </c>
      <c r="P36" s="88" t="s">
        <v>1099</v>
      </c>
      <c r="Q36" s="88" t="s">
        <v>21</v>
      </c>
      <c r="R36" s="88" t="s">
        <v>21</v>
      </c>
      <c r="S36" s="88" t="s">
        <v>21</v>
      </c>
      <c r="T36" s="88" t="s">
        <v>1120</v>
      </c>
      <c r="U36" s="88" t="s">
        <v>1099</v>
      </c>
      <c r="V36" s="88" t="s">
        <v>1099</v>
      </c>
      <c r="W36" s="76" t="s">
        <v>1101</v>
      </c>
      <c r="X36" s="88" t="s">
        <v>1099</v>
      </c>
      <c r="Y36" s="88" t="s">
        <v>1102</v>
      </c>
      <c r="Z36" s="76">
        <v>0.25628791493422398</v>
      </c>
      <c r="AA36" s="120">
        <f>[1]Data!F12</f>
        <v>0.62692608764664515</v>
      </c>
    </row>
    <row r="37" spans="1:27">
      <c r="A37" s="88" t="s">
        <v>1096</v>
      </c>
      <c r="B37" s="88" t="s">
        <v>21</v>
      </c>
      <c r="C37" s="88" t="s">
        <v>837</v>
      </c>
      <c r="D37" s="88" t="s">
        <v>838</v>
      </c>
      <c r="E37" s="88" t="s">
        <v>927</v>
      </c>
      <c r="F37" s="88" t="s">
        <v>1104</v>
      </c>
      <c r="G37" s="88" t="s">
        <v>16</v>
      </c>
      <c r="H37" s="88" t="s">
        <v>818</v>
      </c>
      <c r="I37" s="88" t="s">
        <v>834</v>
      </c>
      <c r="J37" s="88" t="s">
        <v>175</v>
      </c>
      <c r="K37" s="88" t="s">
        <v>21</v>
      </c>
      <c r="L37" s="88" t="s">
        <v>654</v>
      </c>
      <c r="M37" s="88" t="s">
        <v>1099</v>
      </c>
      <c r="N37" s="88" t="s">
        <v>1099</v>
      </c>
      <c r="O37" s="88" t="s">
        <v>1099</v>
      </c>
      <c r="P37" s="88" t="s">
        <v>1099</v>
      </c>
      <c r="Q37" s="88" t="s">
        <v>21</v>
      </c>
      <c r="R37" s="88" t="s">
        <v>21</v>
      </c>
      <c r="S37" s="88" t="s">
        <v>21</v>
      </c>
      <c r="T37" s="88" t="s">
        <v>1121</v>
      </c>
      <c r="U37" s="88" t="s">
        <v>1099</v>
      </c>
      <c r="V37" s="88" t="s">
        <v>1099</v>
      </c>
      <c r="W37" s="76" t="s">
        <v>1101</v>
      </c>
      <c r="X37" s="88" t="s">
        <v>1099</v>
      </c>
      <c r="Y37" s="88" t="s">
        <v>1102</v>
      </c>
      <c r="Z37" s="76">
        <v>0.24603639833685501</v>
      </c>
      <c r="AA37" s="120">
        <f>AA36</f>
        <v>0.62692608764664515</v>
      </c>
    </row>
    <row r="38" spans="1:27">
      <c r="A38" s="88" t="s">
        <v>1096</v>
      </c>
      <c r="B38" s="88" t="s">
        <v>21</v>
      </c>
      <c r="C38" s="88" t="s">
        <v>837</v>
      </c>
      <c r="D38" s="88" t="s">
        <v>838</v>
      </c>
      <c r="E38" s="88" t="s">
        <v>927</v>
      </c>
      <c r="F38" s="88" t="s">
        <v>1104</v>
      </c>
      <c r="G38" s="88" t="s">
        <v>16</v>
      </c>
      <c r="H38" s="88" t="s">
        <v>818</v>
      </c>
      <c r="I38" s="88" t="s">
        <v>834</v>
      </c>
      <c r="J38" s="88" t="s">
        <v>175</v>
      </c>
      <c r="K38" s="88" t="s">
        <v>21</v>
      </c>
      <c r="L38" s="88" t="s">
        <v>654</v>
      </c>
      <c r="M38" s="88" t="s">
        <v>1099</v>
      </c>
      <c r="N38" s="88" t="s">
        <v>1099</v>
      </c>
      <c r="O38" s="88" t="s">
        <v>1099</v>
      </c>
      <c r="P38" s="88" t="s">
        <v>1099</v>
      </c>
      <c r="Q38" s="88" t="s">
        <v>21</v>
      </c>
      <c r="R38" s="88" t="s">
        <v>21</v>
      </c>
      <c r="S38" s="88" t="s">
        <v>21</v>
      </c>
      <c r="T38" s="88" t="s">
        <v>1122</v>
      </c>
      <c r="U38" s="88" t="s">
        <v>1099</v>
      </c>
      <c r="V38" s="88" t="s">
        <v>1099</v>
      </c>
      <c r="W38" s="76" t="s">
        <v>1101</v>
      </c>
      <c r="X38" s="88" t="s">
        <v>1099</v>
      </c>
      <c r="Y38" s="88" t="s">
        <v>1102</v>
      </c>
      <c r="Z38" s="76">
        <v>0.20759321109672099</v>
      </c>
      <c r="AA38" s="120">
        <f t="shared" ref="AA38:AA39" si="0">AA37</f>
        <v>0.62692608764664515</v>
      </c>
    </row>
    <row r="39" spans="1:27">
      <c r="A39" s="88" t="s">
        <v>1096</v>
      </c>
      <c r="B39" s="88" t="s">
        <v>21</v>
      </c>
      <c r="C39" s="88" t="s">
        <v>837</v>
      </c>
      <c r="D39" s="88" t="s">
        <v>838</v>
      </c>
      <c r="E39" s="88" t="s">
        <v>927</v>
      </c>
      <c r="F39" s="88" t="s">
        <v>1104</v>
      </c>
      <c r="G39" s="88" t="s">
        <v>16</v>
      </c>
      <c r="H39" s="88" t="s">
        <v>818</v>
      </c>
      <c r="I39" s="88" t="s">
        <v>834</v>
      </c>
      <c r="J39" s="88" t="s">
        <v>175</v>
      </c>
      <c r="K39" s="88" t="s">
        <v>21</v>
      </c>
      <c r="L39" s="88" t="s">
        <v>654</v>
      </c>
      <c r="M39" s="88" t="s">
        <v>1099</v>
      </c>
      <c r="N39" s="88" t="s">
        <v>1099</v>
      </c>
      <c r="O39" s="88" t="s">
        <v>1099</v>
      </c>
      <c r="P39" s="88" t="s">
        <v>1099</v>
      </c>
      <c r="Q39" s="88" t="s">
        <v>21</v>
      </c>
      <c r="R39" s="88" t="s">
        <v>21</v>
      </c>
      <c r="S39" s="88" t="s">
        <v>21</v>
      </c>
      <c r="T39" s="88" t="s">
        <v>1123</v>
      </c>
      <c r="U39" s="88" t="s">
        <v>1099</v>
      </c>
      <c r="V39" s="88" t="s">
        <v>1099</v>
      </c>
      <c r="W39" s="76" t="s">
        <v>1101</v>
      </c>
      <c r="X39" s="88" t="s">
        <v>1099</v>
      </c>
      <c r="Y39" s="88" t="s">
        <v>1102</v>
      </c>
      <c r="Z39" s="76">
        <v>0.18452729875264101</v>
      </c>
      <c r="AA39" s="120">
        <f t="shared" si="0"/>
        <v>0.62692608764664515</v>
      </c>
    </row>
    <row r="40" spans="1:27">
      <c r="A40" s="88" t="s">
        <v>1096</v>
      </c>
      <c r="B40" s="88" t="s">
        <v>21</v>
      </c>
      <c r="C40" s="88" t="s">
        <v>837</v>
      </c>
      <c r="D40" s="88" t="s">
        <v>838</v>
      </c>
      <c r="E40" s="88" t="s">
        <v>1047</v>
      </c>
      <c r="F40" s="88" t="s">
        <v>1106</v>
      </c>
      <c r="G40" s="88" t="s">
        <v>16</v>
      </c>
      <c r="H40" s="88" t="s">
        <v>818</v>
      </c>
      <c r="I40" s="88" t="s">
        <v>834</v>
      </c>
      <c r="J40" s="88" t="s">
        <v>175</v>
      </c>
      <c r="K40" s="88" t="s">
        <v>21</v>
      </c>
      <c r="L40" s="88" t="s">
        <v>654</v>
      </c>
      <c r="M40" s="88" t="s">
        <v>1099</v>
      </c>
      <c r="N40" s="88" t="s">
        <v>1099</v>
      </c>
      <c r="O40" s="88" t="s">
        <v>1099</v>
      </c>
      <c r="P40" s="88" t="s">
        <v>1099</v>
      </c>
      <c r="Q40" s="88" t="s">
        <v>21</v>
      </c>
      <c r="R40" s="88" t="s">
        <v>21</v>
      </c>
      <c r="S40" s="88" t="s">
        <v>21</v>
      </c>
      <c r="T40" s="88" t="s">
        <v>1100</v>
      </c>
      <c r="U40" s="88" t="s">
        <v>1099</v>
      </c>
      <c r="V40" s="88" t="s">
        <v>1099</v>
      </c>
      <c r="W40" s="76" t="s">
        <v>1101</v>
      </c>
      <c r="X40" s="88" t="s">
        <v>1099</v>
      </c>
      <c r="Y40" s="88" t="s">
        <v>1102</v>
      </c>
      <c r="Z40" s="76">
        <v>5.3561870356485602E-2</v>
      </c>
      <c r="AA40" s="120">
        <f>[1]Data!F13</f>
        <v>1.8807782629399354E-2</v>
      </c>
    </row>
    <row r="41" spans="1:27">
      <c r="A41" s="88" t="s">
        <v>1096</v>
      </c>
      <c r="B41" s="88" t="s">
        <v>21</v>
      </c>
      <c r="C41" s="88" t="s">
        <v>837</v>
      </c>
      <c r="D41" s="88" t="s">
        <v>838</v>
      </c>
      <c r="E41" s="88" t="s">
        <v>1107</v>
      </c>
      <c r="F41" s="88" t="s">
        <v>1108</v>
      </c>
      <c r="G41" s="88" t="s">
        <v>16</v>
      </c>
      <c r="H41" s="88" t="s">
        <v>818</v>
      </c>
      <c r="I41" s="88" t="s">
        <v>834</v>
      </c>
      <c r="J41" s="88" t="s">
        <v>175</v>
      </c>
      <c r="K41" s="88" t="s">
        <v>21</v>
      </c>
      <c r="L41" s="88" t="s">
        <v>654</v>
      </c>
      <c r="M41" s="88" t="s">
        <v>1099</v>
      </c>
      <c r="N41" s="88" t="s">
        <v>1099</v>
      </c>
      <c r="O41" s="88" t="s">
        <v>1099</v>
      </c>
      <c r="P41" s="88" t="s">
        <v>1099</v>
      </c>
      <c r="Q41" s="88" t="s">
        <v>21</v>
      </c>
      <c r="R41" s="88" t="s">
        <v>21</v>
      </c>
      <c r="S41" s="88" t="s">
        <v>21</v>
      </c>
      <c r="T41" s="88" t="s">
        <v>1099</v>
      </c>
      <c r="U41" s="88" t="s">
        <v>1099</v>
      </c>
      <c r="V41" s="88" t="s">
        <v>1099</v>
      </c>
      <c r="W41" s="88" t="s">
        <v>1099</v>
      </c>
      <c r="X41" s="88" t="s">
        <v>1099</v>
      </c>
      <c r="Y41" s="88" t="s">
        <v>1102</v>
      </c>
      <c r="Z41" s="124">
        <v>2015</v>
      </c>
    </row>
    <row r="42" spans="1:27">
      <c r="A42" s="88" t="s">
        <v>1096</v>
      </c>
      <c r="B42" s="88" t="s">
        <v>21</v>
      </c>
      <c r="C42" s="88" t="s">
        <v>837</v>
      </c>
      <c r="D42" s="88" t="s">
        <v>838</v>
      </c>
      <c r="E42" s="88" t="s">
        <v>1063</v>
      </c>
      <c r="F42" s="88" t="s">
        <v>1109</v>
      </c>
      <c r="G42" s="88" t="s">
        <v>16</v>
      </c>
      <c r="H42" s="88" t="s">
        <v>818</v>
      </c>
      <c r="I42" s="88" t="s">
        <v>834</v>
      </c>
      <c r="J42" s="88" t="s">
        <v>175</v>
      </c>
      <c r="K42" s="88" t="s">
        <v>21</v>
      </c>
      <c r="L42" s="88" t="s">
        <v>654</v>
      </c>
      <c r="M42" s="88" t="s">
        <v>1099</v>
      </c>
      <c r="N42" s="88" t="s">
        <v>1099</v>
      </c>
      <c r="O42" s="88" t="s">
        <v>1099</v>
      </c>
      <c r="P42" s="88" t="s">
        <v>1099</v>
      </c>
      <c r="Q42" s="88" t="s">
        <v>21</v>
      </c>
      <c r="R42" s="88" t="s">
        <v>21</v>
      </c>
      <c r="S42" s="88" t="s">
        <v>21</v>
      </c>
      <c r="T42" s="88" t="s">
        <v>1100</v>
      </c>
      <c r="U42" s="88" t="s">
        <v>1099</v>
      </c>
      <c r="V42" s="88" t="s">
        <v>1099</v>
      </c>
      <c r="W42" s="88" t="s">
        <v>1099</v>
      </c>
      <c r="X42" s="88" t="s">
        <v>1099</v>
      </c>
      <c r="Y42" s="88" t="s">
        <v>1102</v>
      </c>
      <c r="Z42" s="124">
        <v>20</v>
      </c>
    </row>
    <row r="43" spans="1:27">
      <c r="A43" s="88" t="s">
        <v>1096</v>
      </c>
      <c r="B43" s="88" t="s">
        <v>21</v>
      </c>
      <c r="C43" s="88" t="s">
        <v>837</v>
      </c>
      <c r="D43" s="88" t="s">
        <v>838</v>
      </c>
      <c r="E43" s="88" t="s">
        <v>1110</v>
      </c>
      <c r="F43" s="88" t="s">
        <v>1111</v>
      </c>
      <c r="G43" s="88" t="s">
        <v>16</v>
      </c>
      <c r="H43" s="88" t="s">
        <v>818</v>
      </c>
      <c r="I43" s="88" t="s">
        <v>834</v>
      </c>
      <c r="J43" s="88" t="s">
        <v>175</v>
      </c>
      <c r="K43" s="88" t="s">
        <v>21</v>
      </c>
      <c r="L43" s="88" t="s">
        <v>654</v>
      </c>
      <c r="M43" s="88" t="s">
        <v>1099</v>
      </c>
      <c r="N43" s="88" t="s">
        <v>1099</v>
      </c>
      <c r="O43" s="88" t="s">
        <v>1099</v>
      </c>
      <c r="P43" s="88" t="s">
        <v>1099</v>
      </c>
      <c r="Q43" s="88" t="s">
        <v>21</v>
      </c>
      <c r="R43" s="88" t="s">
        <v>21</v>
      </c>
      <c r="S43" s="88" t="s">
        <v>21</v>
      </c>
      <c r="T43" s="88" t="s">
        <v>1100</v>
      </c>
      <c r="U43" s="88" t="s">
        <v>1124</v>
      </c>
      <c r="V43" s="88" t="s">
        <v>1099</v>
      </c>
      <c r="W43" s="88" t="s">
        <v>1099</v>
      </c>
      <c r="X43" s="88" t="s">
        <v>1113</v>
      </c>
      <c r="Y43" s="88" t="s">
        <v>1102</v>
      </c>
      <c r="Z43" s="76">
        <v>1.1587485515643099</v>
      </c>
      <c r="AA43" s="120">
        <f>[1]Data!F5</f>
        <v>1.2175541878512128</v>
      </c>
    </row>
    <row r="44" spans="1:27">
      <c r="A44" s="88" t="s">
        <v>1096</v>
      </c>
      <c r="B44" s="88" t="s">
        <v>21</v>
      </c>
      <c r="C44" s="88" t="s">
        <v>837</v>
      </c>
      <c r="D44" s="88" t="s">
        <v>838</v>
      </c>
      <c r="E44" s="88" t="s">
        <v>1110</v>
      </c>
      <c r="F44" s="88" t="s">
        <v>1111</v>
      </c>
      <c r="G44" s="88" t="s">
        <v>16</v>
      </c>
      <c r="H44" s="88" t="s">
        <v>818</v>
      </c>
      <c r="I44" s="88" t="s">
        <v>834</v>
      </c>
      <c r="J44" s="88" t="s">
        <v>175</v>
      </c>
      <c r="K44" s="88" t="s">
        <v>21</v>
      </c>
      <c r="L44" s="88" t="s">
        <v>654</v>
      </c>
      <c r="M44" s="88" t="s">
        <v>1099</v>
      </c>
      <c r="N44" s="88" t="s">
        <v>1099</v>
      </c>
      <c r="O44" s="88" t="s">
        <v>1099</v>
      </c>
      <c r="P44" s="88" t="s">
        <v>1099</v>
      </c>
      <c r="Q44" s="88" t="s">
        <v>21</v>
      </c>
      <c r="R44" s="88" t="s">
        <v>21</v>
      </c>
      <c r="S44" s="88" t="s">
        <v>21</v>
      </c>
      <c r="T44" s="88" t="s">
        <v>1100</v>
      </c>
      <c r="U44" s="88" t="s">
        <v>1125</v>
      </c>
      <c r="V44" s="88" t="s">
        <v>1099</v>
      </c>
      <c r="W44" s="88" t="s">
        <v>1099</v>
      </c>
      <c r="X44" s="88" t="s">
        <v>1113</v>
      </c>
      <c r="Y44" s="88" t="s">
        <v>1102</v>
      </c>
      <c r="Z44" s="124">
        <v>2.4000000000000001E-4</v>
      </c>
    </row>
    <row r="45" spans="1:27">
      <c r="A45" s="88" t="s">
        <v>1096</v>
      </c>
      <c r="B45" s="88" t="s">
        <v>21</v>
      </c>
      <c r="C45" s="88" t="s">
        <v>837</v>
      </c>
      <c r="D45" s="88" t="s">
        <v>838</v>
      </c>
      <c r="E45" s="88" t="s">
        <v>1110</v>
      </c>
      <c r="F45" s="88" t="s">
        <v>1111</v>
      </c>
      <c r="G45" s="88" t="s">
        <v>16</v>
      </c>
      <c r="H45" s="88" t="s">
        <v>818</v>
      </c>
      <c r="I45" s="88" t="s">
        <v>834</v>
      </c>
      <c r="J45" s="88" t="s">
        <v>175</v>
      </c>
      <c r="K45" s="88" t="s">
        <v>21</v>
      </c>
      <c r="L45" s="88" t="s">
        <v>654</v>
      </c>
      <c r="M45" s="88" t="s">
        <v>1099</v>
      </c>
      <c r="N45" s="88" t="s">
        <v>1099</v>
      </c>
      <c r="O45" s="88" t="s">
        <v>1099</v>
      </c>
      <c r="P45" s="88" t="s">
        <v>1099</v>
      </c>
      <c r="Q45" s="88" t="s">
        <v>21</v>
      </c>
      <c r="R45" s="88" t="s">
        <v>21</v>
      </c>
      <c r="S45" s="88" t="s">
        <v>21</v>
      </c>
      <c r="T45" s="88" t="s">
        <v>1100</v>
      </c>
      <c r="U45" s="88" t="s">
        <v>1126</v>
      </c>
      <c r="V45" s="88" t="s">
        <v>1099</v>
      </c>
      <c r="W45" s="88" t="s">
        <v>1099</v>
      </c>
      <c r="X45" s="88" t="s">
        <v>1113</v>
      </c>
      <c r="Y45" s="88" t="s">
        <v>1102</v>
      </c>
      <c r="Z45" s="130">
        <v>5.0639999999999999E-3</v>
      </c>
      <c r="AA45" s="118">
        <f>[1]Data!F8</f>
        <v>3.7312000000000001E-3</v>
      </c>
    </row>
    <row r="46" spans="1:27">
      <c r="A46" s="88" t="s">
        <v>1096</v>
      </c>
      <c r="B46" s="88" t="s">
        <v>21</v>
      </c>
      <c r="C46" s="88" t="s">
        <v>837</v>
      </c>
      <c r="D46" s="88" t="s">
        <v>838</v>
      </c>
      <c r="E46" s="88" t="s">
        <v>1110</v>
      </c>
      <c r="F46" s="88" t="s">
        <v>1111</v>
      </c>
      <c r="G46" s="88" t="s">
        <v>16</v>
      </c>
      <c r="H46" s="88" t="s">
        <v>818</v>
      </c>
      <c r="I46" s="88" t="s">
        <v>834</v>
      </c>
      <c r="J46" s="88" t="s">
        <v>175</v>
      </c>
      <c r="K46" s="88" t="s">
        <v>21</v>
      </c>
      <c r="L46" s="88" t="s">
        <v>654</v>
      </c>
      <c r="M46" s="88" t="s">
        <v>1099</v>
      </c>
      <c r="N46" s="88" t="s">
        <v>1099</v>
      </c>
      <c r="O46" s="88" t="s">
        <v>1099</v>
      </c>
      <c r="P46" s="88" t="s">
        <v>1099</v>
      </c>
      <c r="Q46" s="88" t="s">
        <v>21</v>
      </c>
      <c r="R46" s="88" t="s">
        <v>21</v>
      </c>
      <c r="S46" s="88" t="s">
        <v>21</v>
      </c>
      <c r="T46" s="88" t="s">
        <v>1100</v>
      </c>
      <c r="U46" s="88" t="s">
        <v>1127</v>
      </c>
      <c r="V46" s="88" t="s">
        <v>1099</v>
      </c>
      <c r="W46" s="88" t="s">
        <v>1099</v>
      </c>
      <c r="X46" s="88" t="s">
        <v>1113</v>
      </c>
      <c r="Y46" s="88" t="s">
        <v>1102</v>
      </c>
      <c r="Z46" s="76">
        <v>5.9716347350087101E-3</v>
      </c>
      <c r="AA46" s="124">
        <v>0</v>
      </c>
    </row>
    <row r="47" spans="1:27">
      <c r="A47" s="88" t="s">
        <v>1096</v>
      </c>
      <c r="B47" s="88" t="s">
        <v>21</v>
      </c>
      <c r="C47" s="88" t="s">
        <v>837</v>
      </c>
      <c r="D47" s="88" t="s">
        <v>838</v>
      </c>
      <c r="E47" s="88" t="s">
        <v>1110</v>
      </c>
      <c r="F47" s="88" t="s">
        <v>1111</v>
      </c>
      <c r="G47" s="88" t="s">
        <v>16</v>
      </c>
      <c r="H47" s="88" t="s">
        <v>818</v>
      </c>
      <c r="I47" s="88" t="s">
        <v>834</v>
      </c>
      <c r="J47" s="88" t="s">
        <v>175</v>
      </c>
      <c r="K47" s="88" t="s">
        <v>21</v>
      </c>
      <c r="L47" s="88" t="s">
        <v>654</v>
      </c>
      <c r="M47" s="88" t="s">
        <v>1099</v>
      </c>
      <c r="N47" s="88" t="s">
        <v>1099</v>
      </c>
      <c r="O47" s="88" t="s">
        <v>1099</v>
      </c>
      <c r="P47" s="88" t="s">
        <v>1099</v>
      </c>
      <c r="Q47" s="88" t="s">
        <v>21</v>
      </c>
      <c r="R47" s="88" t="s">
        <v>21</v>
      </c>
      <c r="S47" s="88" t="s">
        <v>21</v>
      </c>
      <c r="T47" s="88" t="s">
        <v>1100</v>
      </c>
      <c r="U47" s="88" t="s">
        <v>1128</v>
      </c>
      <c r="V47" s="88" t="s">
        <v>1099</v>
      </c>
      <c r="W47" s="88" t="s">
        <v>1099</v>
      </c>
      <c r="X47" s="88" t="s">
        <v>1113</v>
      </c>
      <c r="Y47" s="88" t="s">
        <v>1102</v>
      </c>
      <c r="Z47" s="76">
        <v>2.2392000000000001E-4</v>
      </c>
      <c r="AA47" s="124">
        <f>[1]Data!F10</f>
        <v>7.0400000000000004E-5</v>
      </c>
    </row>
    <row r="48" spans="1:27">
      <c r="A48" s="88" t="s">
        <v>1096</v>
      </c>
      <c r="B48" s="88" t="s">
        <v>21</v>
      </c>
      <c r="C48" s="88" t="s">
        <v>837</v>
      </c>
      <c r="D48" s="88" t="s">
        <v>838</v>
      </c>
      <c r="E48" s="88" t="s">
        <v>1110</v>
      </c>
      <c r="F48" s="88" t="s">
        <v>1111</v>
      </c>
      <c r="G48" s="88" t="s">
        <v>16</v>
      </c>
      <c r="H48" s="88" t="s">
        <v>818</v>
      </c>
      <c r="I48" s="88" t="s">
        <v>834</v>
      </c>
      <c r="J48" s="88" t="s">
        <v>175</v>
      </c>
      <c r="K48" s="88" t="s">
        <v>21</v>
      </c>
      <c r="L48" s="88" t="s">
        <v>654</v>
      </c>
      <c r="M48" s="88" t="s">
        <v>1099</v>
      </c>
      <c r="N48" s="88" t="s">
        <v>1099</v>
      </c>
      <c r="O48" s="88" t="s">
        <v>1099</v>
      </c>
      <c r="P48" s="88" t="s">
        <v>1099</v>
      </c>
      <c r="Q48" s="88" t="s">
        <v>21</v>
      </c>
      <c r="R48" s="88" t="s">
        <v>21</v>
      </c>
      <c r="S48" s="88" t="s">
        <v>21</v>
      </c>
      <c r="T48" s="88" t="s">
        <v>1100</v>
      </c>
      <c r="U48" s="88" t="s">
        <v>1129</v>
      </c>
      <c r="V48" s="88" t="s">
        <v>1099</v>
      </c>
      <c r="W48" s="88" t="s">
        <v>1099</v>
      </c>
      <c r="X48" s="88" t="s">
        <v>1113</v>
      </c>
      <c r="Y48" s="88" t="s">
        <v>1102</v>
      </c>
      <c r="Z48" s="76">
        <v>5.0399999999999999E-5</v>
      </c>
      <c r="AA48" s="124">
        <f>[1]Data!F11</f>
        <v>3.4760000000000005E-4</v>
      </c>
    </row>
    <row r="49" spans="1:27">
      <c r="A49" s="125" t="s">
        <v>1096</v>
      </c>
      <c r="B49" s="125" t="s">
        <v>21</v>
      </c>
      <c r="C49" s="125" t="s">
        <v>837</v>
      </c>
      <c r="D49" s="125" t="s">
        <v>838</v>
      </c>
      <c r="E49" s="125" t="s">
        <v>1110</v>
      </c>
      <c r="F49" s="125" t="s">
        <v>1111</v>
      </c>
      <c r="G49" s="125" t="s">
        <v>16</v>
      </c>
      <c r="H49" s="125" t="s">
        <v>818</v>
      </c>
      <c r="I49" s="125" t="s">
        <v>834</v>
      </c>
      <c r="J49" s="125" t="s">
        <v>175</v>
      </c>
      <c r="K49" s="125" t="s">
        <v>21</v>
      </c>
      <c r="L49" s="125" t="s">
        <v>654</v>
      </c>
      <c r="M49" s="125" t="s">
        <v>1099</v>
      </c>
      <c r="N49" s="125" t="s">
        <v>1099</v>
      </c>
      <c r="O49" s="125" t="s">
        <v>1099</v>
      </c>
      <c r="P49" s="125" t="s">
        <v>1099</v>
      </c>
      <c r="Q49" s="125" t="s">
        <v>21</v>
      </c>
      <c r="R49" s="125" t="s">
        <v>21</v>
      </c>
      <c r="S49" s="125" t="s">
        <v>21</v>
      </c>
      <c r="T49" s="125" t="s">
        <v>1100</v>
      </c>
      <c r="U49" s="125" t="s">
        <v>1130</v>
      </c>
      <c r="V49" s="125" t="s">
        <v>1099</v>
      </c>
      <c r="W49" s="125" t="s">
        <v>1099</v>
      </c>
      <c r="X49" s="125" t="s">
        <v>1113</v>
      </c>
      <c r="Y49" s="125" t="s">
        <v>1102</v>
      </c>
      <c r="Z49" s="129">
        <v>5.8000000000000003E-2</v>
      </c>
      <c r="AA49" s="124">
        <v>0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CR135"/>
  <sheetViews>
    <sheetView topLeftCell="X1" zoomScale="85" zoomScaleNormal="85" workbookViewId="0">
      <selection activeCell="AF6" sqref="AF6"/>
    </sheetView>
  </sheetViews>
  <sheetFormatPr defaultRowHeight="15"/>
  <cols>
    <col min="1" max="1" width="9.140625" style="135"/>
    <col min="2" max="2" width="25.5703125" style="135" customWidth="1"/>
    <col min="3" max="3" width="13.5703125" style="135" customWidth="1"/>
    <col min="4" max="4" width="10.5703125" style="135" customWidth="1"/>
    <col min="5" max="5" width="19.28515625" style="135" bestFit="1" customWidth="1"/>
    <col min="6" max="14" width="9.140625" style="135"/>
    <col min="15" max="15" width="9.140625" style="89"/>
    <col min="16" max="16" width="9.140625" style="135"/>
    <col min="17" max="17" width="19.28515625" style="135" bestFit="1" customWidth="1"/>
    <col min="18" max="26" width="9.140625" style="135"/>
    <col min="27" max="27" width="9.140625" style="89"/>
    <col min="28" max="28" width="9.140625" style="135"/>
    <col min="29" max="29" width="19.42578125" style="135" bestFit="1" customWidth="1"/>
    <col min="30" max="40" width="9.140625" style="135"/>
    <col min="41" max="41" width="17.85546875" style="135" bestFit="1" customWidth="1"/>
    <col min="42" max="51" width="9.140625" style="135"/>
    <col min="52" max="52" width="9.140625" style="89"/>
    <col min="53" max="53" width="21.140625" style="135" bestFit="1" customWidth="1"/>
    <col min="54" max="73" width="9.140625" style="135"/>
    <col min="74" max="74" width="9.140625" style="89"/>
    <col min="75" max="75" width="32.5703125" style="135" bestFit="1" customWidth="1"/>
    <col min="76" max="84" width="9.140625" style="135"/>
    <col min="85" max="85" width="14.140625" style="135" bestFit="1" customWidth="1"/>
    <col min="86" max="94" width="9.140625" style="135"/>
    <col min="95" max="95" width="6.85546875" style="135" bestFit="1" customWidth="1"/>
    <col min="96" max="96" width="9.140625" style="89"/>
    <col min="97" max="16384" width="9.140625" style="135"/>
  </cols>
  <sheetData>
    <row r="1" spans="1:95">
      <c r="F1" s="143" t="s">
        <v>958</v>
      </c>
      <c r="G1" s="143"/>
      <c r="H1" s="143"/>
      <c r="I1" s="143"/>
      <c r="J1" s="143"/>
      <c r="K1" s="143"/>
      <c r="L1" s="143"/>
      <c r="R1" s="143" t="s">
        <v>959</v>
      </c>
      <c r="S1" s="143"/>
      <c r="T1" s="143"/>
      <c r="U1" s="143"/>
      <c r="V1" s="143"/>
      <c r="W1" s="143"/>
      <c r="X1" s="143"/>
      <c r="AB1" s="135" t="s">
        <v>960</v>
      </c>
      <c r="AE1" s="143" t="s">
        <v>958</v>
      </c>
      <c r="AF1" s="143"/>
      <c r="AG1" s="143"/>
      <c r="AH1" s="143"/>
      <c r="AI1" s="143"/>
      <c r="AJ1" s="143"/>
      <c r="AK1" s="143"/>
      <c r="AP1" s="143" t="s">
        <v>959</v>
      </c>
      <c r="AQ1" s="143"/>
      <c r="AR1" s="143"/>
      <c r="AS1" s="143"/>
      <c r="AT1" s="143"/>
      <c r="AU1" s="143"/>
      <c r="AV1" s="143"/>
      <c r="BC1" s="143" t="s">
        <v>958</v>
      </c>
      <c r="BD1" s="143"/>
      <c r="BE1" s="143"/>
      <c r="BF1" s="143"/>
      <c r="BG1" s="143"/>
      <c r="BH1" s="143"/>
      <c r="BI1" s="143"/>
      <c r="BN1" s="143" t="s">
        <v>959</v>
      </c>
      <c r="BO1" s="143"/>
      <c r="BP1" s="143"/>
      <c r="BQ1" s="143"/>
      <c r="BR1" s="143"/>
      <c r="BS1" s="143"/>
      <c r="BT1" s="143"/>
      <c r="BY1" s="143" t="s">
        <v>958</v>
      </c>
      <c r="BZ1" s="143"/>
      <c r="CA1" s="143"/>
      <c r="CB1" s="143"/>
      <c r="CC1" s="143"/>
      <c r="CD1" s="143"/>
      <c r="CE1" s="143"/>
      <c r="CI1" s="143" t="s">
        <v>959</v>
      </c>
      <c r="CJ1" s="143"/>
      <c r="CK1" s="143"/>
      <c r="CL1" s="143"/>
      <c r="CM1" s="143"/>
      <c r="CN1" s="143"/>
      <c r="CO1" s="143"/>
    </row>
    <row r="2" spans="1:95">
      <c r="B2" s="2" t="s">
        <v>961</v>
      </c>
      <c r="C2" s="2" t="s">
        <v>962</v>
      </c>
      <c r="D2" s="3"/>
      <c r="E2" s="3">
        <v>0</v>
      </c>
      <c r="F2" s="3">
        <v>1</v>
      </c>
      <c r="G2" s="3">
        <v>2</v>
      </c>
      <c r="H2" s="3">
        <v>3</v>
      </c>
      <c r="I2" s="3">
        <v>4</v>
      </c>
      <c r="J2" s="3">
        <v>5</v>
      </c>
      <c r="K2" s="3">
        <v>6</v>
      </c>
      <c r="L2" s="3">
        <v>7</v>
      </c>
      <c r="M2" s="3">
        <v>8</v>
      </c>
      <c r="N2" s="3">
        <v>9</v>
      </c>
      <c r="P2" s="3"/>
      <c r="Q2" s="3">
        <v>18</v>
      </c>
      <c r="R2" s="3">
        <v>19</v>
      </c>
      <c r="S2" s="3">
        <v>20</v>
      </c>
      <c r="T2" s="3">
        <v>21</v>
      </c>
      <c r="U2" s="3">
        <v>22</v>
      </c>
      <c r="V2" s="3">
        <v>23</v>
      </c>
      <c r="W2" s="3">
        <v>24</v>
      </c>
      <c r="X2" s="3">
        <v>25</v>
      </c>
      <c r="Y2" s="3">
        <v>26</v>
      </c>
      <c r="Z2" s="3">
        <v>27</v>
      </c>
      <c r="AC2" s="3">
        <v>0</v>
      </c>
      <c r="AD2" s="3">
        <v>1</v>
      </c>
      <c r="AE2" s="3">
        <v>2</v>
      </c>
      <c r="AF2" s="3">
        <v>3</v>
      </c>
      <c r="AG2" s="3">
        <v>4</v>
      </c>
      <c r="AH2" s="3">
        <v>5</v>
      </c>
      <c r="AI2" s="3">
        <v>6</v>
      </c>
      <c r="AJ2" s="3">
        <v>7</v>
      </c>
      <c r="AK2" s="3">
        <v>8</v>
      </c>
      <c r="AL2" s="3">
        <v>9</v>
      </c>
      <c r="AM2" s="3">
        <v>10</v>
      </c>
      <c r="AR2" s="3">
        <v>15</v>
      </c>
      <c r="AS2" s="3">
        <v>16</v>
      </c>
      <c r="AT2" s="3">
        <v>17</v>
      </c>
      <c r="AU2" s="3">
        <v>18</v>
      </c>
      <c r="AV2" s="3">
        <v>19</v>
      </c>
      <c r="AW2" s="3">
        <v>20</v>
      </c>
      <c r="AX2" s="3">
        <v>21</v>
      </c>
      <c r="AY2" s="3">
        <v>22</v>
      </c>
    </row>
    <row r="3" spans="1:95" ht="15.75" thickBot="1">
      <c r="BA3" s="135" t="s">
        <v>963</v>
      </c>
      <c r="BM3" s="135" t="s">
        <v>963</v>
      </c>
      <c r="BW3" s="135" t="s">
        <v>963</v>
      </c>
    </row>
    <row r="4" spans="1:95" ht="15.75" thickBot="1">
      <c r="A4" s="3">
        <v>0</v>
      </c>
      <c r="D4" s="4"/>
      <c r="E4" s="144" t="s">
        <v>21</v>
      </c>
      <c r="F4" s="145" t="s">
        <v>21</v>
      </c>
      <c r="G4" s="5">
        <v>2015</v>
      </c>
      <c r="H4" s="5">
        <v>2020</v>
      </c>
      <c r="I4" s="5">
        <v>2025</v>
      </c>
      <c r="J4" s="5">
        <v>2030</v>
      </c>
      <c r="K4" s="5">
        <v>2035</v>
      </c>
      <c r="L4" s="5">
        <v>2040</v>
      </c>
      <c r="M4" s="5">
        <v>2045</v>
      </c>
      <c r="N4" s="6">
        <v>2050</v>
      </c>
      <c r="P4" s="4"/>
      <c r="Q4" s="144" t="s">
        <v>21</v>
      </c>
      <c r="R4" s="145" t="s">
        <v>21</v>
      </c>
      <c r="S4" s="5">
        <v>2015</v>
      </c>
      <c r="T4" s="5">
        <v>2020</v>
      </c>
      <c r="U4" s="5">
        <v>2025</v>
      </c>
      <c r="V4" s="5">
        <v>2030</v>
      </c>
      <c r="W4" s="5">
        <v>2035</v>
      </c>
      <c r="X4" s="5">
        <v>2040</v>
      </c>
      <c r="Y4" s="5">
        <v>2045</v>
      </c>
      <c r="Z4" s="6">
        <v>2050</v>
      </c>
      <c r="AF4" s="135">
        <v>2015</v>
      </c>
      <c r="AG4" s="135">
        <v>2020</v>
      </c>
      <c r="AH4" s="135">
        <v>2025</v>
      </c>
      <c r="AI4" s="135">
        <v>2030</v>
      </c>
      <c r="AJ4" s="135">
        <v>2035</v>
      </c>
      <c r="AK4" s="135">
        <v>2040</v>
      </c>
      <c r="AL4" s="135">
        <v>2045</v>
      </c>
      <c r="AM4" s="135">
        <v>2050</v>
      </c>
      <c r="AR4" s="135">
        <v>2015</v>
      </c>
      <c r="AS4" s="135">
        <v>2020</v>
      </c>
      <c r="AT4" s="135">
        <v>2025</v>
      </c>
      <c r="AU4" s="135">
        <v>2030</v>
      </c>
      <c r="AV4" s="135">
        <v>2035</v>
      </c>
      <c r="AW4" s="135">
        <v>2040</v>
      </c>
      <c r="AX4" s="135">
        <v>2045</v>
      </c>
      <c r="AY4" s="135">
        <v>2050</v>
      </c>
      <c r="BC4" s="135">
        <v>2015</v>
      </c>
      <c r="BD4" s="135">
        <v>2020</v>
      </c>
      <c r="BE4" s="135">
        <v>2025</v>
      </c>
      <c r="BF4" s="135">
        <v>2030</v>
      </c>
      <c r="BG4" s="135">
        <v>2035</v>
      </c>
      <c r="BH4" s="135">
        <v>2040</v>
      </c>
      <c r="BI4" s="135">
        <v>2045</v>
      </c>
      <c r="BJ4" s="135">
        <v>2050</v>
      </c>
      <c r="BN4" s="135">
        <v>2015</v>
      </c>
      <c r="BO4" s="135">
        <v>2020</v>
      </c>
      <c r="BP4" s="135">
        <v>2025</v>
      </c>
      <c r="BQ4" s="135">
        <v>2030</v>
      </c>
      <c r="BR4" s="135">
        <v>2035</v>
      </c>
      <c r="BS4" s="135">
        <v>2040</v>
      </c>
      <c r="BT4" s="135">
        <v>2045</v>
      </c>
      <c r="BU4" s="135">
        <v>2050</v>
      </c>
      <c r="BY4" s="2">
        <v>2015</v>
      </c>
      <c r="BZ4" s="2">
        <v>2020</v>
      </c>
      <c r="CA4" s="2">
        <v>2025</v>
      </c>
      <c r="CB4" s="2">
        <v>2030</v>
      </c>
      <c r="CC4" s="2">
        <v>2035</v>
      </c>
      <c r="CD4" s="2">
        <v>2040</v>
      </c>
      <c r="CE4" s="2">
        <v>2045</v>
      </c>
      <c r="CF4" s="2">
        <v>2050</v>
      </c>
      <c r="CG4" s="2" t="s">
        <v>964</v>
      </c>
      <c r="CJ4" s="135">
        <v>2015</v>
      </c>
      <c r="CK4" s="135">
        <v>2020</v>
      </c>
      <c r="CL4" s="135">
        <v>2025</v>
      </c>
      <c r="CM4" s="135">
        <v>2030</v>
      </c>
      <c r="CN4" s="135">
        <v>2035</v>
      </c>
      <c r="CO4" s="135">
        <v>2040</v>
      </c>
      <c r="CP4" s="135">
        <v>2045</v>
      </c>
      <c r="CQ4" s="135">
        <v>2050</v>
      </c>
    </row>
    <row r="5" spans="1:95" ht="15" customHeight="1">
      <c r="A5" s="3">
        <v>1</v>
      </c>
      <c r="B5" s="7" t="s">
        <v>1198</v>
      </c>
      <c r="C5" s="8" t="s">
        <v>966</v>
      </c>
      <c r="D5" s="146" t="s">
        <v>606</v>
      </c>
      <c r="E5" s="9" t="s">
        <v>967</v>
      </c>
      <c r="F5" s="10" t="s">
        <v>979</v>
      </c>
      <c r="G5" s="11">
        <v>6160</v>
      </c>
      <c r="H5" s="12">
        <v>3890</v>
      </c>
      <c r="I5" s="12">
        <v>3230</v>
      </c>
      <c r="J5" s="12">
        <v>2800</v>
      </c>
      <c r="K5" s="12">
        <v>2490</v>
      </c>
      <c r="L5" s="12">
        <v>2320</v>
      </c>
      <c r="M5" s="12">
        <v>2190</v>
      </c>
      <c r="N5" s="13">
        <v>2090</v>
      </c>
      <c r="P5" s="146" t="s">
        <v>606</v>
      </c>
      <c r="Q5" s="9" t="s">
        <v>967</v>
      </c>
      <c r="R5" s="10" t="s">
        <v>979</v>
      </c>
      <c r="S5" s="11">
        <v>388.13867974407719</v>
      </c>
      <c r="T5" s="12">
        <v>252.89253689790553</v>
      </c>
      <c r="U5" s="12">
        <v>199.10901416326556</v>
      </c>
      <c r="V5" s="12">
        <v>157.46840886911491</v>
      </c>
      <c r="W5" s="12">
        <v>147.88337939971962</v>
      </c>
      <c r="X5" s="12">
        <v>146.44237712924891</v>
      </c>
      <c r="Y5" s="12">
        <v>125.37470586976195</v>
      </c>
      <c r="Z5" s="13">
        <v>103.07773865193458</v>
      </c>
      <c r="AA5" s="37"/>
      <c r="AB5" s="8">
        <v>5</v>
      </c>
      <c r="AC5" s="135" t="s">
        <v>606</v>
      </c>
      <c r="AD5" s="135" t="s">
        <v>967</v>
      </c>
      <c r="AE5" s="135" t="s">
        <v>979</v>
      </c>
      <c r="AF5" s="135">
        <v>6160</v>
      </c>
      <c r="AG5" s="135">
        <v>3890</v>
      </c>
      <c r="AH5" s="135">
        <v>3230</v>
      </c>
      <c r="AI5" s="135">
        <v>2800</v>
      </c>
      <c r="AJ5" s="135">
        <v>2490</v>
      </c>
      <c r="AK5" s="135">
        <v>2320</v>
      </c>
      <c r="AL5" s="135">
        <v>2190</v>
      </c>
      <c r="AM5" s="135">
        <v>2090</v>
      </c>
      <c r="AO5" s="135" t="s">
        <v>606</v>
      </c>
      <c r="AP5" s="135" t="s">
        <v>967</v>
      </c>
      <c r="AQ5" s="135" t="s">
        <v>979</v>
      </c>
      <c r="AR5" s="15">
        <v>388.13867974407719</v>
      </c>
      <c r="AS5" s="15">
        <v>252.89253689790553</v>
      </c>
      <c r="AT5" s="15">
        <v>199.10901416326556</v>
      </c>
      <c r="AU5" s="15">
        <v>157.46840886911491</v>
      </c>
      <c r="AV5" s="15">
        <v>147.88337939971962</v>
      </c>
      <c r="AW5" s="15">
        <v>146.44237712924891</v>
      </c>
      <c r="AX5" s="15">
        <v>125.37470586976195</v>
      </c>
      <c r="AY5" s="15">
        <v>103.07773865193458</v>
      </c>
      <c r="BA5" s="8" t="s">
        <v>967</v>
      </c>
      <c r="BC5" s="135">
        <v>7910</v>
      </c>
      <c r="BD5" s="135">
        <v>5760</v>
      </c>
      <c r="BE5" s="135">
        <v>5070</v>
      </c>
      <c r="BF5" s="135">
        <v>4600</v>
      </c>
      <c r="BG5" s="135">
        <v>4240</v>
      </c>
      <c r="BH5" s="135">
        <v>4040</v>
      </c>
      <c r="BI5" s="135">
        <v>3880</v>
      </c>
      <c r="BJ5" s="135">
        <v>3760</v>
      </c>
      <c r="BM5" s="135" t="s">
        <v>967</v>
      </c>
      <c r="BN5" s="15">
        <v>493.44914332578861</v>
      </c>
      <c r="BO5" s="15">
        <v>371.50127793319558</v>
      </c>
      <c r="BP5" s="15">
        <v>309.88580445660904</v>
      </c>
      <c r="BQ5" s="15">
        <v>256.12070862878215</v>
      </c>
      <c r="BR5" s="15">
        <v>249.46494063229133</v>
      </c>
      <c r="BS5" s="15">
        <v>252.58093132921508</v>
      </c>
      <c r="BT5" s="15">
        <v>220.15333010890737</v>
      </c>
      <c r="BU5" s="15">
        <v>208.58688339293263</v>
      </c>
      <c r="BW5" s="2" t="s">
        <v>606</v>
      </c>
      <c r="BY5" s="135">
        <v>6160</v>
      </c>
      <c r="BZ5" s="135">
        <v>5830</v>
      </c>
      <c r="CA5" s="135">
        <v>5450</v>
      </c>
      <c r="CB5" s="135">
        <v>5060</v>
      </c>
      <c r="CC5" s="135">
        <v>4630</v>
      </c>
      <c r="CD5" s="135">
        <v>4390</v>
      </c>
      <c r="CE5" s="135">
        <v>4170</v>
      </c>
      <c r="CF5" s="135">
        <v>3950</v>
      </c>
      <c r="CG5" s="17">
        <v>0.35876623376623373</v>
      </c>
      <c r="CI5" s="135" t="s">
        <v>606</v>
      </c>
      <c r="CK5" s="15">
        <v>388.13867974407719</v>
      </c>
      <c r="CL5" s="15">
        <v>379.31795634600093</v>
      </c>
      <c r="CM5" s="15">
        <v>336.13244039892521</v>
      </c>
      <c r="CN5" s="15">
        <v>284.61696383405848</v>
      </c>
      <c r="CO5" s="15">
        <v>274.87874019344747</v>
      </c>
      <c r="CP5" s="15">
        <v>276.92423596834641</v>
      </c>
      <c r="CQ5" s="15">
        <v>238.73057480012943</v>
      </c>
    </row>
    <row r="6" spans="1:95">
      <c r="A6" s="3">
        <v>2</v>
      </c>
      <c r="C6" s="135">
        <v>-1</v>
      </c>
      <c r="D6" s="146"/>
      <c r="E6" s="9" t="s">
        <v>968</v>
      </c>
      <c r="F6" s="10" t="s">
        <v>979</v>
      </c>
      <c r="G6" s="18">
        <v>6160</v>
      </c>
      <c r="H6" s="19">
        <v>5680</v>
      </c>
      <c r="I6" s="19">
        <v>5150</v>
      </c>
      <c r="J6" s="19">
        <v>4630</v>
      </c>
      <c r="K6" s="19">
        <v>4070</v>
      </c>
      <c r="L6" s="19">
        <v>3760</v>
      </c>
      <c r="M6" s="19">
        <v>3500</v>
      </c>
      <c r="N6" s="20">
        <v>3230</v>
      </c>
      <c r="P6" s="146"/>
      <c r="Q6" s="9" t="s">
        <v>968</v>
      </c>
      <c r="R6" s="10" t="s">
        <v>979</v>
      </c>
      <c r="S6" s="18">
        <v>388.13867974407719</v>
      </c>
      <c r="T6" s="19">
        <v>369.93318399053999</v>
      </c>
      <c r="U6" s="19">
        <v>317.98859382201073</v>
      </c>
      <c r="V6" s="19">
        <v>260.47674797319763</v>
      </c>
      <c r="W6" s="19">
        <v>241.62711950280016</v>
      </c>
      <c r="X6" s="19">
        <v>237.54222610066199</v>
      </c>
      <c r="Y6" s="19">
        <v>200.146348751223</v>
      </c>
      <c r="Z6" s="20">
        <v>159.2060967138413</v>
      </c>
      <c r="AA6" s="37"/>
      <c r="AB6" s="8">
        <v>20</v>
      </c>
      <c r="AC6" s="135" t="s">
        <v>602</v>
      </c>
      <c r="AD6" s="135" t="s">
        <v>967</v>
      </c>
      <c r="AE6" s="135" t="s">
        <v>979</v>
      </c>
      <c r="AF6" s="135">
        <v>7840</v>
      </c>
      <c r="AG6" s="135">
        <v>4950</v>
      </c>
      <c r="AH6" s="135">
        <v>4110</v>
      </c>
      <c r="AI6" s="135">
        <v>3560</v>
      </c>
      <c r="AJ6" s="135">
        <v>3170</v>
      </c>
      <c r="AK6" s="135">
        <v>2950</v>
      </c>
      <c r="AL6" s="135">
        <v>2790</v>
      </c>
      <c r="AM6" s="135">
        <v>2660</v>
      </c>
      <c r="AO6" s="135" t="s">
        <v>602</v>
      </c>
      <c r="AP6" s="135" t="s">
        <v>967</v>
      </c>
      <c r="AQ6" s="135" t="s">
        <v>979</v>
      </c>
      <c r="AR6" s="15">
        <v>493.44914332578861</v>
      </c>
      <c r="AS6" s="15">
        <v>321.8632287791516</v>
      </c>
      <c r="AT6" s="15">
        <v>253.41147256478231</v>
      </c>
      <c r="AU6" s="15">
        <v>200.41433856069213</v>
      </c>
      <c r="AV6" s="15">
        <v>188.21521014255325</v>
      </c>
      <c r="AW6" s="15">
        <v>186.38120725540708</v>
      </c>
      <c r="AX6" s="15">
        <v>159.56780746444971</v>
      </c>
      <c r="AY6" s="15">
        <v>131.18984919337166</v>
      </c>
      <c r="BA6" s="8" t="s">
        <v>968</v>
      </c>
      <c r="BC6" s="135">
        <v>7910</v>
      </c>
      <c r="BD6" s="135">
        <v>7480</v>
      </c>
      <c r="BE6" s="135">
        <v>7000</v>
      </c>
      <c r="BF6" s="135">
        <v>6500</v>
      </c>
      <c r="BG6" s="135">
        <v>5950</v>
      </c>
      <c r="BH6" s="135">
        <v>5630</v>
      </c>
      <c r="BI6" s="135">
        <v>5350</v>
      </c>
      <c r="BJ6" s="135">
        <v>5070</v>
      </c>
      <c r="BM6" s="135" t="s">
        <v>968</v>
      </c>
      <c r="BN6" s="15">
        <v>493.44914332578861</v>
      </c>
      <c r="BO6" s="15">
        <v>482.76830807672707</v>
      </c>
      <c r="BP6" s="15">
        <v>427.80492413286606</v>
      </c>
      <c r="BQ6" s="15">
        <v>362.23977215243889</v>
      </c>
      <c r="BR6" s="15">
        <v>349.84566933238551</v>
      </c>
      <c r="BS6" s="15">
        <v>352.44902759607612</v>
      </c>
      <c r="BT6" s="15">
        <v>303.83891337026029</v>
      </c>
      <c r="BU6" s="15">
        <v>281.40119705926418</v>
      </c>
      <c r="BW6" s="2" t="s">
        <v>602</v>
      </c>
      <c r="BY6" s="135">
        <v>7840</v>
      </c>
      <c r="BZ6" s="135">
        <v>7420</v>
      </c>
      <c r="CA6" s="135">
        <v>6930</v>
      </c>
      <c r="CB6" s="135">
        <v>6440</v>
      </c>
      <c r="CC6" s="135">
        <v>5890</v>
      </c>
      <c r="CD6" s="135">
        <v>5580</v>
      </c>
      <c r="CE6" s="135">
        <v>5310</v>
      </c>
      <c r="CF6" s="135">
        <v>5030</v>
      </c>
      <c r="CI6" s="135" t="s">
        <v>602</v>
      </c>
      <c r="CK6" s="15">
        <v>493.44914332578861</v>
      </c>
      <c r="CL6" s="15">
        <v>482.76830807672707</v>
      </c>
      <c r="CM6" s="15">
        <v>427.80492413286606</v>
      </c>
      <c r="CN6" s="15">
        <v>362.23977215243889</v>
      </c>
      <c r="CO6" s="15">
        <v>349.84566933238551</v>
      </c>
      <c r="CP6" s="15">
        <v>352.44902759607612</v>
      </c>
      <c r="CQ6" s="15">
        <v>303.83891337026029</v>
      </c>
    </row>
    <row r="7" spans="1:95" ht="15.75" thickBot="1">
      <c r="A7" s="3">
        <v>3</v>
      </c>
      <c r="D7" s="147"/>
      <c r="E7" s="21" t="s">
        <v>969</v>
      </c>
      <c r="F7" s="22" t="s">
        <v>979</v>
      </c>
      <c r="G7" s="23">
        <v>6160</v>
      </c>
      <c r="H7" s="24">
        <v>4920</v>
      </c>
      <c r="I7" s="24">
        <v>4680</v>
      </c>
      <c r="J7" s="24">
        <v>4140</v>
      </c>
      <c r="K7" s="24">
        <v>3560</v>
      </c>
      <c r="L7" s="24">
        <v>3150</v>
      </c>
      <c r="M7" s="24">
        <v>2800</v>
      </c>
      <c r="N7" s="25">
        <v>2520</v>
      </c>
      <c r="P7" s="147"/>
      <c r="Q7" s="21" t="s">
        <v>969</v>
      </c>
      <c r="R7" s="22" t="s">
        <v>979</v>
      </c>
      <c r="S7" s="23">
        <v>388.13867974407719</v>
      </c>
      <c r="T7" s="24">
        <v>319.91521037897155</v>
      </c>
      <c r="U7" s="24">
        <v>288.57320660851315</v>
      </c>
      <c r="V7" s="24">
        <v>232.81534891742166</v>
      </c>
      <c r="W7" s="24">
        <v>211.539659662509</v>
      </c>
      <c r="X7" s="24">
        <v>198.60350564877203</v>
      </c>
      <c r="Y7" s="24">
        <v>160.35096716914296</v>
      </c>
      <c r="Z7" s="25">
        <v>124.24534904464568</v>
      </c>
      <c r="AA7" s="37"/>
      <c r="AB7" s="8">
        <v>35</v>
      </c>
      <c r="AC7" s="135" t="s">
        <v>608</v>
      </c>
      <c r="AD7" s="135" t="s">
        <v>967</v>
      </c>
      <c r="AE7" s="135" t="s">
        <v>979</v>
      </c>
      <c r="AF7" s="135">
        <v>7910</v>
      </c>
      <c r="AG7" s="135">
        <v>4990</v>
      </c>
      <c r="AH7" s="135">
        <v>4140</v>
      </c>
      <c r="AI7" s="135">
        <v>3600</v>
      </c>
      <c r="AJ7" s="135">
        <v>3200</v>
      </c>
      <c r="AK7" s="135">
        <v>2980</v>
      </c>
      <c r="AL7" s="135">
        <v>2810</v>
      </c>
      <c r="AM7" s="135">
        <v>2690</v>
      </c>
      <c r="AO7" s="135" t="s">
        <v>608</v>
      </c>
      <c r="AP7" s="135" t="s">
        <v>967</v>
      </c>
      <c r="AQ7" s="135" t="s">
        <v>979</v>
      </c>
      <c r="AR7" s="15">
        <v>312.81769627798747</v>
      </c>
      <c r="AS7" s="15">
        <v>197.30767367971728</v>
      </c>
      <c r="AT7" s="15">
        <v>163.88377631680393</v>
      </c>
      <c r="AU7" s="15">
        <v>125.88582304248732</v>
      </c>
      <c r="AV7" s="15">
        <v>126.51438354680077</v>
      </c>
      <c r="AW7" s="15">
        <v>117.80206195657649</v>
      </c>
      <c r="AX7" s="15">
        <v>111.21136763724596</v>
      </c>
      <c r="AY7" s="15">
        <v>106.31043362445405</v>
      </c>
      <c r="BA7" s="8" t="s">
        <v>969</v>
      </c>
      <c r="BC7" s="135">
        <v>7910</v>
      </c>
      <c r="BD7" s="135">
        <v>6770</v>
      </c>
      <c r="BE7" s="135">
        <v>6540</v>
      </c>
      <c r="BF7" s="135">
        <v>6020</v>
      </c>
      <c r="BG7" s="135">
        <v>5430</v>
      </c>
      <c r="BH7" s="135">
        <v>4980</v>
      </c>
      <c r="BI7" s="135">
        <v>4600</v>
      </c>
      <c r="BJ7" s="135">
        <v>4280</v>
      </c>
      <c r="BM7" s="135" t="s">
        <v>969</v>
      </c>
      <c r="BN7" s="15">
        <v>493.44914332578861</v>
      </c>
      <c r="BO7" s="15">
        <v>436.80181870807832</v>
      </c>
      <c r="BP7" s="15">
        <v>400.13790834277273</v>
      </c>
      <c r="BQ7" s="15">
        <v>335.28399471571544</v>
      </c>
      <c r="BR7" s="15">
        <v>319.2247287559025</v>
      </c>
      <c r="BS7" s="15">
        <v>311.5592325015013</v>
      </c>
      <c r="BT7" s="15">
        <v>260.81340834680509</v>
      </c>
      <c r="BU7" s="15">
        <v>237.22362048520665</v>
      </c>
      <c r="BW7" s="2" t="s">
        <v>608</v>
      </c>
      <c r="BY7" s="135">
        <v>7910</v>
      </c>
      <c r="BZ7" s="135">
        <v>7480</v>
      </c>
      <c r="CA7" s="135">
        <v>7000</v>
      </c>
      <c r="CB7" s="135">
        <v>6500</v>
      </c>
      <c r="CC7" s="135">
        <v>5950</v>
      </c>
      <c r="CD7" s="135">
        <v>5630</v>
      </c>
      <c r="CE7" s="135">
        <v>5350</v>
      </c>
      <c r="CF7" s="135">
        <v>5070</v>
      </c>
      <c r="CI7" s="135" t="s">
        <v>608</v>
      </c>
      <c r="CK7" s="15">
        <v>312.81769627798747</v>
      </c>
      <c r="CL7" s="15">
        <v>295.9452440535577</v>
      </c>
      <c r="CM7" s="15">
        <v>276.66579489961663</v>
      </c>
      <c r="CN7" s="15">
        <v>227.53288104844549</v>
      </c>
      <c r="CO7" s="15">
        <v>235.15904564026448</v>
      </c>
      <c r="CP7" s="15">
        <v>222.7650673413244</v>
      </c>
      <c r="CQ7" s="15">
        <v>211.76164311745356</v>
      </c>
    </row>
    <row r="8" spans="1:95" ht="15.75" thickBot="1">
      <c r="AA8" s="37"/>
      <c r="AB8" s="8">
        <v>50</v>
      </c>
      <c r="AC8" s="135" t="s">
        <v>610</v>
      </c>
      <c r="AD8" s="135" t="s">
        <v>967</v>
      </c>
      <c r="AE8" s="135" t="s">
        <v>979</v>
      </c>
      <c r="AF8" s="135">
        <v>7910</v>
      </c>
      <c r="AG8" s="135">
        <v>4990</v>
      </c>
      <c r="AH8" s="135">
        <v>4140</v>
      </c>
      <c r="AI8" s="135">
        <v>3600</v>
      </c>
      <c r="AJ8" s="135">
        <v>3200</v>
      </c>
      <c r="AK8" s="135">
        <v>2980</v>
      </c>
      <c r="AL8" s="135">
        <v>2810</v>
      </c>
      <c r="AM8" s="135">
        <v>2690</v>
      </c>
      <c r="AO8" s="135" t="s">
        <v>610</v>
      </c>
      <c r="AP8" s="135" t="s">
        <v>967</v>
      </c>
      <c r="AQ8" s="135" t="s">
        <v>979</v>
      </c>
      <c r="AR8" s="15">
        <v>324.30202340017814</v>
      </c>
      <c r="AS8" s="15">
        <v>214.58385412106114</v>
      </c>
      <c r="AT8" s="15">
        <v>175.68390271393011</v>
      </c>
      <c r="AU8" s="15">
        <v>149.6979487189395</v>
      </c>
      <c r="AV8" s="15">
        <v>142.20581985924653</v>
      </c>
      <c r="AW8" s="15">
        <v>149.18400555096031</v>
      </c>
      <c r="AX8" s="15">
        <v>147.86008217999239</v>
      </c>
      <c r="AY8" s="15">
        <v>149.07866752102663</v>
      </c>
      <c r="BW8" s="2" t="s">
        <v>610</v>
      </c>
      <c r="BY8" s="135">
        <v>7910</v>
      </c>
      <c r="BZ8" s="135">
        <v>7480</v>
      </c>
      <c r="CA8" s="135">
        <v>7000</v>
      </c>
      <c r="CB8" s="135">
        <v>6500</v>
      </c>
      <c r="CC8" s="135">
        <v>5950</v>
      </c>
      <c r="CD8" s="135">
        <v>5630</v>
      </c>
      <c r="CE8" s="135">
        <v>5350</v>
      </c>
      <c r="CF8" s="135">
        <v>5070</v>
      </c>
      <c r="CI8" s="135" t="s">
        <v>610</v>
      </c>
      <c r="CK8" s="15">
        <v>324.30202340017814</v>
      </c>
      <c r="CL8" s="15">
        <v>321.85809043036033</v>
      </c>
      <c r="CM8" s="15">
        <v>296.58656694276192</v>
      </c>
      <c r="CN8" s="15">
        <v>270.57221167443828</v>
      </c>
      <c r="CO8" s="15">
        <v>264.32555686619736</v>
      </c>
      <c r="CP8" s="15">
        <v>282.10868715573361</v>
      </c>
      <c r="CQ8" s="15">
        <v>281.54580434662745</v>
      </c>
    </row>
    <row r="9" spans="1:95" ht="15.75" thickBot="1">
      <c r="A9" s="3">
        <v>0</v>
      </c>
      <c r="D9" s="4"/>
      <c r="E9" s="144" t="s">
        <v>21</v>
      </c>
      <c r="F9" s="145" t="s">
        <v>21</v>
      </c>
      <c r="G9" s="5">
        <v>2015</v>
      </c>
      <c r="H9" s="5">
        <v>2020</v>
      </c>
      <c r="I9" s="5">
        <v>2025</v>
      </c>
      <c r="J9" s="5">
        <v>2030</v>
      </c>
      <c r="K9" s="5">
        <v>2035</v>
      </c>
      <c r="L9" s="5">
        <v>2040</v>
      </c>
      <c r="M9" s="5">
        <v>2045</v>
      </c>
      <c r="N9" s="6">
        <v>2050</v>
      </c>
      <c r="P9" s="4"/>
      <c r="Q9" s="144" t="s">
        <v>21</v>
      </c>
      <c r="R9" s="145" t="s">
        <v>21</v>
      </c>
      <c r="S9" s="5">
        <v>2015</v>
      </c>
      <c r="T9" s="5">
        <v>2020</v>
      </c>
      <c r="U9" s="5">
        <v>2025</v>
      </c>
      <c r="V9" s="5">
        <v>2030</v>
      </c>
      <c r="W9" s="5">
        <v>2035</v>
      </c>
      <c r="X9" s="5">
        <v>2040</v>
      </c>
      <c r="Y9" s="5">
        <v>2045</v>
      </c>
      <c r="Z9" s="6">
        <v>2050</v>
      </c>
      <c r="AA9" s="37"/>
      <c r="AB9" s="8">
        <v>65</v>
      </c>
      <c r="AR9" s="15"/>
      <c r="AS9" s="15"/>
      <c r="AT9" s="15"/>
      <c r="AU9" s="15"/>
      <c r="AV9" s="15"/>
      <c r="AW9" s="15"/>
      <c r="AX9" s="15"/>
      <c r="AY9" s="15"/>
      <c r="BW9" s="2"/>
      <c r="CK9" s="15"/>
      <c r="CL9" s="15"/>
      <c r="CM9" s="15"/>
      <c r="CN9" s="15"/>
      <c r="CO9" s="15"/>
      <c r="CP9" s="15"/>
      <c r="CQ9" s="15"/>
    </row>
    <row r="10" spans="1:95" ht="15" customHeight="1">
      <c r="A10" s="3">
        <v>1</v>
      </c>
      <c r="B10" s="7" t="s">
        <v>1198</v>
      </c>
      <c r="C10" s="8" t="s">
        <v>970</v>
      </c>
      <c r="D10" s="146" t="s">
        <v>606</v>
      </c>
      <c r="E10" s="9" t="s">
        <v>967</v>
      </c>
      <c r="F10" s="10" t="s">
        <v>982</v>
      </c>
      <c r="G10" s="11">
        <v>6160</v>
      </c>
      <c r="H10" s="12">
        <v>3030</v>
      </c>
      <c r="I10" s="12">
        <v>2270</v>
      </c>
      <c r="J10" s="12">
        <v>1830</v>
      </c>
      <c r="K10" s="12">
        <v>1520</v>
      </c>
      <c r="L10" s="12">
        <v>1370</v>
      </c>
      <c r="M10" s="12">
        <v>1250</v>
      </c>
      <c r="N10" s="13">
        <v>1170</v>
      </c>
      <c r="P10" s="146" t="s">
        <v>606</v>
      </c>
      <c r="Q10" s="9" t="s">
        <v>967</v>
      </c>
      <c r="R10" s="10" t="s">
        <v>982</v>
      </c>
      <c r="S10" s="11">
        <v>388.13867974407719</v>
      </c>
      <c r="T10" s="12">
        <v>196.94975639612642</v>
      </c>
      <c r="U10" s="12">
        <v>140.21040832099189</v>
      </c>
      <c r="V10" s="12">
        <v>102.68748788830248</v>
      </c>
      <c r="W10" s="12">
        <v>90.496853621344727</v>
      </c>
      <c r="X10" s="12">
        <v>86.212518373794694</v>
      </c>
      <c r="Y10" s="12">
        <v>71.539993516442379</v>
      </c>
      <c r="Z10" s="13">
        <v>57.396482607208789</v>
      </c>
      <c r="AA10" s="37"/>
      <c r="AB10" s="8">
        <v>80</v>
      </c>
      <c r="AR10" s="15"/>
      <c r="AS10" s="15"/>
      <c r="AT10" s="15"/>
      <c r="AU10" s="15"/>
      <c r="AV10" s="15"/>
      <c r="AW10" s="15"/>
      <c r="AX10" s="15"/>
      <c r="AY10" s="15"/>
      <c r="BA10" s="135" t="s">
        <v>971</v>
      </c>
      <c r="BM10" s="135" t="s">
        <v>971</v>
      </c>
      <c r="BW10" s="2"/>
      <c r="CK10" s="15"/>
      <c r="CL10" s="15"/>
      <c r="CM10" s="15"/>
      <c r="CN10" s="15"/>
      <c r="CO10" s="15"/>
      <c r="CP10" s="15"/>
      <c r="CQ10" s="15"/>
    </row>
    <row r="11" spans="1:95">
      <c r="A11" s="3">
        <v>2</v>
      </c>
      <c r="C11" s="135">
        <v>-1</v>
      </c>
      <c r="D11" s="146"/>
      <c r="E11" s="9" t="s">
        <v>968</v>
      </c>
      <c r="F11" s="10" t="s">
        <v>982</v>
      </c>
      <c r="G11" s="18">
        <v>6160</v>
      </c>
      <c r="H11" s="19">
        <v>5440</v>
      </c>
      <c r="I11" s="19">
        <v>4680</v>
      </c>
      <c r="J11" s="19">
        <v>3970</v>
      </c>
      <c r="K11" s="19">
        <v>3250</v>
      </c>
      <c r="L11" s="19">
        <v>2880</v>
      </c>
      <c r="M11" s="19">
        <v>2570</v>
      </c>
      <c r="N11" s="20">
        <v>2280</v>
      </c>
      <c r="P11" s="146"/>
      <c r="Q11" s="9" t="s">
        <v>968</v>
      </c>
      <c r="R11" s="10" t="s">
        <v>982</v>
      </c>
      <c r="S11" s="18">
        <v>388.13867974407719</v>
      </c>
      <c r="T11" s="19">
        <v>354.12561934685721</v>
      </c>
      <c r="U11" s="19">
        <v>288.67086618991249</v>
      </c>
      <c r="V11" s="19">
        <v>223.18806410106578</v>
      </c>
      <c r="W11" s="19">
        <v>192.99041480416952</v>
      </c>
      <c r="X11" s="19">
        <v>181.80684198542269</v>
      </c>
      <c r="Y11" s="19">
        <v>147.19379805169044</v>
      </c>
      <c r="Z11" s="20">
        <v>112.22816850187678</v>
      </c>
      <c r="AA11" s="37"/>
      <c r="AB11" s="8"/>
      <c r="AR11" s="15"/>
      <c r="AS11" s="15"/>
      <c r="AT11" s="15"/>
      <c r="AU11" s="15"/>
      <c r="AV11" s="15"/>
      <c r="AW11" s="15"/>
      <c r="AX11" s="15"/>
      <c r="AY11" s="15"/>
      <c r="BC11" s="135">
        <v>2015</v>
      </c>
      <c r="BD11" s="135">
        <v>2020</v>
      </c>
      <c r="BE11" s="135">
        <v>2025</v>
      </c>
      <c r="BF11" s="135">
        <v>2030</v>
      </c>
      <c r="BG11" s="135">
        <v>2035</v>
      </c>
      <c r="BH11" s="135">
        <v>2040</v>
      </c>
      <c r="BI11" s="135">
        <v>2045</v>
      </c>
      <c r="BJ11" s="135">
        <v>2050</v>
      </c>
      <c r="BN11" s="135">
        <v>2015</v>
      </c>
      <c r="BO11" s="135">
        <v>2020</v>
      </c>
      <c r="BP11" s="135">
        <v>2025</v>
      </c>
      <c r="BQ11" s="135">
        <v>2030</v>
      </c>
      <c r="BR11" s="135">
        <v>2035</v>
      </c>
      <c r="BS11" s="135">
        <v>2040</v>
      </c>
      <c r="BT11" s="135">
        <v>2045</v>
      </c>
      <c r="BU11" s="135">
        <v>2050</v>
      </c>
      <c r="BW11" s="2"/>
      <c r="CK11" s="15"/>
      <c r="CL11" s="15"/>
      <c r="CM11" s="15"/>
      <c r="CN11" s="15"/>
      <c r="CO11" s="15"/>
      <c r="CP11" s="15"/>
      <c r="CQ11" s="15"/>
    </row>
    <row r="12" spans="1:95" ht="15.75" thickBot="1">
      <c r="A12" s="3">
        <v>3</v>
      </c>
      <c r="D12" s="147"/>
      <c r="E12" s="21" t="s">
        <v>969</v>
      </c>
      <c r="F12" s="22" t="s">
        <v>982</v>
      </c>
      <c r="G12" s="23">
        <v>6160</v>
      </c>
      <c r="H12" s="24">
        <v>4350</v>
      </c>
      <c r="I12" s="24">
        <v>4030</v>
      </c>
      <c r="J12" s="24">
        <v>3340</v>
      </c>
      <c r="K12" s="24">
        <v>2650</v>
      </c>
      <c r="L12" s="24">
        <v>2180</v>
      </c>
      <c r="M12" s="24">
        <v>1830</v>
      </c>
      <c r="N12" s="25">
        <v>1550</v>
      </c>
      <c r="P12" s="147"/>
      <c r="Q12" s="21" t="s">
        <v>969</v>
      </c>
      <c r="R12" s="22" t="s">
        <v>982</v>
      </c>
      <c r="S12" s="23">
        <v>388.13867974407719</v>
      </c>
      <c r="T12" s="24">
        <v>283.03704930032302</v>
      </c>
      <c r="U12" s="24">
        <v>248.52947708421868</v>
      </c>
      <c r="V12" s="24">
        <v>187.69927481473229</v>
      </c>
      <c r="W12" s="24">
        <v>157.1991537576524</v>
      </c>
      <c r="X12" s="24">
        <v>137.93502801287846</v>
      </c>
      <c r="Y12" s="24">
        <v>104.56427740289681</v>
      </c>
      <c r="Z12" s="25">
        <v>76.560686953998271</v>
      </c>
      <c r="AA12" s="37"/>
      <c r="AB12" s="8"/>
      <c r="AR12" s="15"/>
      <c r="AS12" s="15"/>
      <c r="AT12" s="15"/>
      <c r="AU12" s="15"/>
      <c r="AV12" s="15"/>
      <c r="AW12" s="15"/>
      <c r="AX12" s="15"/>
      <c r="AY12" s="15"/>
      <c r="BA12" s="8" t="s">
        <v>967</v>
      </c>
      <c r="BC12" s="135">
        <v>5555</v>
      </c>
      <c r="BD12" s="135">
        <v>3030</v>
      </c>
      <c r="BE12" s="135">
        <v>2270</v>
      </c>
      <c r="BF12" s="135">
        <v>1830</v>
      </c>
      <c r="BG12" s="135">
        <v>1520</v>
      </c>
      <c r="BH12" s="135">
        <v>1370</v>
      </c>
      <c r="BI12" s="135">
        <v>1250</v>
      </c>
      <c r="BJ12" s="135">
        <v>1170</v>
      </c>
      <c r="BM12" s="135" t="s">
        <v>967</v>
      </c>
      <c r="BN12" s="15">
        <v>312.81769627798747</v>
      </c>
      <c r="BO12" s="15">
        <v>153.66091361563056</v>
      </c>
      <c r="BP12" s="15">
        <v>115.40517786765542</v>
      </c>
      <c r="BQ12" s="15">
        <v>82.092014657549697</v>
      </c>
      <c r="BR12" s="15">
        <v>77.42015157689319</v>
      </c>
      <c r="BS12" s="15">
        <v>69.351595009541796</v>
      </c>
      <c r="BT12" s="15">
        <v>63.458258701623173</v>
      </c>
      <c r="BU12" s="15">
        <v>57.396482607208789</v>
      </c>
      <c r="BW12" s="2"/>
      <c r="CK12" s="15"/>
      <c r="CL12" s="15"/>
      <c r="CM12" s="15"/>
      <c r="CN12" s="15"/>
      <c r="CO12" s="15"/>
      <c r="CP12" s="15"/>
      <c r="CQ12" s="15"/>
    </row>
    <row r="13" spans="1:95" ht="15.75" thickBot="1">
      <c r="AA13" s="37"/>
      <c r="AB13" s="8"/>
      <c r="AR13" s="15"/>
      <c r="AS13" s="15"/>
      <c r="AT13" s="15"/>
      <c r="AU13" s="15"/>
      <c r="AV13" s="15"/>
      <c r="AW13" s="15"/>
      <c r="AX13" s="15"/>
      <c r="AY13" s="15"/>
      <c r="AZ13" s="38"/>
      <c r="BA13" s="8" t="s">
        <v>968</v>
      </c>
      <c r="BC13" s="135">
        <v>5555</v>
      </c>
      <c r="BD13" s="135">
        <v>5440</v>
      </c>
      <c r="BE13" s="135">
        <v>4680</v>
      </c>
      <c r="BF13" s="135">
        <v>3970</v>
      </c>
      <c r="BG13" s="135">
        <v>3250</v>
      </c>
      <c r="BH13" s="135">
        <v>2880</v>
      </c>
      <c r="BI13" s="135">
        <v>2570</v>
      </c>
      <c r="BJ13" s="135">
        <v>2280</v>
      </c>
      <c r="BM13" s="135" t="s">
        <v>968</v>
      </c>
      <c r="BN13" s="15">
        <v>312.81769627798747</v>
      </c>
      <c r="BO13" s="15">
        <v>276.29009143882001</v>
      </c>
      <c r="BP13" s="15">
        <v>237.60085329463601</v>
      </c>
      <c r="BQ13" s="15">
        <v>178.42444300034293</v>
      </c>
      <c r="BR13" s="15">
        <v>165.10349884144711</v>
      </c>
      <c r="BS13" s="15">
        <v>146.25015848242899</v>
      </c>
      <c r="BT13" s="15">
        <v>130.56559914129488</v>
      </c>
      <c r="BU13" s="15">
        <v>112.22816850187678</v>
      </c>
      <c r="BW13" s="2"/>
      <c r="CK13" s="15"/>
      <c r="CL13" s="15"/>
      <c r="CM13" s="15"/>
      <c r="CN13" s="15"/>
      <c r="CO13" s="15"/>
      <c r="CP13" s="15"/>
      <c r="CQ13" s="15"/>
    </row>
    <row r="14" spans="1:95" ht="15.75" thickBot="1">
      <c r="A14" s="3">
        <v>0</v>
      </c>
      <c r="C14" s="135" t="s">
        <v>972</v>
      </c>
      <c r="D14" s="4"/>
      <c r="E14" s="144" t="s">
        <v>21</v>
      </c>
      <c r="F14" s="145" t="s">
        <v>21</v>
      </c>
      <c r="G14" s="5">
        <v>2015</v>
      </c>
      <c r="H14" s="5">
        <v>2020</v>
      </c>
      <c r="I14" s="5">
        <v>2025</v>
      </c>
      <c r="J14" s="5">
        <v>2030</v>
      </c>
      <c r="K14" s="5">
        <v>2035</v>
      </c>
      <c r="L14" s="5">
        <v>2040</v>
      </c>
      <c r="M14" s="5">
        <v>2045</v>
      </c>
      <c r="N14" s="6">
        <v>2050</v>
      </c>
      <c r="P14" s="4"/>
      <c r="Q14" s="144" t="s">
        <v>21</v>
      </c>
      <c r="R14" s="145" t="s">
        <v>21</v>
      </c>
      <c r="S14" s="5">
        <v>2015</v>
      </c>
      <c r="T14" s="5">
        <v>2020</v>
      </c>
      <c r="U14" s="5">
        <v>2025</v>
      </c>
      <c r="V14" s="5">
        <v>2030</v>
      </c>
      <c r="W14" s="5">
        <v>2035</v>
      </c>
      <c r="X14" s="5">
        <v>2040</v>
      </c>
      <c r="Y14" s="5">
        <v>2045</v>
      </c>
      <c r="Z14" s="6">
        <v>2050</v>
      </c>
      <c r="BA14" s="8" t="s">
        <v>969</v>
      </c>
      <c r="BC14" s="135">
        <v>5555</v>
      </c>
      <c r="BD14" s="135">
        <v>4350</v>
      </c>
      <c r="BE14" s="135">
        <v>4030</v>
      </c>
      <c r="BF14" s="135">
        <v>3340</v>
      </c>
      <c r="BG14" s="135">
        <v>2650</v>
      </c>
      <c r="BH14" s="135">
        <v>2180</v>
      </c>
      <c r="BI14" s="135">
        <v>1830</v>
      </c>
      <c r="BJ14" s="135">
        <v>1550</v>
      </c>
      <c r="BM14" s="135" t="s">
        <v>969</v>
      </c>
      <c r="BN14" s="15">
        <v>312.81769627798747</v>
      </c>
      <c r="BO14" s="15">
        <v>220.82653148899902</v>
      </c>
      <c r="BP14" s="15">
        <v>204.56105114962082</v>
      </c>
      <c r="BQ14" s="15">
        <v>150.0534479532993</v>
      </c>
      <c r="BR14" s="15">
        <v>134.48403811473793</v>
      </c>
      <c r="BS14" s="15">
        <v>110.95852877076666</v>
      </c>
      <c r="BT14" s="15">
        <v>92.751853057636268</v>
      </c>
      <c r="BU14" s="15">
        <v>76.560686953998271</v>
      </c>
    </row>
    <row r="15" spans="1:95" ht="15" customHeight="1">
      <c r="A15" s="3">
        <v>1</v>
      </c>
      <c r="B15" s="7" t="s">
        <v>1198</v>
      </c>
      <c r="C15" s="8" t="s">
        <v>973</v>
      </c>
      <c r="D15" s="146" t="s">
        <v>606</v>
      </c>
      <c r="E15" s="9" t="s">
        <v>967</v>
      </c>
      <c r="F15" s="10" t="s">
        <v>983</v>
      </c>
      <c r="G15" s="11">
        <v>6160</v>
      </c>
      <c r="H15" s="12">
        <v>4480</v>
      </c>
      <c r="I15" s="12">
        <v>3950</v>
      </c>
      <c r="J15" s="12">
        <v>3580</v>
      </c>
      <c r="K15" s="12">
        <v>3300</v>
      </c>
      <c r="L15" s="12">
        <v>3140</v>
      </c>
      <c r="M15" s="12">
        <v>3020</v>
      </c>
      <c r="N15" s="13">
        <v>2930</v>
      </c>
      <c r="P15" s="146" t="s">
        <v>606</v>
      </c>
      <c r="Q15" s="9" t="s">
        <v>967</v>
      </c>
      <c r="R15" s="10" t="s">
        <v>983</v>
      </c>
      <c r="S15" s="11">
        <v>388.13867974407719</v>
      </c>
      <c r="T15" s="12">
        <v>291.89386123322589</v>
      </c>
      <c r="U15" s="12">
        <v>243.48170350800748</v>
      </c>
      <c r="V15" s="12">
        <v>201.23769963689981</v>
      </c>
      <c r="W15" s="12">
        <v>196.00816764230723</v>
      </c>
      <c r="X15" s="12">
        <v>198.45644604438385</v>
      </c>
      <c r="Y15" s="12">
        <v>172.97761652081525</v>
      </c>
      <c r="Z15" s="13">
        <v>144.22361435156856</v>
      </c>
    </row>
    <row r="16" spans="1:95" ht="15.75" thickBot="1">
      <c r="A16" s="3">
        <v>2</v>
      </c>
      <c r="C16" s="135">
        <v>-1</v>
      </c>
      <c r="D16" s="146"/>
      <c r="E16" s="9" t="s">
        <v>968</v>
      </c>
      <c r="F16" s="10" t="s">
        <v>983</v>
      </c>
      <c r="G16" s="18">
        <v>6160</v>
      </c>
      <c r="H16" s="19">
        <v>5830</v>
      </c>
      <c r="I16" s="19">
        <v>5450</v>
      </c>
      <c r="J16" s="19">
        <v>5060</v>
      </c>
      <c r="K16" s="19">
        <v>4630</v>
      </c>
      <c r="L16" s="19">
        <v>4390</v>
      </c>
      <c r="M16" s="19">
        <v>4170</v>
      </c>
      <c r="N16" s="20">
        <v>3950</v>
      </c>
      <c r="P16" s="146"/>
      <c r="Q16" s="9" t="s">
        <v>968</v>
      </c>
      <c r="R16" s="10" t="s">
        <v>983</v>
      </c>
      <c r="S16" s="18">
        <v>388.13867974407719</v>
      </c>
      <c r="T16" s="19">
        <v>379.31795634600093</v>
      </c>
      <c r="U16" s="19">
        <v>336.13244039892521</v>
      </c>
      <c r="V16" s="19">
        <v>284.61696383405848</v>
      </c>
      <c r="W16" s="19">
        <v>274.87874019344747</v>
      </c>
      <c r="X16" s="19">
        <v>276.92423596834641</v>
      </c>
      <c r="Y16" s="19">
        <v>238.73057480012943</v>
      </c>
      <c r="Z16" s="20">
        <v>194.56974984516299</v>
      </c>
      <c r="AF16" s="135">
        <v>2015</v>
      </c>
      <c r="AG16" s="135">
        <v>2020</v>
      </c>
      <c r="AH16" s="135">
        <v>2025</v>
      </c>
      <c r="AI16" s="135">
        <v>2030</v>
      </c>
      <c r="AJ16" s="135">
        <v>2035</v>
      </c>
      <c r="AK16" s="135">
        <v>2040</v>
      </c>
      <c r="AL16" s="135">
        <v>2045</v>
      </c>
      <c r="AM16" s="135">
        <v>2050</v>
      </c>
      <c r="AR16" s="135">
        <v>2015</v>
      </c>
      <c r="AS16" s="135">
        <v>2020</v>
      </c>
      <c r="AT16" s="135">
        <v>2025</v>
      </c>
      <c r="AU16" s="135">
        <v>2030</v>
      </c>
      <c r="AV16" s="135">
        <v>2035</v>
      </c>
      <c r="AW16" s="135">
        <v>2040</v>
      </c>
      <c r="AX16" s="135">
        <v>2045</v>
      </c>
      <c r="AY16" s="135">
        <v>2050</v>
      </c>
    </row>
    <row r="17" spans="1:95" ht="15.75" thickBot="1">
      <c r="A17" s="3">
        <v>3</v>
      </c>
      <c r="D17" s="147"/>
      <c r="E17" s="21" t="s">
        <v>969</v>
      </c>
      <c r="F17" s="22" t="s">
        <v>983</v>
      </c>
      <c r="G17" s="23">
        <v>6160</v>
      </c>
      <c r="H17" s="24">
        <v>5270</v>
      </c>
      <c r="I17" s="24">
        <v>5100</v>
      </c>
      <c r="J17" s="24">
        <v>4690</v>
      </c>
      <c r="K17" s="24">
        <v>4230</v>
      </c>
      <c r="L17" s="24">
        <v>3880</v>
      </c>
      <c r="M17" s="24">
        <v>3580</v>
      </c>
      <c r="N17" s="25">
        <v>3330</v>
      </c>
      <c r="P17" s="147"/>
      <c r="Q17" s="21" t="s">
        <v>969</v>
      </c>
      <c r="R17" s="22" t="s">
        <v>983</v>
      </c>
      <c r="S17" s="23">
        <v>388.13867974407719</v>
      </c>
      <c r="T17" s="24">
        <v>343.20142898491963</v>
      </c>
      <c r="U17" s="24">
        <v>314.39407084899608</v>
      </c>
      <c r="V17" s="24">
        <v>263.43742441949013</v>
      </c>
      <c r="W17" s="24">
        <v>250.8194297401713</v>
      </c>
      <c r="X17" s="24">
        <v>244.79653982260899</v>
      </c>
      <c r="Y17" s="24">
        <v>204.92482085182468</v>
      </c>
      <c r="Z17" s="25">
        <v>164.023966413511</v>
      </c>
      <c r="AA17" s="39"/>
      <c r="AB17" s="8">
        <v>6</v>
      </c>
      <c r="AC17" s="135" t="s">
        <v>606</v>
      </c>
      <c r="AD17" s="135" t="s">
        <v>968</v>
      </c>
      <c r="AE17" s="135" t="s">
        <v>979</v>
      </c>
      <c r="AF17" s="135">
        <v>6160</v>
      </c>
      <c r="AG17" s="135">
        <v>5680</v>
      </c>
      <c r="AH17" s="135">
        <v>5150</v>
      </c>
      <c r="AI17" s="135">
        <v>4630</v>
      </c>
      <c r="AJ17" s="135">
        <v>4070</v>
      </c>
      <c r="AK17" s="135">
        <v>3760</v>
      </c>
      <c r="AL17" s="135">
        <v>3500</v>
      </c>
      <c r="AM17" s="135">
        <v>3230</v>
      </c>
      <c r="AO17" s="135" t="s">
        <v>606</v>
      </c>
      <c r="AP17" s="135" t="s">
        <v>968</v>
      </c>
      <c r="AQ17" s="135" t="s">
        <v>979</v>
      </c>
      <c r="AR17" s="15">
        <v>388.13867974407719</v>
      </c>
      <c r="AS17" s="15">
        <v>369.93318399053999</v>
      </c>
      <c r="AT17" s="15">
        <v>317.98859382201073</v>
      </c>
      <c r="AU17" s="15">
        <v>260.47674797319763</v>
      </c>
      <c r="AV17" s="15">
        <v>241.62711950280016</v>
      </c>
      <c r="AW17" s="15">
        <v>237.54222610066199</v>
      </c>
      <c r="AX17" s="15">
        <v>200.146348751223</v>
      </c>
      <c r="AY17" s="15">
        <v>159.2060967138413</v>
      </c>
      <c r="BB17" s="4"/>
      <c r="BC17" s="27">
        <v>2015</v>
      </c>
      <c r="BD17" s="27">
        <v>2020</v>
      </c>
      <c r="BE17" s="27">
        <v>2025</v>
      </c>
      <c r="BF17" s="27">
        <v>2030</v>
      </c>
      <c r="BG17" s="27">
        <v>2035</v>
      </c>
      <c r="BH17" s="27">
        <v>2040</v>
      </c>
      <c r="BI17" s="27">
        <v>2045</v>
      </c>
      <c r="BJ17" s="28">
        <v>2050</v>
      </c>
      <c r="BM17" s="4"/>
      <c r="BN17" s="27">
        <v>2015</v>
      </c>
      <c r="BO17" s="27">
        <v>2020</v>
      </c>
      <c r="BP17" s="27">
        <v>2025</v>
      </c>
      <c r="BQ17" s="27">
        <v>2030</v>
      </c>
      <c r="BR17" s="27">
        <v>2035</v>
      </c>
      <c r="BS17" s="27">
        <v>2040</v>
      </c>
      <c r="BT17" s="27">
        <v>2045</v>
      </c>
      <c r="BU17" s="28">
        <v>2050</v>
      </c>
      <c r="BW17" s="135" t="s">
        <v>971</v>
      </c>
    </row>
    <row r="18" spans="1:95" ht="15.75" thickBot="1">
      <c r="AA18" s="39"/>
      <c r="AB18" s="8">
        <v>21</v>
      </c>
      <c r="AC18" s="135" t="s">
        <v>602</v>
      </c>
      <c r="AD18" s="135" t="s">
        <v>968</v>
      </c>
      <c r="AE18" s="135" t="s">
        <v>979</v>
      </c>
      <c r="AF18" s="135">
        <v>7840</v>
      </c>
      <c r="AG18" s="135">
        <v>7230</v>
      </c>
      <c r="AH18" s="135">
        <v>6560</v>
      </c>
      <c r="AI18" s="135">
        <v>5900</v>
      </c>
      <c r="AJ18" s="135">
        <v>5180</v>
      </c>
      <c r="AK18" s="135">
        <v>4790</v>
      </c>
      <c r="AL18" s="135">
        <v>4450</v>
      </c>
      <c r="AM18" s="135">
        <v>4120</v>
      </c>
      <c r="AO18" s="135" t="s">
        <v>602</v>
      </c>
      <c r="AP18" s="135" t="s">
        <v>968</v>
      </c>
      <c r="AQ18" s="135" t="s">
        <v>979</v>
      </c>
      <c r="AR18" s="15">
        <v>493.44914332578861</v>
      </c>
      <c r="AS18" s="15">
        <v>470.82405235159501</v>
      </c>
      <c r="AT18" s="15">
        <v>404.71275576285325</v>
      </c>
      <c r="AU18" s="15">
        <v>331.51586105679769</v>
      </c>
      <c r="AV18" s="15">
        <v>307.52542481758832</v>
      </c>
      <c r="AW18" s="15">
        <v>302.3264695826598</v>
      </c>
      <c r="AX18" s="15">
        <v>254.73171658263769</v>
      </c>
      <c r="AY18" s="15">
        <v>202.62594127216224</v>
      </c>
      <c r="BB18" s="9" t="s">
        <v>974</v>
      </c>
      <c r="BC18" s="29">
        <v>7910</v>
      </c>
      <c r="BD18" s="27">
        <v>7480</v>
      </c>
      <c r="BE18" s="27">
        <v>7000</v>
      </c>
      <c r="BF18" s="27">
        <v>6500</v>
      </c>
      <c r="BG18" s="27">
        <v>5950</v>
      </c>
      <c r="BH18" s="27">
        <v>5630</v>
      </c>
      <c r="BI18" s="27">
        <v>5350</v>
      </c>
      <c r="BJ18" s="28">
        <v>5070</v>
      </c>
      <c r="BM18" s="9" t="s">
        <v>974</v>
      </c>
      <c r="BN18" s="30">
        <v>493.44914332578861</v>
      </c>
      <c r="BO18" s="31">
        <v>482.76830807672707</v>
      </c>
      <c r="BP18" s="31">
        <v>427.80492413286606</v>
      </c>
      <c r="BQ18" s="31">
        <v>362.23977215243889</v>
      </c>
      <c r="BR18" s="31">
        <v>349.84566933238551</v>
      </c>
      <c r="BS18" s="31">
        <v>352.44902759607612</v>
      </c>
      <c r="BT18" s="31">
        <v>303.83891337026029</v>
      </c>
      <c r="BU18" s="32">
        <v>281.40119705926418</v>
      </c>
      <c r="BY18" s="2">
        <v>2015</v>
      </c>
      <c r="BZ18" s="2">
        <v>2020</v>
      </c>
      <c r="CA18" s="2">
        <v>2025</v>
      </c>
      <c r="CB18" s="2">
        <v>2030</v>
      </c>
      <c r="CC18" s="2">
        <v>2035</v>
      </c>
      <c r="CD18" s="2">
        <v>2040</v>
      </c>
      <c r="CE18" s="2">
        <v>2045</v>
      </c>
      <c r="CF18" s="2">
        <v>2050</v>
      </c>
      <c r="CG18" s="2" t="s">
        <v>964</v>
      </c>
      <c r="CJ18" s="135">
        <v>2015</v>
      </c>
      <c r="CK18" s="135">
        <v>2020</v>
      </c>
      <c r="CL18" s="135">
        <v>2025</v>
      </c>
      <c r="CM18" s="135">
        <v>2030</v>
      </c>
      <c r="CN18" s="135">
        <v>2035</v>
      </c>
      <c r="CO18" s="135">
        <v>2040</v>
      </c>
      <c r="CP18" s="135">
        <v>2045</v>
      </c>
      <c r="CQ18" s="135">
        <v>2050</v>
      </c>
    </row>
    <row r="19" spans="1:95" ht="15.75" thickBot="1">
      <c r="A19" s="3">
        <v>0</v>
      </c>
      <c r="D19" s="4"/>
      <c r="E19" s="144" t="s">
        <v>21</v>
      </c>
      <c r="F19" s="145" t="s">
        <v>21</v>
      </c>
      <c r="G19" s="5">
        <v>2015</v>
      </c>
      <c r="H19" s="5">
        <v>2020</v>
      </c>
      <c r="I19" s="5">
        <v>2025</v>
      </c>
      <c r="J19" s="5">
        <v>2030</v>
      </c>
      <c r="K19" s="5">
        <v>2035</v>
      </c>
      <c r="L19" s="5">
        <v>2040</v>
      </c>
      <c r="M19" s="5">
        <v>2045</v>
      </c>
      <c r="N19" s="6">
        <v>2050</v>
      </c>
      <c r="P19" s="4"/>
      <c r="Q19" s="144" t="s">
        <v>21</v>
      </c>
      <c r="R19" s="145" t="s">
        <v>21</v>
      </c>
      <c r="S19" s="5">
        <v>2015</v>
      </c>
      <c r="T19" s="5">
        <v>2020</v>
      </c>
      <c r="U19" s="5">
        <v>2025</v>
      </c>
      <c r="V19" s="5">
        <v>2030</v>
      </c>
      <c r="W19" s="5">
        <v>2035</v>
      </c>
      <c r="X19" s="5">
        <v>2040</v>
      </c>
      <c r="Y19" s="5">
        <v>2045</v>
      </c>
      <c r="Z19" s="6">
        <v>2050</v>
      </c>
      <c r="AA19" s="39"/>
      <c r="AB19" s="8">
        <v>36</v>
      </c>
      <c r="AC19" s="135" t="s">
        <v>608</v>
      </c>
      <c r="AD19" s="135" t="s">
        <v>968</v>
      </c>
      <c r="AE19" s="135" t="s">
        <v>979</v>
      </c>
      <c r="AF19" s="135">
        <v>7910</v>
      </c>
      <c r="AG19" s="135">
        <v>7300</v>
      </c>
      <c r="AH19" s="135">
        <v>6620</v>
      </c>
      <c r="AI19" s="135">
        <v>5950</v>
      </c>
      <c r="AJ19" s="135">
        <v>5230</v>
      </c>
      <c r="AK19" s="135">
        <v>4830</v>
      </c>
      <c r="AL19" s="135">
        <v>4490</v>
      </c>
      <c r="AM19" s="135">
        <v>4150</v>
      </c>
      <c r="AO19" s="135" t="s">
        <v>608</v>
      </c>
      <c r="AP19" s="135" t="s">
        <v>968</v>
      </c>
      <c r="AQ19" s="135" t="s">
        <v>979</v>
      </c>
      <c r="AR19" s="15">
        <v>312.81769627798747</v>
      </c>
      <c r="AS19" s="15">
        <v>288.62321065477357</v>
      </c>
      <c r="AT19" s="15">
        <v>261.73185478428229</v>
      </c>
      <c r="AU19" s="15">
        <v>208.23433752538452</v>
      </c>
      <c r="AV19" s="15">
        <v>206.71224985641544</v>
      </c>
      <c r="AW19" s="15">
        <v>191.0851529794258</v>
      </c>
      <c r="AX19" s="15">
        <v>177.53620252036066</v>
      </c>
      <c r="AY19" s="15">
        <v>164.19907342415863</v>
      </c>
      <c r="BB19" s="21" t="s">
        <v>975</v>
      </c>
      <c r="BC19" s="21">
        <v>5555</v>
      </c>
      <c r="BD19" s="22">
        <v>3030</v>
      </c>
      <c r="BE19" s="22">
        <v>2270</v>
      </c>
      <c r="BF19" s="22">
        <v>1830</v>
      </c>
      <c r="BG19" s="22">
        <v>1520</v>
      </c>
      <c r="BH19" s="22">
        <v>1370</v>
      </c>
      <c r="BI19" s="22">
        <v>1250</v>
      </c>
      <c r="BJ19" s="33">
        <v>1170</v>
      </c>
      <c r="BM19" s="21" t="s">
        <v>975</v>
      </c>
      <c r="BN19" s="34">
        <v>312.81769627798747</v>
      </c>
      <c r="BO19" s="35">
        <v>153.66091361563056</v>
      </c>
      <c r="BP19" s="35">
        <v>115.40517786765542</v>
      </c>
      <c r="BQ19" s="35">
        <v>82.092014657549697</v>
      </c>
      <c r="BR19" s="35">
        <v>77.42015157689319</v>
      </c>
      <c r="BS19" s="35">
        <v>69.351595009541796</v>
      </c>
      <c r="BT19" s="35">
        <v>63.458258701623173</v>
      </c>
      <c r="BU19" s="36">
        <v>57.396482607208789</v>
      </c>
      <c r="BW19" s="2" t="s">
        <v>606</v>
      </c>
      <c r="BY19" s="135">
        <v>6160</v>
      </c>
      <c r="BZ19" s="135">
        <v>3030</v>
      </c>
      <c r="CA19" s="135">
        <v>2270</v>
      </c>
      <c r="CB19" s="135">
        <v>1830</v>
      </c>
      <c r="CC19" s="135">
        <v>1520</v>
      </c>
      <c r="CD19" s="135">
        <v>1370</v>
      </c>
      <c r="CE19" s="135">
        <v>1250</v>
      </c>
      <c r="CF19" s="135">
        <v>1170</v>
      </c>
      <c r="CG19" s="17">
        <v>0.81006493506493504</v>
      </c>
      <c r="CI19" s="135" t="s">
        <v>606</v>
      </c>
      <c r="CK19" s="15">
        <v>388.13867974407719</v>
      </c>
      <c r="CL19" s="15">
        <v>196.94975639612642</v>
      </c>
      <c r="CM19" s="15">
        <v>140.21040832099189</v>
      </c>
      <c r="CN19" s="15">
        <v>102.68748788830248</v>
      </c>
      <c r="CO19" s="15">
        <v>90.496853621344727</v>
      </c>
      <c r="CP19" s="15">
        <v>86.212518373794694</v>
      </c>
      <c r="CQ19" s="15">
        <v>71.539993516442379</v>
      </c>
    </row>
    <row r="20" spans="1:95" ht="15" customHeight="1">
      <c r="A20" s="3">
        <v>1</v>
      </c>
      <c r="B20" s="7" t="s">
        <v>1199</v>
      </c>
      <c r="C20" s="8" t="s">
        <v>966</v>
      </c>
      <c r="D20" s="146" t="s">
        <v>602</v>
      </c>
      <c r="E20" s="9" t="s">
        <v>967</v>
      </c>
      <c r="F20" s="10" t="s">
        <v>979</v>
      </c>
      <c r="G20" s="11">
        <v>7840</v>
      </c>
      <c r="H20" s="12">
        <v>4950</v>
      </c>
      <c r="I20" s="12">
        <v>4110</v>
      </c>
      <c r="J20" s="12">
        <v>3560</v>
      </c>
      <c r="K20" s="12">
        <v>3170</v>
      </c>
      <c r="L20" s="12">
        <v>2950</v>
      </c>
      <c r="M20" s="12">
        <v>2790</v>
      </c>
      <c r="N20" s="13">
        <v>2660</v>
      </c>
      <c r="P20" s="146" t="s">
        <v>602</v>
      </c>
      <c r="Q20" s="9" t="s">
        <v>967</v>
      </c>
      <c r="R20" s="10" t="s">
        <v>979</v>
      </c>
      <c r="S20" s="11">
        <v>493.44914332578861</v>
      </c>
      <c r="T20" s="12">
        <v>321.8632287791516</v>
      </c>
      <c r="U20" s="12">
        <v>253.41147256478231</v>
      </c>
      <c r="V20" s="12">
        <v>200.41433856069213</v>
      </c>
      <c r="W20" s="12">
        <v>188.21521014255325</v>
      </c>
      <c r="X20" s="12">
        <v>186.38120725540708</v>
      </c>
      <c r="Y20" s="12">
        <v>159.56780746444971</v>
      </c>
      <c r="Z20" s="13">
        <v>131.18984919337166</v>
      </c>
      <c r="AA20" s="39"/>
      <c r="AB20" s="8">
        <v>51</v>
      </c>
      <c r="AC20" s="135" t="s">
        <v>610</v>
      </c>
      <c r="AD20" s="135" t="s">
        <v>968</v>
      </c>
      <c r="AE20" s="135" t="s">
        <v>979</v>
      </c>
      <c r="AF20" s="135">
        <v>7910</v>
      </c>
      <c r="AG20" s="135">
        <v>7300</v>
      </c>
      <c r="AH20" s="135">
        <v>6620</v>
      </c>
      <c r="AI20" s="135">
        <v>5950</v>
      </c>
      <c r="AJ20" s="135">
        <v>5230</v>
      </c>
      <c r="AK20" s="135">
        <v>4830</v>
      </c>
      <c r="AL20" s="135">
        <v>4490</v>
      </c>
      <c r="AM20" s="135">
        <v>4150</v>
      </c>
      <c r="AO20" s="135" t="s">
        <v>610</v>
      </c>
      <c r="AP20" s="135" t="s">
        <v>968</v>
      </c>
      <c r="AQ20" s="135" t="s">
        <v>979</v>
      </c>
      <c r="AR20" s="15">
        <v>324.30202340017814</v>
      </c>
      <c r="AS20" s="15">
        <v>313.8949427361419</v>
      </c>
      <c r="AT20" s="15">
        <v>280.5773380775064</v>
      </c>
      <c r="AU20" s="15">
        <v>247.6232225917648</v>
      </c>
      <c r="AV20" s="15">
        <v>232.35053708266139</v>
      </c>
      <c r="AW20" s="15">
        <v>241.98938498459208</v>
      </c>
      <c r="AX20" s="15">
        <v>236.04167498604434</v>
      </c>
      <c r="AY20" s="15">
        <v>230.25566014275103</v>
      </c>
      <c r="BW20" s="2" t="s">
        <v>602</v>
      </c>
      <c r="BY20" s="135">
        <v>7840</v>
      </c>
      <c r="BZ20" s="135">
        <v>3850</v>
      </c>
      <c r="CA20" s="135">
        <v>2890</v>
      </c>
      <c r="CB20" s="135">
        <v>2320</v>
      </c>
      <c r="CC20" s="135">
        <v>1940</v>
      </c>
      <c r="CD20" s="135">
        <v>1740</v>
      </c>
      <c r="CE20" s="135">
        <v>1590</v>
      </c>
      <c r="CF20" s="135">
        <v>1480</v>
      </c>
      <c r="CI20" s="135" t="s">
        <v>602</v>
      </c>
      <c r="CK20" s="15">
        <v>493.44914332578861</v>
      </c>
      <c r="CL20" s="15">
        <v>250.66332632234202</v>
      </c>
      <c r="CM20" s="15">
        <v>178.4496105856729</v>
      </c>
      <c r="CN20" s="15">
        <v>130.69316640329438</v>
      </c>
      <c r="CO20" s="15">
        <v>115.17781369833625</v>
      </c>
      <c r="CP20" s="15">
        <v>109.72502338482926</v>
      </c>
      <c r="CQ20" s="15">
        <v>91.050900835595584</v>
      </c>
    </row>
    <row r="21" spans="1:95">
      <c r="A21" s="3">
        <v>2</v>
      </c>
      <c r="C21" s="135">
        <v>-1</v>
      </c>
      <c r="D21" s="146"/>
      <c r="E21" s="9" t="s">
        <v>968</v>
      </c>
      <c r="F21" s="10" t="s">
        <v>979</v>
      </c>
      <c r="G21" s="18">
        <v>7840</v>
      </c>
      <c r="H21" s="19">
        <v>7230</v>
      </c>
      <c r="I21" s="19">
        <v>6560</v>
      </c>
      <c r="J21" s="19">
        <v>5900</v>
      </c>
      <c r="K21" s="19">
        <v>5180</v>
      </c>
      <c r="L21" s="19">
        <v>4790</v>
      </c>
      <c r="M21" s="19">
        <v>4450</v>
      </c>
      <c r="N21" s="20">
        <v>4120</v>
      </c>
      <c r="P21" s="146"/>
      <c r="Q21" s="9" t="s">
        <v>968</v>
      </c>
      <c r="R21" s="10" t="s">
        <v>979</v>
      </c>
      <c r="S21" s="18">
        <v>493.44914332578861</v>
      </c>
      <c r="T21" s="19">
        <v>470.82405235159501</v>
      </c>
      <c r="U21" s="19">
        <v>404.71275576285325</v>
      </c>
      <c r="V21" s="19">
        <v>331.51586105679769</v>
      </c>
      <c r="W21" s="19">
        <v>307.52542481758832</v>
      </c>
      <c r="X21" s="19">
        <v>302.3264695826598</v>
      </c>
      <c r="Y21" s="19">
        <v>254.73171658263769</v>
      </c>
      <c r="Z21" s="20">
        <v>202.62594127216224</v>
      </c>
      <c r="AA21" s="39"/>
      <c r="AB21" s="8">
        <v>66</v>
      </c>
      <c r="AR21" s="15"/>
      <c r="AS21" s="15"/>
      <c r="AT21" s="15"/>
      <c r="AU21" s="15"/>
      <c r="AV21" s="15"/>
      <c r="AW21" s="15"/>
      <c r="AX21" s="15"/>
      <c r="AY21" s="15"/>
      <c r="BW21" s="2" t="s">
        <v>608</v>
      </c>
      <c r="BY21" s="135">
        <v>7910</v>
      </c>
      <c r="BZ21" s="135">
        <v>3890</v>
      </c>
      <c r="CA21" s="135">
        <v>2920</v>
      </c>
      <c r="CB21" s="135">
        <v>2350</v>
      </c>
      <c r="CC21" s="135">
        <v>1960</v>
      </c>
      <c r="CD21" s="135">
        <v>1750</v>
      </c>
      <c r="CE21" s="135">
        <v>1600</v>
      </c>
      <c r="CF21" s="135">
        <v>1500</v>
      </c>
      <c r="CI21" s="135" t="s">
        <v>608</v>
      </c>
      <c r="CK21" s="15">
        <v>312.81769627798747</v>
      </c>
      <c r="CL21" s="15">
        <v>153.66091361563056</v>
      </c>
      <c r="CM21" s="15">
        <v>115.40517786765542</v>
      </c>
      <c r="CN21" s="15">
        <v>82.092014657549697</v>
      </c>
      <c r="CO21" s="15">
        <v>77.42015157689319</v>
      </c>
      <c r="CP21" s="15">
        <v>69.351595009541796</v>
      </c>
      <c r="CQ21" s="15">
        <v>63.458258701623173</v>
      </c>
    </row>
    <row r="22" spans="1:95" ht="15.75" thickBot="1">
      <c r="A22" s="3">
        <v>3</v>
      </c>
      <c r="D22" s="147"/>
      <c r="E22" s="21" t="s">
        <v>969</v>
      </c>
      <c r="F22" s="22" t="s">
        <v>979</v>
      </c>
      <c r="G22" s="23">
        <v>7840</v>
      </c>
      <c r="H22" s="24">
        <v>6260</v>
      </c>
      <c r="I22" s="24">
        <v>5950</v>
      </c>
      <c r="J22" s="24">
        <v>5270</v>
      </c>
      <c r="K22" s="24">
        <v>4540</v>
      </c>
      <c r="L22" s="24">
        <v>4000</v>
      </c>
      <c r="M22" s="24">
        <v>3560</v>
      </c>
      <c r="N22" s="25">
        <v>3210</v>
      </c>
      <c r="P22" s="147"/>
      <c r="Q22" s="21" t="s">
        <v>969</v>
      </c>
      <c r="R22" s="22" t="s">
        <v>979</v>
      </c>
      <c r="S22" s="23">
        <v>493.44914332578861</v>
      </c>
      <c r="T22" s="24">
        <v>407.16481320959906</v>
      </c>
      <c r="U22" s="24">
        <v>367.27499021938371</v>
      </c>
      <c r="V22" s="24">
        <v>296.31044407671914</v>
      </c>
      <c r="W22" s="24">
        <v>269.23229411228084</v>
      </c>
      <c r="X22" s="24">
        <v>252.7680980984363</v>
      </c>
      <c r="Y22" s="24">
        <v>204.08304911648986</v>
      </c>
      <c r="Z22" s="25">
        <v>158.13044423864042</v>
      </c>
      <c r="AA22" s="39"/>
      <c r="AB22" s="8">
        <v>81</v>
      </c>
      <c r="AR22" s="15"/>
      <c r="AS22" s="15"/>
      <c r="AT22" s="15"/>
      <c r="AU22" s="15"/>
      <c r="AV22" s="15"/>
      <c r="AW22" s="15"/>
      <c r="AX22" s="15"/>
      <c r="AY22" s="15"/>
      <c r="BW22" s="2" t="s">
        <v>610</v>
      </c>
      <c r="BY22" s="135">
        <v>7910</v>
      </c>
      <c r="BZ22" s="135">
        <v>3890</v>
      </c>
      <c r="CA22" s="135">
        <v>2920</v>
      </c>
      <c r="CB22" s="135">
        <v>2350</v>
      </c>
      <c r="CC22" s="135">
        <v>1960</v>
      </c>
      <c r="CD22" s="135">
        <v>1750</v>
      </c>
      <c r="CE22" s="135">
        <v>1600</v>
      </c>
      <c r="CF22" s="135">
        <v>1500</v>
      </c>
      <c r="CI22" s="135" t="s">
        <v>610</v>
      </c>
      <c r="CK22" s="15">
        <v>324.30202340017814</v>
      </c>
      <c r="CL22" s="15">
        <v>167.11540132458114</v>
      </c>
      <c r="CM22" s="15">
        <v>123.71469889729458</v>
      </c>
      <c r="CN22" s="15">
        <v>97.62025543013435</v>
      </c>
      <c r="CO22" s="15">
        <v>87.022485665011487</v>
      </c>
      <c r="CP22" s="15">
        <v>87.826550427319091</v>
      </c>
      <c r="CQ22" s="15">
        <v>84.370362004960768</v>
      </c>
    </row>
    <row r="23" spans="1:95" ht="15.75" thickBot="1">
      <c r="AA23" s="39"/>
      <c r="AB23" s="8">
        <v>96</v>
      </c>
      <c r="AR23" s="15"/>
      <c r="AS23" s="15"/>
      <c r="AT23" s="15"/>
      <c r="AU23" s="15"/>
      <c r="AV23" s="15"/>
      <c r="AW23" s="15"/>
      <c r="AX23" s="15"/>
      <c r="AY23" s="15"/>
      <c r="BW23" s="2"/>
      <c r="CK23" s="15"/>
      <c r="CL23" s="15"/>
      <c r="CM23" s="15"/>
      <c r="CN23" s="15"/>
      <c r="CO23" s="15"/>
      <c r="CP23" s="15"/>
      <c r="CQ23" s="15"/>
    </row>
    <row r="24" spans="1:95" ht="15.75" thickBot="1">
      <c r="A24" s="3">
        <v>0</v>
      </c>
      <c r="D24" s="4"/>
      <c r="E24" s="144" t="s">
        <v>21</v>
      </c>
      <c r="F24" s="145" t="s">
        <v>21</v>
      </c>
      <c r="G24" s="5">
        <v>2015</v>
      </c>
      <c r="H24" s="5">
        <v>2020</v>
      </c>
      <c r="I24" s="5">
        <v>2025</v>
      </c>
      <c r="J24" s="5">
        <v>2030</v>
      </c>
      <c r="K24" s="5">
        <v>2035</v>
      </c>
      <c r="L24" s="5">
        <v>2040</v>
      </c>
      <c r="M24" s="5">
        <v>2045</v>
      </c>
      <c r="N24" s="6">
        <v>2050</v>
      </c>
      <c r="P24" s="4"/>
      <c r="Q24" s="144" t="s">
        <v>21</v>
      </c>
      <c r="R24" s="145" t="s">
        <v>21</v>
      </c>
      <c r="S24" s="5">
        <v>2015</v>
      </c>
      <c r="T24" s="5">
        <v>2020</v>
      </c>
      <c r="U24" s="5">
        <v>2025</v>
      </c>
      <c r="V24" s="5">
        <v>2030</v>
      </c>
      <c r="W24" s="5">
        <v>2035</v>
      </c>
      <c r="X24" s="5">
        <v>2040</v>
      </c>
      <c r="Y24" s="5">
        <v>2045</v>
      </c>
      <c r="Z24" s="6">
        <v>2050</v>
      </c>
      <c r="AA24" s="39"/>
      <c r="AB24" s="8">
        <v>111</v>
      </c>
      <c r="AR24" s="15"/>
      <c r="AS24" s="15"/>
      <c r="AT24" s="15"/>
      <c r="AU24" s="15"/>
      <c r="AV24" s="15"/>
      <c r="AW24" s="15"/>
      <c r="AX24" s="15"/>
      <c r="AY24" s="15"/>
      <c r="BW24" s="2"/>
      <c r="CK24" s="15"/>
      <c r="CL24" s="15"/>
      <c r="CM24" s="15"/>
      <c r="CN24" s="15"/>
      <c r="CO24" s="15"/>
      <c r="CP24" s="15"/>
      <c r="CQ24" s="15"/>
    </row>
    <row r="25" spans="1:95" ht="15" customHeight="1">
      <c r="A25" s="3">
        <v>1</v>
      </c>
      <c r="B25" s="7" t="s">
        <v>1199</v>
      </c>
      <c r="C25" s="8" t="s">
        <v>970</v>
      </c>
      <c r="D25" s="146" t="s">
        <v>602</v>
      </c>
      <c r="E25" s="9" t="s">
        <v>967</v>
      </c>
      <c r="F25" s="10" t="s">
        <v>982</v>
      </c>
      <c r="G25" s="11">
        <v>7840</v>
      </c>
      <c r="H25" s="12">
        <v>3850</v>
      </c>
      <c r="I25" s="12">
        <v>2890</v>
      </c>
      <c r="J25" s="12">
        <v>2320</v>
      </c>
      <c r="K25" s="12">
        <v>1940</v>
      </c>
      <c r="L25" s="12">
        <v>1740</v>
      </c>
      <c r="M25" s="12">
        <v>1590</v>
      </c>
      <c r="N25" s="13">
        <v>1480</v>
      </c>
      <c r="P25" s="146" t="s">
        <v>602</v>
      </c>
      <c r="Q25" s="9" t="s">
        <v>967</v>
      </c>
      <c r="R25" s="10" t="s">
        <v>982</v>
      </c>
      <c r="S25" s="11">
        <v>493.44914332578861</v>
      </c>
      <c r="T25" s="12">
        <v>250.66332632234202</v>
      </c>
      <c r="U25" s="12">
        <v>178.4496105856729</v>
      </c>
      <c r="V25" s="12">
        <v>130.69316640329438</v>
      </c>
      <c r="W25" s="12">
        <v>115.17781369833625</v>
      </c>
      <c r="X25" s="12">
        <v>109.72502338482926</v>
      </c>
      <c r="Y25" s="12">
        <v>91.050900835595584</v>
      </c>
      <c r="Z25" s="13">
        <v>73.0500687728114</v>
      </c>
      <c r="AA25" s="39"/>
      <c r="AB25" s="8">
        <v>126</v>
      </c>
      <c r="AR25" s="15"/>
      <c r="AS25" s="15"/>
      <c r="AT25" s="15"/>
      <c r="AU25" s="15"/>
      <c r="AV25" s="15"/>
      <c r="AW25" s="15"/>
      <c r="AX25" s="15"/>
      <c r="AY25" s="15"/>
      <c r="BW25" s="2"/>
      <c r="CK25" s="15"/>
      <c r="CL25" s="15"/>
      <c r="CM25" s="15"/>
      <c r="CN25" s="15"/>
      <c r="CO25" s="15"/>
      <c r="CP25" s="15"/>
      <c r="CQ25" s="15"/>
    </row>
    <row r="26" spans="1:95">
      <c r="A26" s="3">
        <v>2</v>
      </c>
      <c r="C26" s="135">
        <v>-1</v>
      </c>
      <c r="D26" s="146"/>
      <c r="E26" s="9" t="s">
        <v>968</v>
      </c>
      <c r="F26" s="10" t="s">
        <v>982</v>
      </c>
      <c r="G26" s="18">
        <v>7840</v>
      </c>
      <c r="H26" s="19">
        <v>6920</v>
      </c>
      <c r="I26" s="19">
        <v>5950</v>
      </c>
      <c r="J26" s="19">
        <v>5050</v>
      </c>
      <c r="K26" s="19">
        <v>4140</v>
      </c>
      <c r="L26" s="19">
        <v>3670</v>
      </c>
      <c r="M26" s="19">
        <v>3270</v>
      </c>
      <c r="N26" s="20">
        <v>2900</v>
      </c>
      <c r="P26" s="146"/>
      <c r="Q26" s="9" t="s">
        <v>968</v>
      </c>
      <c r="R26" s="10" t="s">
        <v>982</v>
      </c>
      <c r="S26" s="18">
        <v>493.44914332578861</v>
      </c>
      <c r="T26" s="19">
        <v>450.70533371418065</v>
      </c>
      <c r="U26" s="19">
        <v>367.39928423207056</v>
      </c>
      <c r="V26" s="19">
        <v>284.05753612862986</v>
      </c>
      <c r="W26" s="19">
        <v>245.62416429289533</v>
      </c>
      <c r="X26" s="19">
        <v>231.39052616326455</v>
      </c>
      <c r="Y26" s="19">
        <v>187.3375611494692</v>
      </c>
      <c r="Z26" s="20">
        <v>142.8358508205709</v>
      </c>
      <c r="BW26" s="2"/>
      <c r="CK26" s="15"/>
      <c r="CL26" s="15"/>
      <c r="CM26" s="15"/>
      <c r="CN26" s="15"/>
      <c r="CO26" s="15"/>
      <c r="CP26" s="15"/>
      <c r="CQ26" s="15"/>
    </row>
    <row r="27" spans="1:95" ht="15.75" thickBot="1">
      <c r="A27" s="3">
        <v>3</v>
      </c>
      <c r="D27" s="147"/>
      <c r="E27" s="21" t="s">
        <v>969</v>
      </c>
      <c r="F27" s="22" t="s">
        <v>982</v>
      </c>
      <c r="G27" s="23">
        <v>7840</v>
      </c>
      <c r="H27" s="24">
        <v>5530</v>
      </c>
      <c r="I27" s="24">
        <v>5130</v>
      </c>
      <c r="J27" s="24">
        <v>4250</v>
      </c>
      <c r="K27" s="24">
        <v>3370</v>
      </c>
      <c r="L27" s="24">
        <v>2780</v>
      </c>
      <c r="M27" s="24">
        <v>2320</v>
      </c>
      <c r="N27" s="25">
        <v>1980</v>
      </c>
      <c r="P27" s="147"/>
      <c r="Q27" s="21" t="s">
        <v>969</v>
      </c>
      <c r="R27" s="22" t="s">
        <v>982</v>
      </c>
      <c r="S27" s="23">
        <v>493.44914332578861</v>
      </c>
      <c r="T27" s="24">
        <v>360.22897183677372</v>
      </c>
      <c r="U27" s="24">
        <v>316.31024355343658</v>
      </c>
      <c r="V27" s="24">
        <v>238.88998612784161</v>
      </c>
      <c r="W27" s="24">
        <v>200.07165023430741</v>
      </c>
      <c r="X27" s="24">
        <v>175.55367201639021</v>
      </c>
      <c r="Y27" s="24">
        <v>133.0818075985523</v>
      </c>
      <c r="Z27" s="25">
        <v>97.440874305088983</v>
      </c>
      <c r="BW27" s="2"/>
      <c r="CK27" s="15"/>
      <c r="CL27" s="15"/>
      <c r="CM27" s="15"/>
      <c r="CN27" s="15"/>
      <c r="CO27" s="15"/>
      <c r="CP27" s="15"/>
      <c r="CQ27" s="15"/>
    </row>
    <row r="28" spans="1:95" ht="15.75" thickBot="1">
      <c r="AF28" s="135">
        <v>2015</v>
      </c>
      <c r="AG28" s="135">
        <v>2020</v>
      </c>
      <c r="AH28" s="135">
        <v>2025</v>
      </c>
      <c r="AI28" s="135">
        <v>2030</v>
      </c>
      <c r="AJ28" s="135">
        <v>2035</v>
      </c>
      <c r="AK28" s="135">
        <v>2040</v>
      </c>
      <c r="AL28" s="135">
        <v>2045</v>
      </c>
      <c r="AM28" s="135">
        <v>2050</v>
      </c>
      <c r="AR28" s="135">
        <v>2015</v>
      </c>
      <c r="AS28" s="135">
        <v>2020</v>
      </c>
      <c r="AT28" s="135">
        <v>2025</v>
      </c>
      <c r="AU28" s="135">
        <v>2030</v>
      </c>
      <c r="AV28" s="135">
        <v>2035</v>
      </c>
      <c r="AW28" s="135">
        <v>2040</v>
      </c>
      <c r="AX28" s="135">
        <v>2045</v>
      </c>
      <c r="AY28" s="135">
        <v>2050</v>
      </c>
    </row>
    <row r="29" spans="1:95" ht="15.75" thickBot="1">
      <c r="A29" s="3">
        <v>0</v>
      </c>
      <c r="D29" s="4"/>
      <c r="E29" s="144" t="s">
        <v>21</v>
      </c>
      <c r="F29" s="145" t="s">
        <v>21</v>
      </c>
      <c r="G29" s="5">
        <v>2015</v>
      </c>
      <c r="H29" s="5">
        <v>2020</v>
      </c>
      <c r="I29" s="5">
        <v>2025</v>
      </c>
      <c r="J29" s="5">
        <v>2030</v>
      </c>
      <c r="K29" s="5">
        <v>2035</v>
      </c>
      <c r="L29" s="5">
        <v>2040</v>
      </c>
      <c r="M29" s="5">
        <v>2045</v>
      </c>
      <c r="N29" s="6">
        <v>2050</v>
      </c>
      <c r="P29" s="4"/>
      <c r="Q29" s="144" t="s">
        <v>21</v>
      </c>
      <c r="R29" s="145" t="s">
        <v>21</v>
      </c>
      <c r="S29" s="5">
        <v>2015</v>
      </c>
      <c r="T29" s="5">
        <v>2020</v>
      </c>
      <c r="U29" s="5">
        <v>2025</v>
      </c>
      <c r="V29" s="5">
        <v>2030</v>
      </c>
      <c r="W29" s="5">
        <v>2035</v>
      </c>
      <c r="X29" s="5">
        <v>2040</v>
      </c>
      <c r="Y29" s="5">
        <v>2045</v>
      </c>
      <c r="Z29" s="6">
        <v>2050</v>
      </c>
      <c r="AA29" s="40"/>
      <c r="AB29" s="8">
        <v>7</v>
      </c>
      <c r="AC29" s="135" t="s">
        <v>606</v>
      </c>
      <c r="AD29" s="135" t="s">
        <v>969</v>
      </c>
      <c r="AE29" s="135" t="s">
        <v>979</v>
      </c>
      <c r="AF29" s="135">
        <v>6160</v>
      </c>
      <c r="AG29" s="135">
        <v>4920</v>
      </c>
      <c r="AH29" s="135">
        <v>4680</v>
      </c>
      <c r="AI29" s="135">
        <v>4140</v>
      </c>
      <c r="AJ29" s="135">
        <v>3560</v>
      </c>
      <c r="AK29" s="135">
        <v>3150</v>
      </c>
      <c r="AL29" s="135">
        <v>2800</v>
      </c>
      <c r="AM29" s="135">
        <v>2520</v>
      </c>
      <c r="AO29" s="135" t="s">
        <v>606</v>
      </c>
      <c r="AP29" s="135" t="s">
        <v>969</v>
      </c>
      <c r="AQ29" s="135" t="s">
        <v>979</v>
      </c>
      <c r="AR29" s="15">
        <v>388.13867974407719</v>
      </c>
      <c r="AS29" s="15">
        <v>319.91521037897155</v>
      </c>
      <c r="AT29" s="15">
        <v>288.57320660851315</v>
      </c>
      <c r="AU29" s="15">
        <v>232.81534891742166</v>
      </c>
      <c r="AV29" s="15">
        <v>211.539659662509</v>
      </c>
      <c r="AW29" s="15">
        <v>198.60350564877203</v>
      </c>
      <c r="AX29" s="15">
        <v>160.35096716914296</v>
      </c>
      <c r="AY29" s="15">
        <v>124.24534904464568</v>
      </c>
    </row>
    <row r="30" spans="1:95" ht="15" customHeight="1">
      <c r="A30" s="3">
        <v>1</v>
      </c>
      <c r="B30" s="7" t="s">
        <v>1199</v>
      </c>
      <c r="C30" s="8" t="s">
        <v>973</v>
      </c>
      <c r="D30" s="146" t="s">
        <v>602</v>
      </c>
      <c r="E30" s="9" t="s">
        <v>967</v>
      </c>
      <c r="F30" s="10" t="s">
        <v>983</v>
      </c>
      <c r="G30" s="11">
        <v>7840</v>
      </c>
      <c r="H30" s="12">
        <v>5710</v>
      </c>
      <c r="I30" s="12">
        <v>5020</v>
      </c>
      <c r="J30" s="12">
        <v>4560</v>
      </c>
      <c r="K30" s="12">
        <v>4200</v>
      </c>
      <c r="L30" s="12">
        <v>4000</v>
      </c>
      <c r="M30" s="12">
        <v>3850</v>
      </c>
      <c r="N30" s="13">
        <v>3730</v>
      </c>
      <c r="P30" s="146" t="s">
        <v>602</v>
      </c>
      <c r="Q30" s="9" t="s">
        <v>967</v>
      </c>
      <c r="R30" s="10" t="s">
        <v>983</v>
      </c>
      <c r="S30" s="11">
        <v>493.44914332578861</v>
      </c>
      <c r="T30" s="12">
        <v>371.50127793319558</v>
      </c>
      <c r="U30" s="12">
        <v>309.88580445660904</v>
      </c>
      <c r="V30" s="12">
        <v>256.12070862878215</v>
      </c>
      <c r="W30" s="12">
        <v>249.46494063229133</v>
      </c>
      <c r="X30" s="12">
        <v>252.58093132921508</v>
      </c>
      <c r="Y30" s="12">
        <v>220.15333010890737</v>
      </c>
      <c r="Z30" s="13">
        <v>183.5573273565424</v>
      </c>
      <c r="AA30" s="40"/>
      <c r="AB30" s="8">
        <v>22</v>
      </c>
      <c r="AC30" s="135" t="s">
        <v>602</v>
      </c>
      <c r="AD30" s="135" t="s">
        <v>969</v>
      </c>
      <c r="AE30" s="135" t="s">
        <v>979</v>
      </c>
      <c r="AF30" s="135">
        <v>7840</v>
      </c>
      <c r="AG30" s="135">
        <v>6260</v>
      </c>
      <c r="AH30" s="135">
        <v>5950</v>
      </c>
      <c r="AI30" s="135">
        <v>5270</v>
      </c>
      <c r="AJ30" s="135">
        <v>4540</v>
      </c>
      <c r="AK30" s="135">
        <v>4000</v>
      </c>
      <c r="AL30" s="135">
        <v>3560</v>
      </c>
      <c r="AM30" s="135">
        <v>3210</v>
      </c>
      <c r="AO30" s="135" t="s">
        <v>602</v>
      </c>
      <c r="AP30" s="135" t="s">
        <v>969</v>
      </c>
      <c r="AQ30" s="135" t="s">
        <v>979</v>
      </c>
      <c r="AR30" s="15">
        <v>493.44914332578861</v>
      </c>
      <c r="AS30" s="15">
        <v>407.16481320959906</v>
      </c>
      <c r="AT30" s="15">
        <v>367.27499021938371</v>
      </c>
      <c r="AU30" s="15">
        <v>296.31044407671914</v>
      </c>
      <c r="AV30" s="15">
        <v>269.23229411228084</v>
      </c>
      <c r="AW30" s="15">
        <v>252.7680980984363</v>
      </c>
      <c r="AX30" s="15">
        <v>204.08304911648986</v>
      </c>
      <c r="AY30" s="15">
        <v>158.13044423864042</v>
      </c>
    </row>
    <row r="31" spans="1:95">
      <c r="A31" s="3">
        <v>2</v>
      </c>
      <c r="C31" s="135">
        <v>-1</v>
      </c>
      <c r="D31" s="146"/>
      <c r="E31" s="9" t="s">
        <v>968</v>
      </c>
      <c r="F31" s="10" t="s">
        <v>983</v>
      </c>
      <c r="G31" s="18">
        <v>7840</v>
      </c>
      <c r="H31" s="19">
        <v>7420</v>
      </c>
      <c r="I31" s="19">
        <v>6930</v>
      </c>
      <c r="J31" s="19">
        <v>6440</v>
      </c>
      <c r="K31" s="19">
        <v>5890</v>
      </c>
      <c r="L31" s="19">
        <v>5580</v>
      </c>
      <c r="M31" s="19">
        <v>5310</v>
      </c>
      <c r="N31" s="20">
        <v>5030</v>
      </c>
      <c r="P31" s="146"/>
      <c r="Q31" s="9" t="s">
        <v>968</v>
      </c>
      <c r="R31" s="10" t="s">
        <v>983</v>
      </c>
      <c r="S31" s="18">
        <v>493.44914332578861</v>
      </c>
      <c r="T31" s="19">
        <v>482.76830807672707</v>
      </c>
      <c r="U31" s="19">
        <v>427.80492413286606</v>
      </c>
      <c r="V31" s="19">
        <v>362.23977215243889</v>
      </c>
      <c r="W31" s="19">
        <v>349.84566933238551</v>
      </c>
      <c r="X31" s="19">
        <v>352.44902759607612</v>
      </c>
      <c r="Y31" s="19">
        <v>303.83891337026029</v>
      </c>
      <c r="Z31" s="20">
        <v>247.63422707566275</v>
      </c>
      <c r="AA31" s="40"/>
      <c r="AB31" s="8">
        <v>37</v>
      </c>
      <c r="AC31" s="135" t="s">
        <v>608</v>
      </c>
      <c r="AD31" s="135" t="s">
        <v>969</v>
      </c>
      <c r="AE31" s="135" t="s">
        <v>979</v>
      </c>
      <c r="AF31" s="135">
        <v>7910</v>
      </c>
      <c r="AG31" s="135">
        <v>6310</v>
      </c>
      <c r="AH31" s="135">
        <v>6010</v>
      </c>
      <c r="AI31" s="135">
        <v>5320</v>
      </c>
      <c r="AJ31" s="135">
        <v>4580</v>
      </c>
      <c r="AK31" s="135">
        <v>4040</v>
      </c>
      <c r="AL31" s="135">
        <v>3600</v>
      </c>
      <c r="AM31" s="135">
        <v>3240</v>
      </c>
      <c r="AO31" s="135" t="s">
        <v>608</v>
      </c>
      <c r="AP31" s="135" t="s">
        <v>969</v>
      </c>
      <c r="AQ31" s="135" t="s">
        <v>979</v>
      </c>
      <c r="AR31" s="15">
        <v>312.81769627798747</v>
      </c>
      <c r="AS31" s="15">
        <v>249.59900639580724</v>
      </c>
      <c r="AT31" s="15">
        <v>237.52047109265231</v>
      </c>
      <c r="AU31" s="15">
        <v>186.1208354480417</v>
      </c>
      <c r="AV31" s="15">
        <v>180.97239694235111</v>
      </c>
      <c r="AW31" s="15">
        <v>159.76183216816329</v>
      </c>
      <c r="AX31" s="15">
        <v>142.23642829008995</v>
      </c>
      <c r="AY31" s="15">
        <v>128.14189664520771</v>
      </c>
    </row>
    <row r="32" spans="1:95" ht="15.75" thickBot="1">
      <c r="A32" s="3">
        <v>3</v>
      </c>
      <c r="D32" s="147"/>
      <c r="E32" s="21" t="s">
        <v>969</v>
      </c>
      <c r="F32" s="22" t="s">
        <v>983</v>
      </c>
      <c r="G32" s="23">
        <v>7840</v>
      </c>
      <c r="H32" s="24">
        <v>6710</v>
      </c>
      <c r="I32" s="24">
        <v>6490</v>
      </c>
      <c r="J32" s="24">
        <v>5960</v>
      </c>
      <c r="K32" s="24">
        <v>5380</v>
      </c>
      <c r="L32" s="24">
        <v>4940</v>
      </c>
      <c r="M32" s="24">
        <v>4560</v>
      </c>
      <c r="N32" s="25">
        <v>4240</v>
      </c>
      <c r="P32" s="147"/>
      <c r="Q32" s="21" t="s">
        <v>969</v>
      </c>
      <c r="R32" s="22" t="s">
        <v>983</v>
      </c>
      <c r="S32" s="23">
        <v>493.44914332578861</v>
      </c>
      <c r="T32" s="24">
        <v>436.80181870807832</v>
      </c>
      <c r="U32" s="24">
        <v>400.13790834277273</v>
      </c>
      <c r="V32" s="24">
        <v>335.28399471571544</v>
      </c>
      <c r="W32" s="24">
        <v>319.2247287559025</v>
      </c>
      <c r="X32" s="24">
        <v>311.5592325015013</v>
      </c>
      <c r="Y32" s="24">
        <v>260.81340834680509</v>
      </c>
      <c r="Z32" s="25">
        <v>208.75777543537822</v>
      </c>
      <c r="AA32" s="40"/>
      <c r="AB32" s="8">
        <v>52</v>
      </c>
      <c r="AC32" s="135" t="s">
        <v>610</v>
      </c>
      <c r="AD32" s="135" t="s">
        <v>969</v>
      </c>
      <c r="AE32" s="135" t="s">
        <v>979</v>
      </c>
      <c r="AF32" s="135">
        <v>7910</v>
      </c>
      <c r="AG32" s="135">
        <v>6310</v>
      </c>
      <c r="AH32" s="135">
        <v>6010</v>
      </c>
      <c r="AI32" s="135">
        <v>5320</v>
      </c>
      <c r="AJ32" s="135">
        <v>4580</v>
      </c>
      <c r="AK32" s="135">
        <v>4040</v>
      </c>
      <c r="AL32" s="135">
        <v>3600</v>
      </c>
      <c r="AM32" s="135">
        <v>3240</v>
      </c>
      <c r="AO32" s="135" t="s">
        <v>610</v>
      </c>
      <c r="AP32" s="135" t="s">
        <v>969</v>
      </c>
      <c r="AQ32" s="135" t="s">
        <v>979</v>
      </c>
      <c r="AR32" s="15">
        <v>324.30202340017814</v>
      </c>
      <c r="AS32" s="15">
        <v>271.45379486933524</v>
      </c>
      <c r="AT32" s="15">
        <v>254.62266170473711</v>
      </c>
      <c r="AU32" s="15">
        <v>221.32680715781271</v>
      </c>
      <c r="AV32" s="15">
        <v>203.41819924024617</v>
      </c>
      <c r="AW32" s="15">
        <v>202.32167129461942</v>
      </c>
      <c r="AX32" s="15">
        <v>189.10917492320942</v>
      </c>
      <c r="AY32" s="15">
        <v>179.6928349757992</v>
      </c>
    </row>
    <row r="33" spans="1:51" ht="15.75" thickBot="1">
      <c r="AA33" s="40"/>
      <c r="AB33" s="8">
        <v>67</v>
      </c>
      <c r="AR33" s="15"/>
      <c r="AS33" s="15"/>
      <c r="AT33" s="15"/>
      <c r="AU33" s="15"/>
      <c r="AV33" s="15"/>
      <c r="AW33" s="15"/>
      <c r="AX33" s="15"/>
      <c r="AY33" s="15"/>
    </row>
    <row r="34" spans="1:51" ht="15.75" thickBot="1">
      <c r="A34" s="3">
        <v>0</v>
      </c>
      <c r="D34" s="4"/>
      <c r="E34" s="144" t="s">
        <v>21</v>
      </c>
      <c r="F34" s="145" t="s">
        <v>21</v>
      </c>
      <c r="G34" s="5">
        <v>2015</v>
      </c>
      <c r="H34" s="5">
        <v>2020</v>
      </c>
      <c r="I34" s="5">
        <v>2025</v>
      </c>
      <c r="J34" s="5">
        <v>2030</v>
      </c>
      <c r="K34" s="5">
        <v>2035</v>
      </c>
      <c r="L34" s="5">
        <v>2040</v>
      </c>
      <c r="M34" s="5">
        <v>2045</v>
      </c>
      <c r="N34" s="6">
        <v>2050</v>
      </c>
      <c r="P34" s="4"/>
      <c r="Q34" s="144" t="s">
        <v>21</v>
      </c>
      <c r="R34" s="145" t="s">
        <v>21</v>
      </c>
      <c r="S34" s="5">
        <v>2015</v>
      </c>
      <c r="T34" s="5">
        <v>2020</v>
      </c>
      <c r="U34" s="5">
        <v>2025</v>
      </c>
      <c r="V34" s="5">
        <v>2030</v>
      </c>
      <c r="W34" s="5">
        <v>2035</v>
      </c>
      <c r="X34" s="5">
        <v>2040</v>
      </c>
      <c r="Y34" s="5">
        <v>2045</v>
      </c>
      <c r="Z34" s="6">
        <v>2050</v>
      </c>
      <c r="AA34" s="40"/>
      <c r="AB34" s="8">
        <v>82</v>
      </c>
      <c r="AR34" s="15"/>
      <c r="AS34" s="15"/>
      <c r="AT34" s="15"/>
      <c r="AU34" s="15"/>
      <c r="AV34" s="15"/>
      <c r="AW34" s="15"/>
      <c r="AX34" s="15"/>
      <c r="AY34" s="15"/>
    </row>
    <row r="35" spans="1:51" ht="15" customHeight="1">
      <c r="A35" s="3">
        <v>1</v>
      </c>
      <c r="B35" s="7" t="s">
        <v>1200</v>
      </c>
      <c r="C35" s="8" t="s">
        <v>966</v>
      </c>
      <c r="D35" s="146" t="s">
        <v>608</v>
      </c>
      <c r="E35" s="9" t="s">
        <v>967</v>
      </c>
      <c r="F35" s="10" t="s">
        <v>979</v>
      </c>
      <c r="G35" s="11">
        <v>7910</v>
      </c>
      <c r="H35" s="12">
        <v>4990</v>
      </c>
      <c r="I35" s="12">
        <v>4140</v>
      </c>
      <c r="J35" s="12">
        <v>3600</v>
      </c>
      <c r="K35" s="12">
        <v>3200</v>
      </c>
      <c r="L35" s="12">
        <v>2980</v>
      </c>
      <c r="M35" s="12">
        <v>2810</v>
      </c>
      <c r="N35" s="13">
        <v>2690</v>
      </c>
      <c r="P35" s="146" t="s">
        <v>608</v>
      </c>
      <c r="Q35" s="9" t="s">
        <v>967</v>
      </c>
      <c r="R35" s="10" t="s">
        <v>979</v>
      </c>
      <c r="S35" s="11">
        <v>312.81769627798747</v>
      </c>
      <c r="T35" s="12">
        <v>197.30767367971728</v>
      </c>
      <c r="U35" s="12">
        <v>163.88377631680393</v>
      </c>
      <c r="V35" s="12">
        <v>125.88582304248732</v>
      </c>
      <c r="W35" s="12">
        <v>126.51438354680077</v>
      </c>
      <c r="X35" s="12">
        <v>117.80206195657649</v>
      </c>
      <c r="Y35" s="12">
        <v>111.21136763724596</v>
      </c>
      <c r="Z35" s="13">
        <v>106.31043362445405</v>
      </c>
      <c r="AA35" s="40"/>
      <c r="AB35" s="8">
        <v>97</v>
      </c>
      <c r="AR35" s="15"/>
      <c r="AS35" s="15"/>
      <c r="AT35" s="15"/>
      <c r="AU35" s="15"/>
      <c r="AV35" s="15"/>
      <c r="AW35" s="15"/>
      <c r="AX35" s="15"/>
      <c r="AY35" s="15"/>
    </row>
    <row r="36" spans="1:51">
      <c r="A36" s="3">
        <v>2</v>
      </c>
      <c r="C36" s="135">
        <v>-1</v>
      </c>
      <c r="D36" s="146"/>
      <c r="E36" s="9" t="s">
        <v>968</v>
      </c>
      <c r="F36" s="10" t="s">
        <v>979</v>
      </c>
      <c r="G36" s="18">
        <v>7910</v>
      </c>
      <c r="H36" s="19">
        <v>7300</v>
      </c>
      <c r="I36" s="19">
        <v>6620</v>
      </c>
      <c r="J36" s="19">
        <v>5950</v>
      </c>
      <c r="K36" s="19">
        <v>5230</v>
      </c>
      <c r="L36" s="19">
        <v>4830</v>
      </c>
      <c r="M36" s="19">
        <v>4490</v>
      </c>
      <c r="N36" s="20">
        <v>4150</v>
      </c>
      <c r="P36" s="146"/>
      <c r="Q36" s="9" t="s">
        <v>968</v>
      </c>
      <c r="R36" s="10" t="s">
        <v>979</v>
      </c>
      <c r="S36" s="18">
        <v>312.81769627798747</v>
      </c>
      <c r="T36" s="19">
        <v>288.62321065477357</v>
      </c>
      <c r="U36" s="19">
        <v>261.73185478428229</v>
      </c>
      <c r="V36" s="19">
        <v>208.23433752538452</v>
      </c>
      <c r="W36" s="19">
        <v>206.71224985641544</v>
      </c>
      <c r="X36" s="19">
        <v>191.0851529794258</v>
      </c>
      <c r="Y36" s="19">
        <v>177.53620252036066</v>
      </c>
      <c r="Z36" s="20">
        <v>164.19907342415863</v>
      </c>
      <c r="AA36" s="40"/>
      <c r="AB36" s="8">
        <v>112</v>
      </c>
      <c r="AR36" s="15"/>
      <c r="AS36" s="15"/>
      <c r="AT36" s="15"/>
      <c r="AU36" s="15"/>
      <c r="AV36" s="15"/>
      <c r="AW36" s="15"/>
      <c r="AX36" s="15"/>
      <c r="AY36" s="15"/>
    </row>
    <row r="37" spans="1:51" ht="15.75" thickBot="1">
      <c r="A37" s="3">
        <v>3</v>
      </c>
      <c r="D37" s="147"/>
      <c r="E37" s="21" t="s">
        <v>969</v>
      </c>
      <c r="F37" s="22" t="s">
        <v>979</v>
      </c>
      <c r="G37" s="23">
        <v>7910</v>
      </c>
      <c r="H37" s="24">
        <v>6310</v>
      </c>
      <c r="I37" s="24">
        <v>6010</v>
      </c>
      <c r="J37" s="24">
        <v>5320</v>
      </c>
      <c r="K37" s="24">
        <v>4580</v>
      </c>
      <c r="L37" s="24">
        <v>4040</v>
      </c>
      <c r="M37" s="24">
        <v>3600</v>
      </c>
      <c r="N37" s="25">
        <v>3240</v>
      </c>
      <c r="P37" s="147"/>
      <c r="Q37" s="21" t="s">
        <v>969</v>
      </c>
      <c r="R37" s="22" t="s">
        <v>979</v>
      </c>
      <c r="S37" s="23">
        <v>312.81769627798747</v>
      </c>
      <c r="T37" s="24">
        <v>249.59900639580724</v>
      </c>
      <c r="U37" s="24">
        <v>237.52047109265231</v>
      </c>
      <c r="V37" s="24">
        <v>186.1208354480417</v>
      </c>
      <c r="W37" s="24">
        <v>180.97239694235111</v>
      </c>
      <c r="X37" s="24">
        <v>159.76183216816329</v>
      </c>
      <c r="Y37" s="24">
        <v>142.23642829008995</v>
      </c>
      <c r="Z37" s="25">
        <v>128.14189664520771</v>
      </c>
      <c r="AA37" s="40"/>
      <c r="AB37" s="8">
        <v>127</v>
      </c>
      <c r="AR37" s="15"/>
      <c r="AS37" s="15"/>
      <c r="AT37" s="15"/>
      <c r="AU37" s="15"/>
      <c r="AV37" s="15"/>
      <c r="AW37" s="15"/>
      <c r="AX37" s="15"/>
      <c r="AY37" s="15"/>
    </row>
    <row r="38" spans="1:51" ht="15.75" thickBot="1"/>
    <row r="39" spans="1:51" ht="15.75" thickBot="1">
      <c r="A39" s="3">
        <v>0</v>
      </c>
      <c r="D39" s="4"/>
      <c r="E39" s="144" t="s">
        <v>21</v>
      </c>
      <c r="F39" s="145" t="s">
        <v>21</v>
      </c>
      <c r="G39" s="5">
        <v>2015</v>
      </c>
      <c r="H39" s="5">
        <v>2020</v>
      </c>
      <c r="I39" s="5">
        <v>2025</v>
      </c>
      <c r="J39" s="5">
        <v>2030</v>
      </c>
      <c r="K39" s="5">
        <v>2035</v>
      </c>
      <c r="L39" s="5">
        <v>2040</v>
      </c>
      <c r="M39" s="5">
        <v>2045</v>
      </c>
      <c r="N39" s="6">
        <v>2050</v>
      </c>
      <c r="P39" s="4"/>
      <c r="Q39" s="144" t="s">
        <v>21</v>
      </c>
      <c r="R39" s="145" t="s">
        <v>21</v>
      </c>
      <c r="S39" s="5">
        <v>2015</v>
      </c>
      <c r="T39" s="5">
        <v>2020</v>
      </c>
      <c r="U39" s="5">
        <v>2025</v>
      </c>
      <c r="V39" s="5">
        <v>2030</v>
      </c>
      <c r="W39" s="5">
        <v>2035</v>
      </c>
      <c r="X39" s="5">
        <v>2040</v>
      </c>
      <c r="Y39" s="5">
        <v>2045</v>
      </c>
      <c r="Z39" s="6">
        <v>2050</v>
      </c>
    </row>
    <row r="40" spans="1:51" ht="15" customHeight="1">
      <c r="A40" s="3">
        <v>1</v>
      </c>
      <c r="B40" s="7" t="s">
        <v>1200</v>
      </c>
      <c r="C40" s="8" t="s">
        <v>970</v>
      </c>
      <c r="D40" s="146" t="s">
        <v>608</v>
      </c>
      <c r="E40" s="9" t="s">
        <v>967</v>
      </c>
      <c r="F40" s="10" t="s">
        <v>982</v>
      </c>
      <c r="G40" s="11">
        <v>7910</v>
      </c>
      <c r="H40" s="12">
        <v>3890</v>
      </c>
      <c r="I40" s="12">
        <v>2920</v>
      </c>
      <c r="J40" s="12">
        <v>2350</v>
      </c>
      <c r="K40" s="12">
        <v>1960</v>
      </c>
      <c r="L40" s="12">
        <v>1750</v>
      </c>
      <c r="M40" s="12">
        <v>1600</v>
      </c>
      <c r="N40" s="13">
        <v>1500</v>
      </c>
      <c r="P40" s="146" t="s">
        <v>608</v>
      </c>
      <c r="Q40" s="9" t="s">
        <v>967</v>
      </c>
      <c r="R40" s="10" t="s">
        <v>982</v>
      </c>
      <c r="S40" s="11">
        <v>312.81769627798747</v>
      </c>
      <c r="T40" s="12">
        <v>153.66091361563056</v>
      </c>
      <c r="U40" s="12">
        <v>115.40517786765542</v>
      </c>
      <c r="V40" s="12">
        <v>82.092014657549697</v>
      </c>
      <c r="W40" s="12">
        <v>77.42015157689319</v>
      </c>
      <c r="X40" s="12">
        <v>69.351595009541796</v>
      </c>
      <c r="Y40" s="12">
        <v>63.458258701623173</v>
      </c>
      <c r="Z40" s="13">
        <v>59.196534909395609</v>
      </c>
      <c r="AF40" s="135">
        <v>2015</v>
      </c>
      <c r="AG40" s="135">
        <v>2020</v>
      </c>
      <c r="AH40" s="135">
        <v>2025</v>
      </c>
      <c r="AI40" s="135">
        <v>2030</v>
      </c>
      <c r="AJ40" s="135">
        <v>2035</v>
      </c>
      <c r="AK40" s="135">
        <v>2040</v>
      </c>
      <c r="AL40" s="135">
        <v>2045</v>
      </c>
      <c r="AM40" s="135">
        <v>2050</v>
      </c>
      <c r="AR40" s="135">
        <v>2015</v>
      </c>
      <c r="AS40" s="135">
        <v>2020</v>
      </c>
      <c r="AT40" s="135">
        <v>2025</v>
      </c>
      <c r="AU40" s="135">
        <v>2030</v>
      </c>
      <c r="AV40" s="135">
        <v>2035</v>
      </c>
      <c r="AW40" s="135">
        <v>2040</v>
      </c>
      <c r="AX40" s="135">
        <v>2045</v>
      </c>
      <c r="AY40" s="135">
        <v>2050</v>
      </c>
    </row>
    <row r="41" spans="1:51">
      <c r="A41" s="3">
        <v>2</v>
      </c>
      <c r="C41" s="135">
        <v>-1</v>
      </c>
      <c r="D41" s="146"/>
      <c r="E41" s="9" t="s">
        <v>968</v>
      </c>
      <c r="F41" s="10" t="s">
        <v>982</v>
      </c>
      <c r="G41" s="18">
        <v>7910</v>
      </c>
      <c r="H41" s="19">
        <v>6990</v>
      </c>
      <c r="I41" s="19">
        <v>6010</v>
      </c>
      <c r="J41" s="19">
        <v>5100</v>
      </c>
      <c r="K41" s="19">
        <v>4170</v>
      </c>
      <c r="L41" s="19">
        <v>3700</v>
      </c>
      <c r="M41" s="19">
        <v>3300</v>
      </c>
      <c r="N41" s="20">
        <v>2930</v>
      </c>
      <c r="P41" s="146"/>
      <c r="Q41" s="9" t="s">
        <v>968</v>
      </c>
      <c r="R41" s="10" t="s">
        <v>982</v>
      </c>
      <c r="S41" s="18">
        <v>312.81769627798747</v>
      </c>
      <c r="T41" s="19">
        <v>276.29009143882001</v>
      </c>
      <c r="U41" s="19">
        <v>237.60085329463601</v>
      </c>
      <c r="V41" s="19">
        <v>178.42444300034293</v>
      </c>
      <c r="W41" s="19">
        <v>165.10349884144711</v>
      </c>
      <c r="X41" s="19">
        <v>146.25015848242899</v>
      </c>
      <c r="Y41" s="19">
        <v>130.56559914129488</v>
      </c>
      <c r="Z41" s="20">
        <v>115.74783667500351</v>
      </c>
      <c r="AB41" s="8">
        <v>10</v>
      </c>
      <c r="AC41" s="135" t="s">
        <v>606</v>
      </c>
      <c r="AD41" s="135" t="s">
        <v>967</v>
      </c>
      <c r="AE41" s="135" t="s">
        <v>982</v>
      </c>
      <c r="AF41" s="135">
        <v>6160</v>
      </c>
      <c r="AG41" s="135">
        <v>3030</v>
      </c>
      <c r="AH41" s="135">
        <v>2270</v>
      </c>
      <c r="AI41" s="135">
        <v>1830</v>
      </c>
      <c r="AJ41" s="135">
        <v>1520</v>
      </c>
      <c r="AK41" s="135">
        <v>1370</v>
      </c>
      <c r="AL41" s="135">
        <v>1250</v>
      </c>
      <c r="AM41" s="135">
        <v>1170</v>
      </c>
      <c r="AO41" s="135" t="s">
        <v>606</v>
      </c>
      <c r="AP41" s="135" t="s">
        <v>967</v>
      </c>
      <c r="AQ41" s="135" t="s">
        <v>982</v>
      </c>
      <c r="AR41" s="15">
        <v>388.13867974407719</v>
      </c>
      <c r="AS41" s="15">
        <v>196.94975639612642</v>
      </c>
      <c r="AT41" s="15">
        <v>140.21040832099189</v>
      </c>
      <c r="AU41" s="15">
        <v>102.68748788830248</v>
      </c>
      <c r="AV41" s="15">
        <v>90.496853621344727</v>
      </c>
      <c r="AW41" s="15">
        <v>86.212518373794694</v>
      </c>
      <c r="AX41" s="15">
        <v>71.539993516442379</v>
      </c>
      <c r="AY41" s="15">
        <v>57.396482607208789</v>
      </c>
    </row>
    <row r="42" spans="1:51" ht="15.75" thickBot="1">
      <c r="A42" s="3">
        <v>3</v>
      </c>
      <c r="D42" s="147"/>
      <c r="E42" s="21" t="s">
        <v>969</v>
      </c>
      <c r="F42" s="22" t="s">
        <v>982</v>
      </c>
      <c r="G42" s="23">
        <v>7910</v>
      </c>
      <c r="H42" s="24">
        <v>5580</v>
      </c>
      <c r="I42" s="24">
        <v>5170</v>
      </c>
      <c r="J42" s="24">
        <v>4290</v>
      </c>
      <c r="K42" s="24">
        <v>3400</v>
      </c>
      <c r="L42" s="24">
        <v>2810</v>
      </c>
      <c r="M42" s="24">
        <v>2350</v>
      </c>
      <c r="N42" s="25">
        <v>2000</v>
      </c>
      <c r="P42" s="147"/>
      <c r="Q42" s="21" t="s">
        <v>969</v>
      </c>
      <c r="R42" s="22" t="s">
        <v>982</v>
      </c>
      <c r="S42" s="23">
        <v>312.81769627798747</v>
      </c>
      <c r="T42" s="24">
        <v>220.82653148899902</v>
      </c>
      <c r="U42" s="24">
        <v>204.56105114962082</v>
      </c>
      <c r="V42" s="24">
        <v>150.0534479532993</v>
      </c>
      <c r="W42" s="24">
        <v>134.48403811473793</v>
      </c>
      <c r="X42" s="24">
        <v>110.95852877076666</v>
      </c>
      <c r="Y42" s="24">
        <v>92.751853057636268</v>
      </c>
      <c r="Z42" s="25">
        <v>78.961761628759618</v>
      </c>
      <c r="AB42" s="8">
        <v>25</v>
      </c>
      <c r="AC42" s="135" t="s">
        <v>602</v>
      </c>
      <c r="AD42" s="135" t="s">
        <v>967</v>
      </c>
      <c r="AE42" s="135" t="s">
        <v>982</v>
      </c>
      <c r="AF42" s="135">
        <v>7840</v>
      </c>
      <c r="AG42" s="135">
        <v>3850</v>
      </c>
      <c r="AH42" s="135">
        <v>2890</v>
      </c>
      <c r="AI42" s="135">
        <v>2320</v>
      </c>
      <c r="AJ42" s="135">
        <v>1940</v>
      </c>
      <c r="AK42" s="135">
        <v>1740</v>
      </c>
      <c r="AL42" s="135">
        <v>1590</v>
      </c>
      <c r="AM42" s="135">
        <v>1480</v>
      </c>
      <c r="AO42" s="135" t="s">
        <v>602</v>
      </c>
      <c r="AP42" s="135" t="s">
        <v>967</v>
      </c>
      <c r="AQ42" s="135" t="s">
        <v>982</v>
      </c>
      <c r="AR42" s="15">
        <v>493.44914332578861</v>
      </c>
      <c r="AS42" s="15">
        <v>250.66332632234202</v>
      </c>
      <c r="AT42" s="15">
        <v>178.4496105856729</v>
      </c>
      <c r="AU42" s="15">
        <v>130.69316640329438</v>
      </c>
      <c r="AV42" s="15">
        <v>115.17781369833625</v>
      </c>
      <c r="AW42" s="15">
        <v>109.72502338482926</v>
      </c>
      <c r="AX42" s="15">
        <v>91.050900835595584</v>
      </c>
      <c r="AY42" s="15">
        <v>73.0500687728114</v>
      </c>
    </row>
    <row r="43" spans="1:51" ht="15.75" thickBot="1">
      <c r="AB43" s="8">
        <v>40</v>
      </c>
      <c r="AC43" s="135" t="s">
        <v>608</v>
      </c>
      <c r="AD43" s="135" t="s">
        <v>967</v>
      </c>
      <c r="AE43" s="135" t="s">
        <v>982</v>
      </c>
      <c r="AF43" s="135">
        <v>7910</v>
      </c>
      <c r="AG43" s="135">
        <v>3890</v>
      </c>
      <c r="AH43" s="135">
        <v>2920</v>
      </c>
      <c r="AI43" s="135">
        <v>2350</v>
      </c>
      <c r="AJ43" s="135">
        <v>1960</v>
      </c>
      <c r="AK43" s="135">
        <v>1750</v>
      </c>
      <c r="AL43" s="135">
        <v>1600</v>
      </c>
      <c r="AM43" s="135">
        <v>1500</v>
      </c>
      <c r="AO43" s="135" t="s">
        <v>608</v>
      </c>
      <c r="AP43" s="135" t="s">
        <v>967</v>
      </c>
      <c r="AQ43" s="135" t="s">
        <v>982</v>
      </c>
      <c r="AR43" s="15">
        <v>312.81769627798747</v>
      </c>
      <c r="AS43" s="15">
        <v>153.66091361563056</v>
      </c>
      <c r="AT43" s="15">
        <v>115.40517786765542</v>
      </c>
      <c r="AU43" s="15">
        <v>82.092014657549697</v>
      </c>
      <c r="AV43" s="15">
        <v>77.42015157689319</v>
      </c>
      <c r="AW43" s="15">
        <v>69.351595009541796</v>
      </c>
      <c r="AX43" s="15">
        <v>63.458258701623173</v>
      </c>
      <c r="AY43" s="15">
        <v>59.196534909395609</v>
      </c>
    </row>
    <row r="44" spans="1:51" ht="15.75" thickBot="1">
      <c r="A44" s="3">
        <v>0</v>
      </c>
      <c r="D44" s="4"/>
      <c r="E44" s="144" t="s">
        <v>21</v>
      </c>
      <c r="F44" s="145" t="s">
        <v>21</v>
      </c>
      <c r="G44" s="5">
        <v>2015</v>
      </c>
      <c r="H44" s="5">
        <v>2020</v>
      </c>
      <c r="I44" s="5">
        <v>2025</v>
      </c>
      <c r="J44" s="5">
        <v>2030</v>
      </c>
      <c r="K44" s="5">
        <v>2035</v>
      </c>
      <c r="L44" s="5">
        <v>2040</v>
      </c>
      <c r="M44" s="5">
        <v>2045</v>
      </c>
      <c r="N44" s="6">
        <v>2050</v>
      </c>
      <c r="P44" s="4"/>
      <c r="Q44" s="144" t="s">
        <v>21</v>
      </c>
      <c r="R44" s="145" t="s">
        <v>21</v>
      </c>
      <c r="S44" s="5">
        <v>2015</v>
      </c>
      <c r="T44" s="5">
        <v>2020</v>
      </c>
      <c r="U44" s="5">
        <v>2025</v>
      </c>
      <c r="V44" s="5">
        <v>2030</v>
      </c>
      <c r="W44" s="5">
        <v>2035</v>
      </c>
      <c r="X44" s="5">
        <v>2040</v>
      </c>
      <c r="Y44" s="5">
        <v>2045</v>
      </c>
      <c r="Z44" s="6">
        <v>2050</v>
      </c>
      <c r="AB44" s="8">
        <v>55</v>
      </c>
      <c r="AC44" s="135" t="s">
        <v>610</v>
      </c>
      <c r="AD44" s="135" t="s">
        <v>967</v>
      </c>
      <c r="AE44" s="135" t="s">
        <v>982</v>
      </c>
      <c r="AF44" s="135">
        <v>7910</v>
      </c>
      <c r="AG44" s="135">
        <v>3890</v>
      </c>
      <c r="AH44" s="135">
        <v>2920</v>
      </c>
      <c r="AI44" s="135">
        <v>2350</v>
      </c>
      <c r="AJ44" s="135">
        <v>1960</v>
      </c>
      <c r="AK44" s="135">
        <v>1750</v>
      </c>
      <c r="AL44" s="135">
        <v>1600</v>
      </c>
      <c r="AM44" s="135">
        <v>1500</v>
      </c>
      <c r="AO44" s="135" t="s">
        <v>610</v>
      </c>
      <c r="AP44" s="135" t="s">
        <v>967</v>
      </c>
      <c r="AQ44" s="135" t="s">
        <v>982</v>
      </c>
      <c r="AR44" s="15">
        <v>324.30202340017814</v>
      </c>
      <c r="AS44" s="15">
        <v>167.11540132458114</v>
      </c>
      <c r="AT44" s="15">
        <v>123.71469889729458</v>
      </c>
      <c r="AU44" s="15">
        <v>97.62025543013435</v>
      </c>
      <c r="AV44" s="15">
        <v>87.022485665011487</v>
      </c>
      <c r="AW44" s="15">
        <v>87.826550427319091</v>
      </c>
      <c r="AX44" s="15">
        <v>84.370362004960768</v>
      </c>
      <c r="AY44" s="15">
        <v>83.011048354191615</v>
      </c>
    </row>
    <row r="45" spans="1:51" ht="15" customHeight="1">
      <c r="A45" s="3">
        <v>1</v>
      </c>
      <c r="B45" s="7" t="s">
        <v>1200</v>
      </c>
      <c r="C45" s="8" t="s">
        <v>973</v>
      </c>
      <c r="D45" s="146" t="s">
        <v>608</v>
      </c>
      <c r="E45" s="9" t="s">
        <v>967</v>
      </c>
      <c r="F45" s="10" t="s">
        <v>983</v>
      </c>
      <c r="G45" s="11">
        <v>7910</v>
      </c>
      <c r="H45" s="12">
        <v>5760</v>
      </c>
      <c r="I45" s="12">
        <v>5070</v>
      </c>
      <c r="J45" s="12">
        <v>4600</v>
      </c>
      <c r="K45" s="12">
        <v>4240</v>
      </c>
      <c r="L45" s="12">
        <v>4040</v>
      </c>
      <c r="M45" s="12">
        <v>3880</v>
      </c>
      <c r="N45" s="13">
        <v>3760</v>
      </c>
      <c r="P45" s="146" t="s">
        <v>608</v>
      </c>
      <c r="Q45" s="9" t="s">
        <v>967</v>
      </c>
      <c r="R45" s="10" t="s">
        <v>983</v>
      </c>
      <c r="S45" s="11">
        <v>312.81769627798747</v>
      </c>
      <c r="T45" s="12">
        <v>227.73664825296396</v>
      </c>
      <c r="U45" s="12">
        <v>200.40630105386006</v>
      </c>
      <c r="V45" s="12">
        <v>160.87654424084727</v>
      </c>
      <c r="W45" s="12">
        <v>167.68518950582967</v>
      </c>
      <c r="X45" s="12">
        <v>159.64353359252527</v>
      </c>
      <c r="Y45" s="12">
        <v>153.43666946580305</v>
      </c>
      <c r="Z45" s="13">
        <v>148.74671467497831</v>
      </c>
      <c r="AB45" s="8">
        <v>70</v>
      </c>
      <c r="AR45" s="15"/>
      <c r="AS45" s="15"/>
      <c r="AT45" s="15"/>
      <c r="AU45" s="15"/>
      <c r="AV45" s="15"/>
      <c r="AW45" s="15"/>
      <c r="AX45" s="15"/>
      <c r="AY45" s="15"/>
    </row>
    <row r="46" spans="1:51">
      <c r="A46" s="3">
        <v>2</v>
      </c>
      <c r="C46" s="135">
        <v>-1</v>
      </c>
      <c r="D46" s="146"/>
      <c r="E46" s="9" t="s">
        <v>968</v>
      </c>
      <c r="F46" s="10" t="s">
        <v>983</v>
      </c>
      <c r="G46" s="18">
        <v>7910</v>
      </c>
      <c r="H46" s="19">
        <v>7480</v>
      </c>
      <c r="I46" s="19">
        <v>7000</v>
      </c>
      <c r="J46" s="19">
        <v>6500</v>
      </c>
      <c r="K46" s="19">
        <v>5950</v>
      </c>
      <c r="L46" s="19">
        <v>5630</v>
      </c>
      <c r="M46" s="19">
        <v>5350</v>
      </c>
      <c r="N46" s="20">
        <v>5070</v>
      </c>
      <c r="P46" s="146"/>
      <c r="Q46" s="9" t="s">
        <v>968</v>
      </c>
      <c r="R46" s="10" t="s">
        <v>983</v>
      </c>
      <c r="S46" s="18">
        <v>312.81769627798747</v>
      </c>
      <c r="T46" s="19">
        <v>295.9452440535577</v>
      </c>
      <c r="U46" s="19">
        <v>276.66579489961663</v>
      </c>
      <c r="V46" s="19">
        <v>227.53288104844549</v>
      </c>
      <c r="W46" s="19">
        <v>235.15904564026448</v>
      </c>
      <c r="X46" s="19">
        <v>222.7650673413244</v>
      </c>
      <c r="Y46" s="19">
        <v>211.76164311745356</v>
      </c>
      <c r="Z46" s="20">
        <v>200.67179147272276</v>
      </c>
      <c r="AB46" s="8">
        <v>85</v>
      </c>
      <c r="AR46" s="15"/>
      <c r="AS46" s="15"/>
      <c r="AT46" s="15"/>
      <c r="AU46" s="15"/>
      <c r="AV46" s="15"/>
      <c r="AW46" s="15"/>
      <c r="AX46" s="15"/>
      <c r="AY46" s="15"/>
    </row>
    <row r="47" spans="1:51" ht="15.75" thickBot="1">
      <c r="A47" s="3">
        <v>3</v>
      </c>
      <c r="D47" s="147"/>
      <c r="E47" s="21" t="s">
        <v>969</v>
      </c>
      <c r="F47" s="22" t="s">
        <v>983</v>
      </c>
      <c r="G47" s="23">
        <v>7910</v>
      </c>
      <c r="H47" s="24">
        <v>6770</v>
      </c>
      <c r="I47" s="24">
        <v>6540</v>
      </c>
      <c r="J47" s="24">
        <v>6020</v>
      </c>
      <c r="K47" s="24">
        <v>5430</v>
      </c>
      <c r="L47" s="24">
        <v>4980</v>
      </c>
      <c r="M47" s="24">
        <v>4600</v>
      </c>
      <c r="N47" s="25">
        <v>4280</v>
      </c>
      <c r="P47" s="147"/>
      <c r="Q47" s="21" t="s">
        <v>969</v>
      </c>
      <c r="R47" s="22" t="s">
        <v>983</v>
      </c>
      <c r="S47" s="23">
        <v>312.81769627798747</v>
      </c>
      <c r="T47" s="24">
        <v>267.76699853308338</v>
      </c>
      <c r="U47" s="24">
        <v>258.77325443486717</v>
      </c>
      <c r="V47" s="24">
        <v>210.60120713358529</v>
      </c>
      <c r="W47" s="24">
        <v>214.57628074191851</v>
      </c>
      <c r="X47" s="24">
        <v>196.92071186120359</v>
      </c>
      <c r="Y47" s="24">
        <v>181.77485986226796</v>
      </c>
      <c r="Z47" s="25">
        <v>169.16803979474935</v>
      </c>
      <c r="AB47" s="8">
        <v>100</v>
      </c>
      <c r="AR47" s="15"/>
      <c r="AS47" s="15"/>
      <c r="AT47" s="15"/>
      <c r="AU47" s="15"/>
      <c r="AV47" s="15"/>
      <c r="AW47" s="15"/>
      <c r="AX47" s="15"/>
      <c r="AY47" s="15"/>
    </row>
    <row r="48" spans="1:51" ht="15.75" thickBot="1">
      <c r="O48" s="135"/>
      <c r="AB48" s="8">
        <v>115</v>
      </c>
      <c r="AR48" s="15"/>
      <c r="AS48" s="15"/>
      <c r="AT48" s="15"/>
      <c r="AU48" s="15"/>
      <c r="AV48" s="15"/>
      <c r="AW48" s="15"/>
      <c r="AX48" s="15"/>
      <c r="AY48" s="15"/>
    </row>
    <row r="49" spans="1:51" ht="15.75" thickBot="1">
      <c r="A49" s="3">
        <v>0</v>
      </c>
      <c r="D49" s="4"/>
      <c r="E49" s="144" t="s">
        <v>21</v>
      </c>
      <c r="F49" s="145" t="s">
        <v>21</v>
      </c>
      <c r="G49" s="5">
        <v>2015</v>
      </c>
      <c r="H49" s="5">
        <v>2020</v>
      </c>
      <c r="I49" s="5">
        <v>2025</v>
      </c>
      <c r="J49" s="5">
        <v>2030</v>
      </c>
      <c r="K49" s="5">
        <v>2035</v>
      </c>
      <c r="L49" s="5">
        <v>2040</v>
      </c>
      <c r="M49" s="5">
        <v>2045</v>
      </c>
      <c r="N49" s="6">
        <v>2050</v>
      </c>
      <c r="P49" s="4"/>
      <c r="Q49" s="144" t="s">
        <v>21</v>
      </c>
      <c r="R49" s="145" t="s">
        <v>21</v>
      </c>
      <c r="S49" s="5">
        <v>2015</v>
      </c>
      <c r="T49" s="5">
        <v>2020</v>
      </c>
      <c r="U49" s="5">
        <v>2025</v>
      </c>
      <c r="V49" s="5">
        <v>2030</v>
      </c>
      <c r="W49" s="5">
        <v>2035</v>
      </c>
      <c r="X49" s="5">
        <v>2040</v>
      </c>
      <c r="Y49" s="5">
        <v>2045</v>
      </c>
      <c r="Z49" s="6">
        <v>2050</v>
      </c>
      <c r="AB49" s="8">
        <v>130</v>
      </c>
      <c r="AR49" s="15"/>
      <c r="AS49" s="15"/>
      <c r="AT49" s="15"/>
      <c r="AU49" s="15"/>
      <c r="AV49" s="15"/>
      <c r="AW49" s="15"/>
      <c r="AX49" s="15"/>
      <c r="AY49" s="15"/>
    </row>
    <row r="50" spans="1:51" ht="15" customHeight="1">
      <c r="A50" s="3">
        <v>1</v>
      </c>
      <c r="B50" s="7" t="s">
        <v>1201</v>
      </c>
      <c r="C50" s="8" t="s">
        <v>966</v>
      </c>
      <c r="D50" s="146" t="s">
        <v>610</v>
      </c>
      <c r="E50" s="9" t="s">
        <v>967</v>
      </c>
      <c r="F50" s="10" t="s">
        <v>979</v>
      </c>
      <c r="G50" s="11">
        <v>7910</v>
      </c>
      <c r="H50" s="12">
        <v>4990</v>
      </c>
      <c r="I50" s="12">
        <v>4140</v>
      </c>
      <c r="J50" s="12">
        <v>3600</v>
      </c>
      <c r="K50" s="12">
        <v>3200</v>
      </c>
      <c r="L50" s="12">
        <v>2980</v>
      </c>
      <c r="M50" s="12">
        <v>2810</v>
      </c>
      <c r="N50" s="13">
        <v>2690</v>
      </c>
      <c r="P50" s="146" t="s">
        <v>610</v>
      </c>
      <c r="Q50" s="9" t="s">
        <v>967</v>
      </c>
      <c r="R50" s="10" t="s">
        <v>979</v>
      </c>
      <c r="S50" s="11">
        <v>324.30202340017814</v>
      </c>
      <c r="T50" s="12">
        <v>214.58385412106114</v>
      </c>
      <c r="U50" s="12">
        <v>175.68390271393011</v>
      </c>
      <c r="V50" s="12">
        <v>149.6979487189395</v>
      </c>
      <c r="W50" s="12">
        <v>142.20581985924653</v>
      </c>
      <c r="X50" s="12">
        <v>149.18400555096031</v>
      </c>
      <c r="Y50" s="12">
        <v>147.86008217999239</v>
      </c>
      <c r="Z50" s="13">
        <v>149.07866752102663</v>
      </c>
    </row>
    <row r="51" spans="1:51">
      <c r="A51" s="3">
        <v>2</v>
      </c>
      <c r="C51" s="135">
        <v>-1</v>
      </c>
      <c r="D51" s="146"/>
      <c r="E51" s="9" t="s">
        <v>968</v>
      </c>
      <c r="F51" s="10" t="s">
        <v>979</v>
      </c>
      <c r="G51" s="18">
        <v>7910</v>
      </c>
      <c r="H51" s="19">
        <v>7300</v>
      </c>
      <c r="I51" s="19">
        <v>6620</v>
      </c>
      <c r="J51" s="19">
        <v>5950</v>
      </c>
      <c r="K51" s="19">
        <v>5230</v>
      </c>
      <c r="L51" s="19">
        <v>4830</v>
      </c>
      <c r="M51" s="19">
        <v>4490</v>
      </c>
      <c r="N51" s="20">
        <v>4150</v>
      </c>
      <c r="P51" s="146"/>
      <c r="Q51" s="9" t="s">
        <v>968</v>
      </c>
      <c r="R51" s="10" t="s">
        <v>979</v>
      </c>
      <c r="S51" s="18">
        <v>324.30202340017814</v>
      </c>
      <c r="T51" s="19">
        <v>313.8949427361419</v>
      </c>
      <c r="U51" s="19">
        <v>280.5773380775064</v>
      </c>
      <c r="V51" s="19">
        <v>247.6232225917648</v>
      </c>
      <c r="W51" s="19">
        <v>232.35053708266139</v>
      </c>
      <c r="X51" s="19">
        <v>241.98938498459208</v>
      </c>
      <c r="Y51" s="19">
        <v>236.04167498604434</v>
      </c>
      <c r="Z51" s="20">
        <v>230.25566014275103</v>
      </c>
    </row>
    <row r="52" spans="1:51" ht="15.75" thickBot="1">
      <c r="A52" s="3">
        <v>3</v>
      </c>
      <c r="D52" s="147"/>
      <c r="E52" s="21" t="s">
        <v>969</v>
      </c>
      <c r="F52" s="22" t="s">
        <v>979</v>
      </c>
      <c r="G52" s="23">
        <v>7910</v>
      </c>
      <c r="H52" s="24">
        <v>6310</v>
      </c>
      <c r="I52" s="24">
        <v>6010</v>
      </c>
      <c r="J52" s="24">
        <v>5320</v>
      </c>
      <c r="K52" s="24">
        <v>4580</v>
      </c>
      <c r="L52" s="24">
        <v>4040</v>
      </c>
      <c r="M52" s="24">
        <v>3600</v>
      </c>
      <c r="N52" s="25">
        <v>3240</v>
      </c>
      <c r="P52" s="147"/>
      <c r="Q52" s="21" t="s">
        <v>969</v>
      </c>
      <c r="R52" s="22" t="s">
        <v>979</v>
      </c>
      <c r="S52" s="23">
        <v>324.30202340017814</v>
      </c>
      <c r="T52" s="24">
        <v>271.45379486933524</v>
      </c>
      <c r="U52" s="24">
        <v>254.62266170473711</v>
      </c>
      <c r="V52" s="24">
        <v>221.32680715781271</v>
      </c>
      <c r="W52" s="24">
        <v>203.41819924024617</v>
      </c>
      <c r="X52" s="24">
        <v>202.32167129461942</v>
      </c>
      <c r="Y52" s="24">
        <v>189.10917492320942</v>
      </c>
      <c r="Z52" s="25">
        <v>179.6928349757992</v>
      </c>
      <c r="AF52" s="135">
        <v>2015</v>
      </c>
      <c r="AG52" s="135">
        <v>2020</v>
      </c>
      <c r="AH52" s="135">
        <v>2025</v>
      </c>
      <c r="AI52" s="135">
        <v>2030</v>
      </c>
      <c r="AJ52" s="135">
        <v>2035</v>
      </c>
      <c r="AK52" s="135">
        <v>2040</v>
      </c>
      <c r="AL52" s="135">
        <v>2045</v>
      </c>
      <c r="AM52" s="135">
        <v>2050</v>
      </c>
      <c r="AR52" s="135">
        <v>2015</v>
      </c>
      <c r="AS52" s="135">
        <v>2020</v>
      </c>
      <c r="AT52" s="135">
        <v>2025</v>
      </c>
      <c r="AU52" s="135">
        <v>2030</v>
      </c>
      <c r="AV52" s="135">
        <v>2035</v>
      </c>
      <c r="AW52" s="135">
        <v>2040</v>
      </c>
      <c r="AX52" s="135">
        <v>2045</v>
      </c>
      <c r="AY52" s="135">
        <v>2050</v>
      </c>
    </row>
    <row r="53" spans="1:51" ht="15.75" thickBot="1">
      <c r="AB53" s="8">
        <v>11</v>
      </c>
      <c r="AC53" s="135" t="s">
        <v>606</v>
      </c>
      <c r="AD53" s="135" t="s">
        <v>968</v>
      </c>
      <c r="AE53" s="135" t="s">
        <v>982</v>
      </c>
      <c r="AF53" s="135">
        <v>6160</v>
      </c>
      <c r="AG53" s="135">
        <v>5440</v>
      </c>
      <c r="AH53" s="135">
        <v>4680</v>
      </c>
      <c r="AI53" s="135">
        <v>3970</v>
      </c>
      <c r="AJ53" s="135">
        <v>3250</v>
      </c>
      <c r="AK53" s="135">
        <v>2880</v>
      </c>
      <c r="AL53" s="135">
        <v>2570</v>
      </c>
      <c r="AM53" s="135">
        <v>2280</v>
      </c>
      <c r="AO53" s="135" t="s">
        <v>606</v>
      </c>
      <c r="AP53" s="135" t="s">
        <v>968</v>
      </c>
      <c r="AQ53" s="135" t="s">
        <v>982</v>
      </c>
      <c r="AR53" s="15">
        <v>388.13867974407719</v>
      </c>
      <c r="AS53" s="15">
        <v>354.12561934685721</v>
      </c>
      <c r="AT53" s="15">
        <v>288.67086618991249</v>
      </c>
      <c r="AU53" s="15">
        <v>223.18806410106578</v>
      </c>
      <c r="AV53" s="15">
        <v>192.99041480416952</v>
      </c>
      <c r="AW53" s="15">
        <v>181.80684198542269</v>
      </c>
      <c r="AX53" s="15">
        <v>147.19379805169044</v>
      </c>
      <c r="AY53" s="15">
        <v>112.22816850187678</v>
      </c>
    </row>
    <row r="54" spans="1:51" ht="15.75" thickBot="1">
      <c r="A54" s="3">
        <v>0</v>
      </c>
      <c r="D54" s="4"/>
      <c r="E54" s="144" t="s">
        <v>21</v>
      </c>
      <c r="F54" s="145" t="s">
        <v>21</v>
      </c>
      <c r="G54" s="5">
        <v>2015</v>
      </c>
      <c r="H54" s="5">
        <v>2020</v>
      </c>
      <c r="I54" s="5">
        <v>2025</v>
      </c>
      <c r="J54" s="5">
        <v>2030</v>
      </c>
      <c r="K54" s="5">
        <v>2035</v>
      </c>
      <c r="L54" s="5">
        <v>2040</v>
      </c>
      <c r="M54" s="5">
        <v>2045</v>
      </c>
      <c r="N54" s="6">
        <v>2050</v>
      </c>
      <c r="P54" s="4"/>
      <c r="Q54" s="144" t="s">
        <v>21</v>
      </c>
      <c r="R54" s="145" t="s">
        <v>21</v>
      </c>
      <c r="S54" s="5">
        <v>2015</v>
      </c>
      <c r="T54" s="5">
        <v>2020</v>
      </c>
      <c r="U54" s="5">
        <v>2025</v>
      </c>
      <c r="V54" s="5">
        <v>2030</v>
      </c>
      <c r="W54" s="5">
        <v>2035</v>
      </c>
      <c r="X54" s="5">
        <v>2040</v>
      </c>
      <c r="Y54" s="5">
        <v>2045</v>
      </c>
      <c r="Z54" s="6">
        <v>2050</v>
      </c>
      <c r="AB54" s="8">
        <v>26</v>
      </c>
      <c r="AC54" s="135" t="s">
        <v>602</v>
      </c>
      <c r="AD54" s="135" t="s">
        <v>968</v>
      </c>
      <c r="AE54" s="135" t="s">
        <v>982</v>
      </c>
      <c r="AF54" s="135">
        <v>7840</v>
      </c>
      <c r="AG54" s="135">
        <v>6920</v>
      </c>
      <c r="AH54" s="135">
        <v>5950</v>
      </c>
      <c r="AI54" s="135">
        <v>5050</v>
      </c>
      <c r="AJ54" s="135">
        <v>4140</v>
      </c>
      <c r="AK54" s="135">
        <v>3670</v>
      </c>
      <c r="AL54" s="135">
        <v>3270</v>
      </c>
      <c r="AM54" s="135">
        <v>2900</v>
      </c>
      <c r="AO54" s="135" t="s">
        <v>602</v>
      </c>
      <c r="AP54" s="135" t="s">
        <v>968</v>
      </c>
      <c r="AQ54" s="135" t="s">
        <v>982</v>
      </c>
      <c r="AR54" s="15">
        <v>493.44914332578861</v>
      </c>
      <c r="AS54" s="15">
        <v>450.70533371418065</v>
      </c>
      <c r="AT54" s="15">
        <v>367.39928423207056</v>
      </c>
      <c r="AU54" s="15">
        <v>284.05753612862986</v>
      </c>
      <c r="AV54" s="15">
        <v>245.62416429289533</v>
      </c>
      <c r="AW54" s="15">
        <v>231.39052616326455</v>
      </c>
      <c r="AX54" s="15">
        <v>187.3375611494692</v>
      </c>
      <c r="AY54" s="15">
        <v>142.8358508205709</v>
      </c>
    </row>
    <row r="55" spans="1:51" ht="15" customHeight="1">
      <c r="A55" s="3">
        <v>1</v>
      </c>
      <c r="B55" s="7" t="s">
        <v>1201</v>
      </c>
      <c r="C55" s="8" t="s">
        <v>970</v>
      </c>
      <c r="D55" s="146" t="s">
        <v>610</v>
      </c>
      <c r="E55" s="9" t="s">
        <v>967</v>
      </c>
      <c r="F55" s="10" t="s">
        <v>982</v>
      </c>
      <c r="G55" s="11">
        <v>7910</v>
      </c>
      <c r="H55" s="12">
        <v>3890</v>
      </c>
      <c r="I55" s="12">
        <v>2920</v>
      </c>
      <c r="J55" s="12">
        <v>2350</v>
      </c>
      <c r="K55" s="12">
        <v>1960</v>
      </c>
      <c r="L55" s="12">
        <v>1750</v>
      </c>
      <c r="M55" s="12">
        <v>1600</v>
      </c>
      <c r="N55" s="13">
        <v>1500</v>
      </c>
      <c r="P55" s="146" t="s">
        <v>610</v>
      </c>
      <c r="Q55" s="9" t="s">
        <v>967</v>
      </c>
      <c r="R55" s="10" t="s">
        <v>982</v>
      </c>
      <c r="S55" s="11">
        <v>324.30202340017814</v>
      </c>
      <c r="T55" s="12">
        <v>167.11540132458114</v>
      </c>
      <c r="U55" s="12">
        <v>123.71469889729458</v>
      </c>
      <c r="V55" s="12">
        <v>97.62025543013435</v>
      </c>
      <c r="W55" s="12">
        <v>87.022485665011487</v>
      </c>
      <c r="X55" s="12">
        <v>87.826550427319091</v>
      </c>
      <c r="Y55" s="12">
        <v>84.370362004960768</v>
      </c>
      <c r="Z55" s="13">
        <v>83.011048354191615</v>
      </c>
      <c r="AB55" s="8">
        <v>41</v>
      </c>
      <c r="AC55" s="135" t="s">
        <v>608</v>
      </c>
      <c r="AD55" s="135" t="s">
        <v>968</v>
      </c>
      <c r="AE55" s="135" t="s">
        <v>982</v>
      </c>
      <c r="AF55" s="135">
        <v>7910</v>
      </c>
      <c r="AG55" s="135">
        <v>6990</v>
      </c>
      <c r="AH55" s="135">
        <v>6010</v>
      </c>
      <c r="AI55" s="135">
        <v>5100</v>
      </c>
      <c r="AJ55" s="135">
        <v>4170</v>
      </c>
      <c r="AK55" s="135">
        <v>3700</v>
      </c>
      <c r="AL55" s="135">
        <v>3300</v>
      </c>
      <c r="AM55" s="135">
        <v>2930</v>
      </c>
      <c r="AO55" s="135" t="s">
        <v>608</v>
      </c>
      <c r="AP55" s="135" t="s">
        <v>968</v>
      </c>
      <c r="AQ55" s="135" t="s">
        <v>982</v>
      </c>
      <c r="AR55" s="15">
        <v>312.81769627798747</v>
      </c>
      <c r="AS55" s="15">
        <v>276.29009143882001</v>
      </c>
      <c r="AT55" s="15">
        <v>237.60085329463601</v>
      </c>
      <c r="AU55" s="15">
        <v>178.42444300034293</v>
      </c>
      <c r="AV55" s="15">
        <v>165.10349884144711</v>
      </c>
      <c r="AW55" s="15">
        <v>146.25015848242899</v>
      </c>
      <c r="AX55" s="15">
        <v>130.56559914129488</v>
      </c>
      <c r="AY55" s="15">
        <v>115.74783667500351</v>
      </c>
    </row>
    <row r="56" spans="1:51">
      <c r="A56" s="3">
        <v>2</v>
      </c>
      <c r="C56" s="135">
        <v>-1</v>
      </c>
      <c r="D56" s="146"/>
      <c r="E56" s="9" t="s">
        <v>968</v>
      </c>
      <c r="F56" s="10" t="s">
        <v>982</v>
      </c>
      <c r="G56" s="18">
        <v>7910</v>
      </c>
      <c r="H56" s="19">
        <v>6990</v>
      </c>
      <c r="I56" s="19">
        <v>6010</v>
      </c>
      <c r="J56" s="19">
        <v>5100</v>
      </c>
      <c r="K56" s="19">
        <v>4170</v>
      </c>
      <c r="L56" s="19">
        <v>3700</v>
      </c>
      <c r="M56" s="19">
        <v>3300</v>
      </c>
      <c r="N56" s="20">
        <v>2930</v>
      </c>
      <c r="P56" s="146"/>
      <c r="Q56" s="9" t="s">
        <v>968</v>
      </c>
      <c r="R56" s="10" t="s">
        <v>982</v>
      </c>
      <c r="S56" s="18">
        <v>324.30202340017814</v>
      </c>
      <c r="T56" s="19">
        <v>300.48194056882744</v>
      </c>
      <c r="U56" s="19">
        <v>254.7088316678086</v>
      </c>
      <c r="V56" s="19">
        <v>212.17459180813358</v>
      </c>
      <c r="W56" s="19">
        <v>185.58109960432134</v>
      </c>
      <c r="X56" s="19">
        <v>185.21054803704541</v>
      </c>
      <c r="Y56" s="19">
        <v>173.59232809619897</v>
      </c>
      <c r="Z56" s="20">
        <v>162.31269755616665</v>
      </c>
      <c r="AB56" s="8">
        <v>56</v>
      </c>
      <c r="AC56" s="135" t="s">
        <v>610</v>
      </c>
      <c r="AD56" s="135" t="s">
        <v>968</v>
      </c>
      <c r="AE56" s="135" t="s">
        <v>982</v>
      </c>
      <c r="AF56" s="135">
        <v>7910</v>
      </c>
      <c r="AG56" s="135">
        <v>6990</v>
      </c>
      <c r="AH56" s="135">
        <v>6010</v>
      </c>
      <c r="AI56" s="135">
        <v>5100</v>
      </c>
      <c r="AJ56" s="135">
        <v>4170</v>
      </c>
      <c r="AK56" s="135">
        <v>3700</v>
      </c>
      <c r="AL56" s="135">
        <v>3300</v>
      </c>
      <c r="AM56" s="135">
        <v>2930</v>
      </c>
      <c r="AO56" s="135" t="s">
        <v>610</v>
      </c>
      <c r="AP56" s="135" t="s">
        <v>968</v>
      </c>
      <c r="AQ56" s="135" t="s">
        <v>982</v>
      </c>
      <c r="AR56" s="15">
        <v>324.30202340017814</v>
      </c>
      <c r="AS56" s="15">
        <v>300.48194056882744</v>
      </c>
      <c r="AT56" s="15">
        <v>254.7088316678086</v>
      </c>
      <c r="AU56" s="15">
        <v>212.17459180813358</v>
      </c>
      <c r="AV56" s="15">
        <v>185.58109960432134</v>
      </c>
      <c r="AW56" s="15">
        <v>185.21054803704541</v>
      </c>
      <c r="AX56" s="15">
        <v>173.59232809619897</v>
      </c>
      <c r="AY56" s="15">
        <v>162.31269755616665</v>
      </c>
    </row>
    <row r="57" spans="1:51" ht="15.75" thickBot="1">
      <c r="A57" s="3">
        <v>3</v>
      </c>
      <c r="D57" s="147"/>
      <c r="E57" s="21" t="s">
        <v>969</v>
      </c>
      <c r="F57" s="22" t="s">
        <v>982</v>
      </c>
      <c r="G57" s="23">
        <v>7910</v>
      </c>
      <c r="H57" s="24">
        <v>5580</v>
      </c>
      <c r="I57" s="24">
        <v>5170</v>
      </c>
      <c r="J57" s="24">
        <v>4290</v>
      </c>
      <c r="K57" s="24">
        <v>3400</v>
      </c>
      <c r="L57" s="24">
        <v>2810</v>
      </c>
      <c r="M57" s="24">
        <v>2350</v>
      </c>
      <c r="N57" s="25">
        <v>2000</v>
      </c>
      <c r="P57" s="147"/>
      <c r="Q57" s="21" t="s">
        <v>969</v>
      </c>
      <c r="R57" s="22" t="s">
        <v>982</v>
      </c>
      <c r="S57" s="23">
        <v>324.30202340017814</v>
      </c>
      <c r="T57" s="24">
        <v>240.16201364785752</v>
      </c>
      <c r="U57" s="24">
        <v>219.29006407417236</v>
      </c>
      <c r="V57" s="24">
        <v>178.43703773721799</v>
      </c>
      <c r="W57" s="24">
        <v>151.16394169532416</v>
      </c>
      <c r="X57" s="24">
        <v>140.51738566482987</v>
      </c>
      <c r="Y57" s="24">
        <v>123.31739917256087</v>
      </c>
      <c r="Z57" s="25">
        <v>110.7277414586772</v>
      </c>
      <c r="AB57" s="8">
        <v>71</v>
      </c>
      <c r="AR57" s="15"/>
      <c r="AS57" s="15"/>
      <c r="AT57" s="15"/>
      <c r="AU57" s="15"/>
      <c r="AV57" s="15"/>
      <c r="AW57" s="15"/>
      <c r="AX57" s="15"/>
      <c r="AY57" s="15"/>
    </row>
    <row r="58" spans="1:51" ht="15.75" thickBot="1">
      <c r="AB58" s="8">
        <v>86</v>
      </c>
      <c r="AR58" s="15"/>
      <c r="AS58" s="15"/>
      <c r="AT58" s="15"/>
      <c r="AU58" s="15"/>
      <c r="AV58" s="15"/>
      <c r="AW58" s="15"/>
      <c r="AX58" s="15"/>
      <c r="AY58" s="15"/>
    </row>
    <row r="59" spans="1:51" ht="15.75" thickBot="1">
      <c r="A59" s="3">
        <v>0</v>
      </c>
      <c r="D59" s="4"/>
      <c r="E59" s="144" t="s">
        <v>21</v>
      </c>
      <c r="F59" s="145" t="s">
        <v>21</v>
      </c>
      <c r="G59" s="5">
        <v>2015</v>
      </c>
      <c r="H59" s="5">
        <v>2020</v>
      </c>
      <c r="I59" s="5">
        <v>2025</v>
      </c>
      <c r="J59" s="5">
        <v>2030</v>
      </c>
      <c r="K59" s="5">
        <v>2035</v>
      </c>
      <c r="L59" s="5">
        <v>2040</v>
      </c>
      <c r="M59" s="5">
        <v>2045</v>
      </c>
      <c r="N59" s="6">
        <v>2050</v>
      </c>
      <c r="P59" s="4"/>
      <c r="Q59" s="144" t="s">
        <v>21</v>
      </c>
      <c r="R59" s="145" t="s">
        <v>21</v>
      </c>
      <c r="S59" s="5">
        <v>2015</v>
      </c>
      <c r="T59" s="5">
        <v>2020</v>
      </c>
      <c r="U59" s="5">
        <v>2025</v>
      </c>
      <c r="V59" s="5">
        <v>2030</v>
      </c>
      <c r="W59" s="5">
        <v>2035</v>
      </c>
      <c r="X59" s="5">
        <v>2040</v>
      </c>
      <c r="Y59" s="5">
        <v>2045</v>
      </c>
      <c r="Z59" s="6">
        <v>2050</v>
      </c>
      <c r="AB59" s="8">
        <v>101</v>
      </c>
      <c r="AR59" s="15"/>
      <c r="AS59" s="15"/>
      <c r="AT59" s="15"/>
      <c r="AU59" s="15"/>
      <c r="AV59" s="15"/>
      <c r="AW59" s="15"/>
      <c r="AX59" s="15"/>
      <c r="AY59" s="15"/>
    </row>
    <row r="60" spans="1:51" ht="15" customHeight="1">
      <c r="A60" s="3">
        <v>1</v>
      </c>
      <c r="B60" s="7" t="s">
        <v>1201</v>
      </c>
      <c r="C60" s="8" t="s">
        <v>973</v>
      </c>
      <c r="D60" s="146" t="s">
        <v>610</v>
      </c>
      <c r="E60" s="9" t="s">
        <v>967</v>
      </c>
      <c r="F60" s="10" t="s">
        <v>983</v>
      </c>
      <c r="G60" s="11">
        <v>7910</v>
      </c>
      <c r="H60" s="12">
        <v>5760</v>
      </c>
      <c r="I60" s="12">
        <v>5070</v>
      </c>
      <c r="J60" s="12">
        <v>4600</v>
      </c>
      <c r="K60" s="12">
        <v>4240</v>
      </c>
      <c r="L60" s="12">
        <v>4040</v>
      </c>
      <c r="M60" s="12">
        <v>3880</v>
      </c>
      <c r="N60" s="13">
        <v>3760</v>
      </c>
      <c r="P60" s="146" t="s">
        <v>610</v>
      </c>
      <c r="Q60" s="9" t="s">
        <v>967</v>
      </c>
      <c r="R60" s="10" t="s">
        <v>983</v>
      </c>
      <c r="S60" s="11">
        <v>324.30202340017814</v>
      </c>
      <c r="T60" s="12">
        <v>247.67717745261217</v>
      </c>
      <c r="U60" s="12">
        <v>214.83615943498884</v>
      </c>
      <c r="V60" s="12">
        <v>191.30739338073374</v>
      </c>
      <c r="W60" s="12">
        <v>188.48299445025938</v>
      </c>
      <c r="X60" s="12">
        <v>202.17185850635806</v>
      </c>
      <c r="Y60" s="12">
        <v>204.00035570680078</v>
      </c>
      <c r="Z60" s="13">
        <v>208.58688339293263</v>
      </c>
      <c r="AB60" s="8">
        <v>116</v>
      </c>
      <c r="AR60" s="15"/>
      <c r="AS60" s="15"/>
      <c r="AT60" s="15"/>
      <c r="AU60" s="15"/>
      <c r="AV60" s="15"/>
      <c r="AW60" s="15"/>
      <c r="AX60" s="15"/>
      <c r="AY60" s="15"/>
    </row>
    <row r="61" spans="1:51">
      <c r="A61" s="3">
        <v>2</v>
      </c>
      <c r="C61" s="135">
        <v>-1</v>
      </c>
      <c r="D61" s="146"/>
      <c r="E61" s="9" t="s">
        <v>968</v>
      </c>
      <c r="F61" s="10" t="s">
        <v>983</v>
      </c>
      <c r="G61" s="18">
        <v>7910</v>
      </c>
      <c r="H61" s="19">
        <v>7480</v>
      </c>
      <c r="I61" s="19">
        <v>7000</v>
      </c>
      <c r="J61" s="19">
        <v>6500</v>
      </c>
      <c r="K61" s="19">
        <v>5950</v>
      </c>
      <c r="L61" s="19">
        <v>5630</v>
      </c>
      <c r="M61" s="19">
        <v>5350</v>
      </c>
      <c r="N61" s="20">
        <v>5070</v>
      </c>
      <c r="P61" s="146"/>
      <c r="Q61" s="9" t="s">
        <v>968</v>
      </c>
      <c r="R61" s="10" t="s">
        <v>983</v>
      </c>
      <c r="S61" s="18">
        <v>324.30202340017814</v>
      </c>
      <c r="T61" s="19">
        <v>321.85809043036033</v>
      </c>
      <c r="U61" s="19">
        <v>296.58656694276192</v>
      </c>
      <c r="V61" s="19">
        <v>270.57221167443828</v>
      </c>
      <c r="W61" s="19">
        <v>264.32555686619736</v>
      </c>
      <c r="X61" s="19">
        <v>282.10868715573361</v>
      </c>
      <c r="Y61" s="19">
        <v>281.54580434662745</v>
      </c>
      <c r="Z61" s="20">
        <v>281.40119705926418</v>
      </c>
      <c r="AB61" s="8">
        <v>131</v>
      </c>
      <c r="AR61" s="15"/>
      <c r="AS61" s="15"/>
      <c r="AT61" s="15"/>
      <c r="AU61" s="15"/>
      <c r="AV61" s="15"/>
      <c r="AW61" s="15"/>
      <c r="AX61" s="15"/>
      <c r="AY61" s="15"/>
    </row>
    <row r="62" spans="1:51" ht="15.75" thickBot="1">
      <c r="A62" s="3">
        <v>3</v>
      </c>
      <c r="D62" s="147"/>
      <c r="E62" s="21" t="s">
        <v>969</v>
      </c>
      <c r="F62" s="22" t="s">
        <v>983</v>
      </c>
      <c r="G62" s="23">
        <v>7910</v>
      </c>
      <c r="H62" s="24">
        <v>6770</v>
      </c>
      <c r="I62" s="24">
        <v>6540</v>
      </c>
      <c r="J62" s="24">
        <v>6020</v>
      </c>
      <c r="K62" s="24">
        <v>5430</v>
      </c>
      <c r="L62" s="24">
        <v>4980</v>
      </c>
      <c r="M62" s="24">
        <v>4600</v>
      </c>
      <c r="N62" s="25">
        <v>4280</v>
      </c>
      <c r="P62" s="147"/>
      <c r="Q62" s="21" t="s">
        <v>969</v>
      </c>
      <c r="R62" s="22" t="s">
        <v>983</v>
      </c>
      <c r="S62" s="23">
        <v>324.30202340017814</v>
      </c>
      <c r="T62" s="24">
        <v>291.21256908095683</v>
      </c>
      <c r="U62" s="24">
        <v>277.40570957566331</v>
      </c>
      <c r="V62" s="24">
        <v>250.43780104603027</v>
      </c>
      <c r="W62" s="24">
        <v>241.18993485009159</v>
      </c>
      <c r="X62" s="24">
        <v>249.3795107103455</v>
      </c>
      <c r="Y62" s="24">
        <v>241.67714405923775</v>
      </c>
      <c r="Z62" s="25">
        <v>237.22362048520665</v>
      </c>
    </row>
    <row r="63" spans="1:51">
      <c r="O63" s="135"/>
    </row>
    <row r="64" spans="1:51">
      <c r="O64" s="135"/>
      <c r="AF64" s="135">
        <v>2015</v>
      </c>
      <c r="AG64" s="135">
        <v>2020</v>
      </c>
      <c r="AH64" s="135">
        <v>2025</v>
      </c>
      <c r="AI64" s="135">
        <v>2030</v>
      </c>
      <c r="AJ64" s="135">
        <v>2035</v>
      </c>
      <c r="AK64" s="135">
        <v>2040</v>
      </c>
      <c r="AL64" s="135">
        <v>2045</v>
      </c>
      <c r="AM64" s="135">
        <v>2050</v>
      </c>
      <c r="AR64" s="135">
        <v>2015</v>
      </c>
      <c r="AS64" s="135">
        <v>2020</v>
      </c>
      <c r="AT64" s="135">
        <v>2025</v>
      </c>
      <c r="AU64" s="135">
        <v>2030</v>
      </c>
      <c r="AV64" s="135">
        <v>2035</v>
      </c>
      <c r="AW64" s="135">
        <v>2040</v>
      </c>
      <c r="AX64" s="135">
        <v>2045</v>
      </c>
      <c r="AY64" s="135">
        <v>2050</v>
      </c>
    </row>
    <row r="65" spans="15:51" ht="15" customHeight="1">
      <c r="O65" s="135"/>
      <c r="AB65" s="8">
        <v>12</v>
      </c>
      <c r="AC65" s="135" t="s">
        <v>606</v>
      </c>
      <c r="AD65" s="135" t="s">
        <v>969</v>
      </c>
      <c r="AE65" s="135" t="s">
        <v>982</v>
      </c>
      <c r="AF65" s="135">
        <v>6160</v>
      </c>
      <c r="AG65" s="135">
        <v>4350</v>
      </c>
      <c r="AH65" s="135">
        <v>4030</v>
      </c>
      <c r="AI65" s="135">
        <v>3340</v>
      </c>
      <c r="AJ65" s="135">
        <v>2650</v>
      </c>
      <c r="AK65" s="135">
        <v>2180</v>
      </c>
      <c r="AL65" s="135">
        <v>1830</v>
      </c>
      <c r="AM65" s="135">
        <v>1550</v>
      </c>
      <c r="AO65" s="135" t="s">
        <v>606</v>
      </c>
      <c r="AP65" s="135" t="s">
        <v>969</v>
      </c>
      <c r="AQ65" s="135" t="s">
        <v>982</v>
      </c>
      <c r="AR65" s="15">
        <v>388.13867974407719</v>
      </c>
      <c r="AS65" s="15">
        <v>283.03704930032302</v>
      </c>
      <c r="AT65" s="15">
        <v>248.52947708421868</v>
      </c>
      <c r="AU65" s="15">
        <v>187.69927481473229</v>
      </c>
      <c r="AV65" s="15">
        <v>157.1991537576524</v>
      </c>
      <c r="AW65" s="15">
        <v>137.93502801287846</v>
      </c>
      <c r="AX65" s="15">
        <v>104.56427740289681</v>
      </c>
      <c r="AY65" s="15">
        <v>76.560686953998271</v>
      </c>
    </row>
    <row r="66" spans="15:51">
      <c r="O66" s="135"/>
      <c r="AB66" s="8">
        <v>27</v>
      </c>
      <c r="AC66" s="135" t="s">
        <v>602</v>
      </c>
      <c r="AD66" s="135" t="s">
        <v>969</v>
      </c>
      <c r="AE66" s="135" t="s">
        <v>982</v>
      </c>
      <c r="AF66" s="135">
        <v>7840</v>
      </c>
      <c r="AG66" s="135">
        <v>5530</v>
      </c>
      <c r="AH66" s="135">
        <v>5130</v>
      </c>
      <c r="AI66" s="135">
        <v>4250</v>
      </c>
      <c r="AJ66" s="135">
        <v>3370</v>
      </c>
      <c r="AK66" s="135">
        <v>2780</v>
      </c>
      <c r="AL66" s="135">
        <v>2320</v>
      </c>
      <c r="AM66" s="135">
        <v>1980</v>
      </c>
      <c r="AO66" s="135" t="s">
        <v>602</v>
      </c>
      <c r="AP66" s="135" t="s">
        <v>969</v>
      </c>
      <c r="AQ66" s="135" t="s">
        <v>982</v>
      </c>
      <c r="AR66" s="15">
        <v>493.44914332578861</v>
      </c>
      <c r="AS66" s="15">
        <v>360.22897183677372</v>
      </c>
      <c r="AT66" s="15">
        <v>316.31024355343658</v>
      </c>
      <c r="AU66" s="15">
        <v>238.88998612784161</v>
      </c>
      <c r="AV66" s="15">
        <v>200.07165023430741</v>
      </c>
      <c r="AW66" s="15">
        <v>175.55367201639021</v>
      </c>
      <c r="AX66" s="15">
        <v>133.0818075985523</v>
      </c>
      <c r="AY66" s="15">
        <v>97.440874305088983</v>
      </c>
    </row>
    <row r="67" spans="15:51">
      <c r="O67" s="135"/>
      <c r="AB67" s="8">
        <v>42</v>
      </c>
      <c r="AC67" s="135" t="s">
        <v>608</v>
      </c>
      <c r="AD67" s="135" t="s">
        <v>969</v>
      </c>
      <c r="AE67" s="135" t="s">
        <v>982</v>
      </c>
      <c r="AF67" s="135">
        <v>7910</v>
      </c>
      <c r="AG67" s="135">
        <v>5580</v>
      </c>
      <c r="AH67" s="135">
        <v>5170</v>
      </c>
      <c r="AI67" s="135">
        <v>4290</v>
      </c>
      <c r="AJ67" s="135">
        <v>3400</v>
      </c>
      <c r="AK67" s="135">
        <v>2810</v>
      </c>
      <c r="AL67" s="135">
        <v>2350</v>
      </c>
      <c r="AM67" s="135">
        <v>2000</v>
      </c>
      <c r="AO67" s="135" t="s">
        <v>608</v>
      </c>
      <c r="AP67" s="135" t="s">
        <v>969</v>
      </c>
      <c r="AQ67" s="135" t="s">
        <v>982</v>
      </c>
      <c r="AR67" s="15">
        <v>312.81769627798747</v>
      </c>
      <c r="AS67" s="15">
        <v>220.82653148899902</v>
      </c>
      <c r="AT67" s="15">
        <v>204.56105114962082</v>
      </c>
      <c r="AU67" s="15">
        <v>150.0534479532993</v>
      </c>
      <c r="AV67" s="15">
        <v>134.48403811473793</v>
      </c>
      <c r="AW67" s="15">
        <v>110.95852877076666</v>
      </c>
      <c r="AX67" s="15">
        <v>92.751853057636268</v>
      </c>
      <c r="AY67" s="15">
        <v>78.961761628759618</v>
      </c>
    </row>
    <row r="68" spans="15:51">
      <c r="O68" s="135"/>
      <c r="AB68" s="8">
        <v>57</v>
      </c>
      <c r="AC68" s="135" t="s">
        <v>610</v>
      </c>
      <c r="AD68" s="135" t="s">
        <v>969</v>
      </c>
      <c r="AE68" s="135" t="s">
        <v>982</v>
      </c>
      <c r="AF68" s="135">
        <v>7910</v>
      </c>
      <c r="AG68" s="135">
        <v>5580</v>
      </c>
      <c r="AH68" s="135">
        <v>5170</v>
      </c>
      <c r="AI68" s="135">
        <v>4290</v>
      </c>
      <c r="AJ68" s="135">
        <v>3400</v>
      </c>
      <c r="AK68" s="135">
        <v>2810</v>
      </c>
      <c r="AL68" s="135">
        <v>2350</v>
      </c>
      <c r="AM68" s="135">
        <v>2000</v>
      </c>
      <c r="AO68" s="135" t="s">
        <v>610</v>
      </c>
      <c r="AP68" s="135" t="s">
        <v>969</v>
      </c>
      <c r="AQ68" s="135" t="s">
        <v>982</v>
      </c>
      <c r="AR68" s="15">
        <v>324.30202340017814</v>
      </c>
      <c r="AS68" s="15">
        <v>240.16201364785752</v>
      </c>
      <c r="AT68" s="15">
        <v>219.29006407417236</v>
      </c>
      <c r="AU68" s="15">
        <v>178.43703773721799</v>
      </c>
      <c r="AV68" s="15">
        <v>151.16394169532416</v>
      </c>
      <c r="AW68" s="15">
        <v>140.51738566482987</v>
      </c>
      <c r="AX68" s="15">
        <v>123.31739917256087</v>
      </c>
      <c r="AY68" s="15">
        <v>110.7277414586772</v>
      </c>
    </row>
    <row r="69" spans="15:51">
      <c r="O69" s="135"/>
      <c r="AB69" s="8">
        <v>72</v>
      </c>
      <c r="AR69" s="15"/>
      <c r="AS69" s="15"/>
      <c r="AT69" s="15"/>
      <c r="AU69" s="15"/>
      <c r="AV69" s="15"/>
      <c r="AW69" s="15"/>
      <c r="AX69" s="15"/>
      <c r="AY69" s="15"/>
    </row>
    <row r="70" spans="15:51" ht="15" customHeight="1">
      <c r="O70" s="135"/>
      <c r="AB70" s="8">
        <v>87</v>
      </c>
      <c r="AR70" s="15"/>
      <c r="AS70" s="15"/>
      <c r="AT70" s="15"/>
      <c r="AU70" s="15"/>
      <c r="AV70" s="15"/>
      <c r="AW70" s="15"/>
      <c r="AX70" s="15"/>
      <c r="AY70" s="15"/>
    </row>
    <row r="71" spans="15:51">
      <c r="O71" s="135"/>
      <c r="AB71" s="8">
        <v>102</v>
      </c>
      <c r="AR71" s="15"/>
      <c r="AS71" s="15"/>
      <c r="AT71" s="15"/>
      <c r="AU71" s="15"/>
      <c r="AV71" s="15"/>
      <c r="AW71" s="15"/>
      <c r="AX71" s="15"/>
      <c r="AY71" s="15"/>
    </row>
    <row r="72" spans="15:51">
      <c r="O72" s="135"/>
      <c r="AB72" s="8">
        <v>117</v>
      </c>
      <c r="AR72" s="15"/>
      <c r="AS72" s="15"/>
      <c r="AT72" s="15"/>
      <c r="AU72" s="15"/>
      <c r="AV72" s="15"/>
      <c r="AW72" s="15"/>
      <c r="AX72" s="15"/>
      <c r="AY72" s="15"/>
    </row>
    <row r="73" spans="15:51">
      <c r="O73" s="135"/>
      <c r="AB73" s="8">
        <v>132</v>
      </c>
      <c r="AR73" s="15"/>
      <c r="AS73" s="15"/>
      <c r="AT73" s="15"/>
      <c r="AU73" s="15"/>
      <c r="AV73" s="15"/>
      <c r="AW73" s="15"/>
      <c r="AX73" s="15"/>
      <c r="AY73" s="15"/>
    </row>
    <row r="74" spans="15:51">
      <c r="O74" s="135"/>
    </row>
    <row r="75" spans="15:51" ht="15" customHeight="1">
      <c r="O75" s="135"/>
    </row>
    <row r="76" spans="15:51">
      <c r="O76" s="135"/>
      <c r="AF76" s="135">
        <v>2015</v>
      </c>
      <c r="AG76" s="135">
        <v>2020</v>
      </c>
      <c r="AH76" s="135">
        <v>2025</v>
      </c>
      <c r="AI76" s="135">
        <v>2030</v>
      </c>
      <c r="AJ76" s="135">
        <v>2035</v>
      </c>
      <c r="AK76" s="135">
        <v>2040</v>
      </c>
      <c r="AL76" s="135">
        <v>2045</v>
      </c>
      <c r="AM76" s="135">
        <v>2050</v>
      </c>
      <c r="AR76" s="135">
        <v>2015</v>
      </c>
      <c r="AS76" s="135">
        <v>2020</v>
      </c>
      <c r="AT76" s="135">
        <v>2025</v>
      </c>
      <c r="AU76" s="135">
        <v>2030</v>
      </c>
      <c r="AV76" s="135">
        <v>2035</v>
      </c>
      <c r="AW76" s="135">
        <v>2040</v>
      </c>
      <c r="AX76" s="135">
        <v>2045</v>
      </c>
      <c r="AY76" s="135">
        <v>2050</v>
      </c>
    </row>
    <row r="77" spans="15:51">
      <c r="O77" s="135"/>
      <c r="AB77" s="8">
        <v>15</v>
      </c>
      <c r="AC77" s="135" t="s">
        <v>606</v>
      </c>
      <c r="AD77" s="135" t="s">
        <v>967</v>
      </c>
      <c r="AE77" s="135" t="s">
        <v>983</v>
      </c>
      <c r="AF77" s="135">
        <v>6160</v>
      </c>
      <c r="AG77" s="135">
        <v>4480</v>
      </c>
      <c r="AH77" s="135">
        <v>3950</v>
      </c>
      <c r="AI77" s="135">
        <v>3580</v>
      </c>
      <c r="AJ77" s="135">
        <v>3300</v>
      </c>
      <c r="AK77" s="135">
        <v>3140</v>
      </c>
      <c r="AL77" s="135">
        <v>3020</v>
      </c>
      <c r="AM77" s="135">
        <v>2930</v>
      </c>
      <c r="AO77" s="135" t="s">
        <v>606</v>
      </c>
      <c r="AP77" s="135" t="s">
        <v>967</v>
      </c>
      <c r="AQ77" s="135" t="s">
        <v>983</v>
      </c>
      <c r="AR77" s="15">
        <v>388.13867974407719</v>
      </c>
      <c r="AS77" s="15">
        <v>291.89386123322589</v>
      </c>
      <c r="AT77" s="15">
        <v>243.48170350800748</v>
      </c>
      <c r="AU77" s="15">
        <v>201.23769963689981</v>
      </c>
      <c r="AV77" s="15">
        <v>196.00816764230723</v>
      </c>
      <c r="AW77" s="15">
        <v>198.45644604438385</v>
      </c>
      <c r="AX77" s="15">
        <v>172.97761652081525</v>
      </c>
      <c r="AY77" s="15">
        <v>144.22361435156856</v>
      </c>
    </row>
    <row r="78" spans="15:51">
      <c r="O78" s="135"/>
      <c r="AB78" s="8">
        <v>30</v>
      </c>
      <c r="AC78" s="135" t="s">
        <v>602</v>
      </c>
      <c r="AD78" s="135" t="s">
        <v>967</v>
      </c>
      <c r="AE78" s="135" t="s">
        <v>983</v>
      </c>
      <c r="AF78" s="135">
        <v>7840</v>
      </c>
      <c r="AG78" s="135">
        <v>5710</v>
      </c>
      <c r="AH78" s="135">
        <v>5020</v>
      </c>
      <c r="AI78" s="135">
        <v>4560</v>
      </c>
      <c r="AJ78" s="135">
        <v>4200</v>
      </c>
      <c r="AK78" s="135">
        <v>4000</v>
      </c>
      <c r="AL78" s="135">
        <v>3850</v>
      </c>
      <c r="AM78" s="135">
        <v>3730</v>
      </c>
      <c r="AO78" s="135" t="s">
        <v>602</v>
      </c>
      <c r="AP78" s="135" t="s">
        <v>967</v>
      </c>
      <c r="AQ78" s="135" t="s">
        <v>983</v>
      </c>
      <c r="AR78" s="15">
        <v>493.44914332578861</v>
      </c>
      <c r="AS78" s="15">
        <v>371.50127793319558</v>
      </c>
      <c r="AT78" s="15">
        <v>309.88580445660904</v>
      </c>
      <c r="AU78" s="15">
        <v>256.12070862878215</v>
      </c>
      <c r="AV78" s="15">
        <v>249.46494063229133</v>
      </c>
      <c r="AW78" s="15">
        <v>252.58093132921508</v>
      </c>
      <c r="AX78" s="15">
        <v>220.15333010890737</v>
      </c>
      <c r="AY78" s="15">
        <v>183.5573273565424</v>
      </c>
    </row>
    <row r="79" spans="15:51">
      <c r="O79" s="135"/>
      <c r="AB79" s="8">
        <v>45</v>
      </c>
      <c r="AC79" s="135" t="s">
        <v>608</v>
      </c>
      <c r="AD79" s="135" t="s">
        <v>967</v>
      </c>
      <c r="AE79" s="135" t="s">
        <v>983</v>
      </c>
      <c r="AF79" s="135">
        <v>7910</v>
      </c>
      <c r="AG79" s="135">
        <v>5760</v>
      </c>
      <c r="AH79" s="135">
        <v>5070</v>
      </c>
      <c r="AI79" s="135">
        <v>4600</v>
      </c>
      <c r="AJ79" s="135">
        <v>4240</v>
      </c>
      <c r="AK79" s="135">
        <v>4040</v>
      </c>
      <c r="AL79" s="135">
        <v>3880</v>
      </c>
      <c r="AM79" s="135">
        <v>3760</v>
      </c>
      <c r="AO79" s="135" t="s">
        <v>608</v>
      </c>
      <c r="AP79" s="135" t="s">
        <v>967</v>
      </c>
      <c r="AQ79" s="135" t="s">
        <v>983</v>
      </c>
      <c r="AR79" s="15">
        <v>312.81769627798747</v>
      </c>
      <c r="AS79" s="15">
        <v>227.73664825296396</v>
      </c>
      <c r="AT79" s="15">
        <v>200.40630105386006</v>
      </c>
      <c r="AU79" s="15">
        <v>160.87654424084727</v>
      </c>
      <c r="AV79" s="15">
        <v>167.68518950582967</v>
      </c>
      <c r="AW79" s="15">
        <v>159.64353359252527</v>
      </c>
      <c r="AX79" s="15">
        <v>153.43666946580305</v>
      </c>
      <c r="AY79" s="15">
        <v>148.74671467497831</v>
      </c>
    </row>
    <row r="80" spans="15:51" ht="15" customHeight="1">
      <c r="O80" s="135"/>
      <c r="AB80" s="8">
        <v>60</v>
      </c>
      <c r="AC80" s="135" t="s">
        <v>610</v>
      </c>
      <c r="AD80" s="135" t="s">
        <v>967</v>
      </c>
      <c r="AE80" s="135" t="s">
        <v>983</v>
      </c>
      <c r="AF80" s="135">
        <v>7910</v>
      </c>
      <c r="AG80" s="135">
        <v>5760</v>
      </c>
      <c r="AH80" s="135">
        <v>5070</v>
      </c>
      <c r="AI80" s="135">
        <v>4600</v>
      </c>
      <c r="AJ80" s="135">
        <v>4240</v>
      </c>
      <c r="AK80" s="135">
        <v>4040</v>
      </c>
      <c r="AL80" s="135">
        <v>3880</v>
      </c>
      <c r="AM80" s="135">
        <v>3760</v>
      </c>
      <c r="AO80" s="135" t="s">
        <v>610</v>
      </c>
      <c r="AP80" s="135" t="s">
        <v>967</v>
      </c>
      <c r="AQ80" s="135" t="s">
        <v>983</v>
      </c>
      <c r="AR80" s="15">
        <v>324.30202340017814</v>
      </c>
      <c r="AS80" s="15">
        <v>247.67717745261217</v>
      </c>
      <c r="AT80" s="15">
        <v>214.83615943498884</v>
      </c>
      <c r="AU80" s="15">
        <v>191.30739338073374</v>
      </c>
      <c r="AV80" s="15">
        <v>188.48299445025938</v>
      </c>
      <c r="AW80" s="15">
        <v>202.17185850635806</v>
      </c>
      <c r="AX80" s="15">
        <v>204.00035570680078</v>
      </c>
      <c r="AY80" s="15">
        <v>208.58688339293263</v>
      </c>
    </row>
    <row r="81" spans="15:51">
      <c r="O81" s="135"/>
      <c r="AB81" s="8">
        <v>75</v>
      </c>
      <c r="AR81" s="15"/>
      <c r="AS81" s="15"/>
      <c r="AT81" s="15"/>
      <c r="AU81" s="15"/>
      <c r="AV81" s="15"/>
      <c r="AW81" s="15"/>
      <c r="AX81" s="15"/>
      <c r="AY81" s="15"/>
    </row>
    <row r="82" spans="15:51">
      <c r="O82" s="135"/>
      <c r="AB82" s="8">
        <v>90</v>
      </c>
      <c r="AR82" s="15"/>
      <c r="AS82" s="15"/>
      <c r="AT82" s="15"/>
      <c r="AU82" s="15"/>
      <c r="AV82" s="15"/>
      <c r="AW82" s="15"/>
      <c r="AX82" s="15"/>
      <c r="AY82" s="15"/>
    </row>
    <row r="83" spans="15:51">
      <c r="O83" s="135"/>
      <c r="AB83" s="8">
        <v>105</v>
      </c>
      <c r="AR83" s="15"/>
      <c r="AS83" s="15"/>
      <c r="AT83" s="15"/>
      <c r="AU83" s="15"/>
      <c r="AV83" s="15"/>
      <c r="AW83" s="15"/>
      <c r="AX83" s="15"/>
      <c r="AY83" s="15"/>
    </row>
    <row r="84" spans="15:51">
      <c r="O84" s="135"/>
      <c r="AB84" s="8">
        <v>120</v>
      </c>
      <c r="AR84" s="15"/>
      <c r="AS84" s="15"/>
      <c r="AT84" s="15"/>
      <c r="AU84" s="15"/>
      <c r="AV84" s="15"/>
      <c r="AW84" s="15"/>
      <c r="AX84" s="15"/>
      <c r="AY84" s="15"/>
    </row>
    <row r="85" spans="15:51" ht="15" customHeight="1">
      <c r="O85" s="135"/>
      <c r="AB85" s="8">
        <v>135</v>
      </c>
      <c r="AR85" s="15"/>
      <c r="AS85" s="15"/>
      <c r="AT85" s="15"/>
      <c r="AU85" s="15"/>
      <c r="AV85" s="15"/>
      <c r="AW85" s="15"/>
      <c r="AX85" s="15"/>
      <c r="AY85" s="15"/>
    </row>
    <row r="86" spans="15:51">
      <c r="O86" s="135"/>
    </row>
    <row r="87" spans="15:51">
      <c r="O87" s="135"/>
    </row>
    <row r="88" spans="15:51">
      <c r="O88" s="135"/>
      <c r="AF88" s="135">
        <v>2015</v>
      </c>
      <c r="AG88" s="135">
        <v>2020</v>
      </c>
      <c r="AH88" s="135">
        <v>2025</v>
      </c>
      <c r="AI88" s="135">
        <v>2030</v>
      </c>
      <c r="AJ88" s="135">
        <v>2035</v>
      </c>
      <c r="AK88" s="135">
        <v>2040</v>
      </c>
      <c r="AL88" s="135">
        <v>2045</v>
      </c>
      <c r="AM88" s="135">
        <v>2050</v>
      </c>
      <c r="AR88" s="135">
        <v>2015</v>
      </c>
      <c r="AS88" s="135">
        <v>2020</v>
      </c>
      <c r="AT88" s="135">
        <v>2025</v>
      </c>
      <c r="AU88" s="135">
        <v>2030</v>
      </c>
      <c r="AV88" s="135">
        <v>2035</v>
      </c>
      <c r="AW88" s="135">
        <v>2040</v>
      </c>
      <c r="AX88" s="135">
        <v>2045</v>
      </c>
      <c r="AY88" s="135">
        <v>2050</v>
      </c>
    </row>
    <row r="89" spans="15:51">
      <c r="O89" s="135"/>
      <c r="AB89" s="8">
        <v>16</v>
      </c>
      <c r="AC89" s="135" t="s">
        <v>606</v>
      </c>
      <c r="AD89" s="135" t="s">
        <v>968</v>
      </c>
      <c r="AE89" s="135" t="s">
        <v>983</v>
      </c>
      <c r="AF89" s="135">
        <v>6160</v>
      </c>
      <c r="AG89" s="135">
        <v>5830</v>
      </c>
      <c r="AH89" s="135">
        <v>5450</v>
      </c>
      <c r="AI89" s="135">
        <v>5060</v>
      </c>
      <c r="AJ89" s="135">
        <v>4630</v>
      </c>
      <c r="AK89" s="135">
        <v>4390</v>
      </c>
      <c r="AL89" s="135">
        <v>4170</v>
      </c>
      <c r="AM89" s="135">
        <v>3950</v>
      </c>
      <c r="AO89" s="135" t="s">
        <v>606</v>
      </c>
      <c r="AP89" s="135" t="s">
        <v>968</v>
      </c>
      <c r="AQ89" s="135" t="s">
        <v>983</v>
      </c>
      <c r="AR89" s="15">
        <v>388.13867974407719</v>
      </c>
      <c r="AS89" s="15">
        <v>379.31795634600093</v>
      </c>
      <c r="AT89" s="15">
        <v>336.13244039892521</v>
      </c>
      <c r="AU89" s="15">
        <v>284.61696383405848</v>
      </c>
      <c r="AV89" s="15">
        <v>274.87874019344747</v>
      </c>
      <c r="AW89" s="15">
        <v>276.92423596834641</v>
      </c>
      <c r="AX89" s="15">
        <v>238.73057480012943</v>
      </c>
      <c r="AY89" s="15">
        <v>194.56974984516299</v>
      </c>
    </row>
    <row r="90" spans="15:51" ht="15" customHeight="1">
      <c r="O90" s="135"/>
      <c r="AB90" s="8">
        <v>31</v>
      </c>
      <c r="AC90" s="135" t="s">
        <v>602</v>
      </c>
      <c r="AD90" s="135" t="s">
        <v>968</v>
      </c>
      <c r="AE90" s="135" t="s">
        <v>983</v>
      </c>
      <c r="AF90" s="135">
        <v>7840</v>
      </c>
      <c r="AG90" s="135">
        <v>7420</v>
      </c>
      <c r="AH90" s="135">
        <v>6930</v>
      </c>
      <c r="AI90" s="135">
        <v>6440</v>
      </c>
      <c r="AJ90" s="135">
        <v>5890</v>
      </c>
      <c r="AK90" s="135">
        <v>5580</v>
      </c>
      <c r="AL90" s="135">
        <v>5310</v>
      </c>
      <c r="AM90" s="135">
        <v>5030</v>
      </c>
      <c r="AO90" s="135" t="s">
        <v>602</v>
      </c>
      <c r="AP90" s="135" t="s">
        <v>968</v>
      </c>
      <c r="AQ90" s="135" t="s">
        <v>983</v>
      </c>
      <c r="AR90" s="15">
        <v>493.44914332578861</v>
      </c>
      <c r="AS90" s="15">
        <v>482.76830807672707</v>
      </c>
      <c r="AT90" s="15">
        <v>427.80492413286606</v>
      </c>
      <c r="AU90" s="15">
        <v>362.23977215243889</v>
      </c>
      <c r="AV90" s="15">
        <v>349.84566933238551</v>
      </c>
      <c r="AW90" s="15">
        <v>352.44902759607612</v>
      </c>
      <c r="AX90" s="15">
        <v>303.83891337026029</v>
      </c>
      <c r="AY90" s="15">
        <v>247.63422707566275</v>
      </c>
    </row>
    <row r="91" spans="15:51">
      <c r="O91" s="135"/>
      <c r="AB91" s="8">
        <v>46</v>
      </c>
      <c r="AC91" s="135" t="s">
        <v>608</v>
      </c>
      <c r="AD91" s="135" t="s">
        <v>968</v>
      </c>
      <c r="AE91" s="135" t="s">
        <v>983</v>
      </c>
      <c r="AF91" s="135">
        <v>7910</v>
      </c>
      <c r="AG91" s="135">
        <v>7480</v>
      </c>
      <c r="AH91" s="135">
        <v>7000</v>
      </c>
      <c r="AI91" s="135">
        <v>6500</v>
      </c>
      <c r="AJ91" s="135">
        <v>5950</v>
      </c>
      <c r="AK91" s="135">
        <v>5630</v>
      </c>
      <c r="AL91" s="135">
        <v>5350</v>
      </c>
      <c r="AM91" s="135">
        <v>5070</v>
      </c>
      <c r="AO91" s="135" t="s">
        <v>608</v>
      </c>
      <c r="AP91" s="135" t="s">
        <v>968</v>
      </c>
      <c r="AQ91" s="135" t="s">
        <v>983</v>
      </c>
      <c r="AR91" s="15">
        <v>312.81769627798747</v>
      </c>
      <c r="AS91" s="15">
        <v>295.9452440535577</v>
      </c>
      <c r="AT91" s="15">
        <v>276.66579489961663</v>
      </c>
      <c r="AU91" s="15">
        <v>227.53288104844549</v>
      </c>
      <c r="AV91" s="15">
        <v>235.15904564026448</v>
      </c>
      <c r="AW91" s="15">
        <v>222.7650673413244</v>
      </c>
      <c r="AX91" s="15">
        <v>211.76164311745356</v>
      </c>
      <c r="AY91" s="15">
        <v>200.67179147272276</v>
      </c>
    </row>
    <row r="92" spans="15:51">
      <c r="O92" s="135"/>
      <c r="AB92" s="8">
        <v>61</v>
      </c>
      <c r="AC92" s="135" t="s">
        <v>610</v>
      </c>
      <c r="AD92" s="135" t="s">
        <v>968</v>
      </c>
      <c r="AE92" s="135" t="s">
        <v>983</v>
      </c>
      <c r="AF92" s="135">
        <v>7910</v>
      </c>
      <c r="AG92" s="135">
        <v>7480</v>
      </c>
      <c r="AH92" s="135">
        <v>7000</v>
      </c>
      <c r="AI92" s="135">
        <v>6500</v>
      </c>
      <c r="AJ92" s="135">
        <v>5950</v>
      </c>
      <c r="AK92" s="135">
        <v>5630</v>
      </c>
      <c r="AL92" s="135">
        <v>5350</v>
      </c>
      <c r="AM92" s="135">
        <v>5070</v>
      </c>
      <c r="AO92" s="135" t="s">
        <v>610</v>
      </c>
      <c r="AP92" s="135" t="s">
        <v>968</v>
      </c>
      <c r="AQ92" s="135" t="s">
        <v>983</v>
      </c>
      <c r="AR92" s="15">
        <v>324.30202340017814</v>
      </c>
      <c r="AS92" s="15">
        <v>321.85809043036033</v>
      </c>
      <c r="AT92" s="15">
        <v>296.58656694276192</v>
      </c>
      <c r="AU92" s="15">
        <v>270.57221167443828</v>
      </c>
      <c r="AV92" s="15">
        <v>264.32555686619736</v>
      </c>
      <c r="AW92" s="15">
        <v>282.10868715573361</v>
      </c>
      <c r="AX92" s="15">
        <v>281.54580434662745</v>
      </c>
      <c r="AY92" s="15">
        <v>281.40119705926418</v>
      </c>
    </row>
    <row r="93" spans="15:51">
      <c r="AB93" s="8">
        <v>76</v>
      </c>
      <c r="AR93" s="15"/>
      <c r="AS93" s="15"/>
      <c r="AT93" s="15"/>
      <c r="AU93" s="15"/>
      <c r="AV93" s="15"/>
      <c r="AW93" s="15"/>
      <c r="AX93" s="15"/>
      <c r="AY93" s="15"/>
    </row>
    <row r="94" spans="15:51">
      <c r="AB94" s="8">
        <v>91</v>
      </c>
      <c r="AR94" s="15"/>
      <c r="AS94" s="15"/>
      <c r="AT94" s="15"/>
      <c r="AU94" s="15"/>
      <c r="AV94" s="15"/>
      <c r="AW94" s="15"/>
      <c r="AX94" s="15"/>
      <c r="AY94" s="15"/>
    </row>
    <row r="95" spans="15:51" ht="15" customHeight="1">
      <c r="AB95" s="8">
        <v>106</v>
      </c>
      <c r="AR95" s="15"/>
      <c r="AS95" s="15"/>
      <c r="AT95" s="15"/>
      <c r="AU95" s="15"/>
      <c r="AV95" s="15"/>
      <c r="AW95" s="15"/>
      <c r="AX95" s="15"/>
      <c r="AY95" s="15"/>
    </row>
    <row r="96" spans="15:51">
      <c r="AB96" s="8">
        <v>121</v>
      </c>
      <c r="AR96" s="15"/>
      <c r="AS96" s="15"/>
      <c r="AT96" s="15"/>
      <c r="AU96" s="15"/>
      <c r="AV96" s="15"/>
      <c r="AW96" s="15"/>
      <c r="AX96" s="15"/>
      <c r="AY96" s="15"/>
    </row>
    <row r="97" spans="28:51">
      <c r="AB97" s="8">
        <v>136</v>
      </c>
      <c r="AR97" s="15"/>
      <c r="AS97" s="15"/>
      <c r="AT97" s="15"/>
      <c r="AU97" s="15"/>
      <c r="AV97" s="15"/>
      <c r="AW97" s="15"/>
      <c r="AX97" s="15"/>
      <c r="AY97" s="15"/>
    </row>
    <row r="100" spans="28:51" ht="15" customHeight="1">
      <c r="AF100" s="135">
        <v>2015</v>
      </c>
      <c r="AG100" s="135">
        <v>2020</v>
      </c>
      <c r="AH100" s="135">
        <v>2025</v>
      </c>
      <c r="AI100" s="135">
        <v>2030</v>
      </c>
      <c r="AJ100" s="135">
        <v>2035</v>
      </c>
      <c r="AK100" s="135">
        <v>2040</v>
      </c>
      <c r="AL100" s="135">
        <v>2045</v>
      </c>
      <c r="AM100" s="135">
        <v>2050</v>
      </c>
      <c r="AR100" s="135">
        <v>2015</v>
      </c>
      <c r="AS100" s="135">
        <v>2020</v>
      </c>
      <c r="AT100" s="135">
        <v>2025</v>
      </c>
      <c r="AU100" s="135">
        <v>2030</v>
      </c>
      <c r="AV100" s="135">
        <v>2035</v>
      </c>
      <c r="AW100" s="135">
        <v>2040</v>
      </c>
      <c r="AX100" s="135">
        <v>2045</v>
      </c>
      <c r="AY100" s="135">
        <v>2050</v>
      </c>
    </row>
    <row r="101" spans="28:51">
      <c r="AB101" s="8">
        <v>17</v>
      </c>
      <c r="AC101" s="135" t="s">
        <v>606</v>
      </c>
      <c r="AD101" s="135" t="s">
        <v>969</v>
      </c>
      <c r="AE101" s="135" t="s">
        <v>983</v>
      </c>
      <c r="AF101" s="135">
        <v>6160</v>
      </c>
      <c r="AG101" s="135">
        <v>5270</v>
      </c>
      <c r="AH101" s="135">
        <v>5100</v>
      </c>
      <c r="AI101" s="135">
        <v>4690</v>
      </c>
      <c r="AJ101" s="135">
        <v>4230</v>
      </c>
      <c r="AK101" s="135">
        <v>3880</v>
      </c>
      <c r="AL101" s="135">
        <v>3580</v>
      </c>
      <c r="AM101" s="135">
        <v>3330</v>
      </c>
      <c r="AO101" s="135" t="s">
        <v>606</v>
      </c>
      <c r="AP101" s="135" t="s">
        <v>969</v>
      </c>
      <c r="AQ101" s="135" t="s">
        <v>983</v>
      </c>
      <c r="AR101" s="15">
        <v>388.13867974407719</v>
      </c>
      <c r="AS101" s="15">
        <v>343.20142898491963</v>
      </c>
      <c r="AT101" s="15">
        <v>314.39407084899608</v>
      </c>
      <c r="AU101" s="15">
        <v>263.43742441949013</v>
      </c>
      <c r="AV101" s="15">
        <v>250.8194297401713</v>
      </c>
      <c r="AW101" s="15">
        <v>244.79653982260899</v>
      </c>
      <c r="AX101" s="15">
        <v>204.92482085182468</v>
      </c>
      <c r="AY101" s="15">
        <v>164.023966413511</v>
      </c>
    </row>
    <row r="102" spans="28:51">
      <c r="AB102" s="8">
        <v>32</v>
      </c>
      <c r="AC102" s="135" t="s">
        <v>602</v>
      </c>
      <c r="AD102" s="135" t="s">
        <v>969</v>
      </c>
      <c r="AE102" s="135" t="s">
        <v>983</v>
      </c>
      <c r="AF102" s="135">
        <v>7840</v>
      </c>
      <c r="AG102" s="135">
        <v>6710</v>
      </c>
      <c r="AH102" s="135">
        <v>6490</v>
      </c>
      <c r="AI102" s="135">
        <v>5960</v>
      </c>
      <c r="AJ102" s="135">
        <v>5380</v>
      </c>
      <c r="AK102" s="135">
        <v>4940</v>
      </c>
      <c r="AL102" s="135">
        <v>4560</v>
      </c>
      <c r="AM102" s="135">
        <v>4240</v>
      </c>
      <c r="AO102" s="135" t="s">
        <v>602</v>
      </c>
      <c r="AP102" s="135" t="s">
        <v>969</v>
      </c>
      <c r="AQ102" s="135" t="s">
        <v>983</v>
      </c>
      <c r="AR102" s="15">
        <v>493.44914332578861</v>
      </c>
      <c r="AS102" s="15">
        <v>436.80181870807832</v>
      </c>
      <c r="AT102" s="15">
        <v>400.13790834277273</v>
      </c>
      <c r="AU102" s="15">
        <v>335.28399471571544</v>
      </c>
      <c r="AV102" s="15">
        <v>319.2247287559025</v>
      </c>
      <c r="AW102" s="15">
        <v>311.5592325015013</v>
      </c>
      <c r="AX102" s="15">
        <v>260.81340834680509</v>
      </c>
      <c r="AY102" s="15">
        <v>208.75777543537822</v>
      </c>
    </row>
    <row r="103" spans="28:51">
      <c r="AB103" s="8">
        <v>47</v>
      </c>
      <c r="AC103" s="135" t="s">
        <v>608</v>
      </c>
      <c r="AD103" s="135" t="s">
        <v>969</v>
      </c>
      <c r="AE103" s="135" t="s">
        <v>983</v>
      </c>
      <c r="AF103" s="135">
        <v>7910</v>
      </c>
      <c r="AG103" s="135">
        <v>6770</v>
      </c>
      <c r="AH103" s="135">
        <v>6540</v>
      </c>
      <c r="AI103" s="135">
        <v>6020</v>
      </c>
      <c r="AJ103" s="135">
        <v>5430</v>
      </c>
      <c r="AK103" s="135">
        <v>4980</v>
      </c>
      <c r="AL103" s="135">
        <v>4600</v>
      </c>
      <c r="AM103" s="135">
        <v>4280</v>
      </c>
      <c r="AO103" s="135" t="s">
        <v>608</v>
      </c>
      <c r="AP103" s="135" t="s">
        <v>969</v>
      </c>
      <c r="AQ103" s="135" t="s">
        <v>983</v>
      </c>
      <c r="AR103" s="15">
        <v>312.81769627798747</v>
      </c>
      <c r="AS103" s="15">
        <v>267.76699853308338</v>
      </c>
      <c r="AT103" s="15">
        <v>258.77325443486717</v>
      </c>
      <c r="AU103" s="15">
        <v>210.60120713358529</v>
      </c>
      <c r="AV103" s="15">
        <v>214.57628074191851</v>
      </c>
      <c r="AW103" s="15">
        <v>196.92071186120359</v>
      </c>
      <c r="AX103" s="15">
        <v>181.77485986226796</v>
      </c>
      <c r="AY103" s="15">
        <v>169.16803979474935</v>
      </c>
    </row>
    <row r="104" spans="28:51">
      <c r="AB104" s="8">
        <v>62</v>
      </c>
      <c r="AC104" s="135" t="s">
        <v>610</v>
      </c>
      <c r="AD104" s="135" t="s">
        <v>969</v>
      </c>
      <c r="AE104" s="135" t="s">
        <v>983</v>
      </c>
      <c r="AF104" s="135">
        <v>7910</v>
      </c>
      <c r="AG104" s="135">
        <v>6770</v>
      </c>
      <c r="AH104" s="135">
        <v>6540</v>
      </c>
      <c r="AI104" s="135">
        <v>6020</v>
      </c>
      <c r="AJ104" s="135">
        <v>5430</v>
      </c>
      <c r="AK104" s="135">
        <v>4980</v>
      </c>
      <c r="AL104" s="135">
        <v>4600</v>
      </c>
      <c r="AM104" s="135">
        <v>4280</v>
      </c>
      <c r="AO104" s="135" t="s">
        <v>610</v>
      </c>
      <c r="AP104" s="135" t="s">
        <v>969</v>
      </c>
      <c r="AQ104" s="135" t="s">
        <v>983</v>
      </c>
      <c r="AR104" s="15">
        <v>324.30202340017814</v>
      </c>
      <c r="AS104" s="15">
        <v>291.21256908095683</v>
      </c>
      <c r="AT104" s="15">
        <v>277.40570957566331</v>
      </c>
      <c r="AU104" s="15">
        <v>250.43780104603027</v>
      </c>
      <c r="AV104" s="15">
        <v>241.18993485009159</v>
      </c>
      <c r="AW104" s="15">
        <v>249.3795107103455</v>
      </c>
      <c r="AX104" s="15">
        <v>241.67714405923775</v>
      </c>
      <c r="AY104" s="15">
        <v>237.22362048520665</v>
      </c>
    </row>
    <row r="105" spans="28:51" ht="15" customHeight="1">
      <c r="AB105" s="8">
        <v>77</v>
      </c>
      <c r="AR105" s="15"/>
      <c r="AS105" s="15"/>
      <c r="AT105" s="15"/>
      <c r="AU105" s="15"/>
      <c r="AV105" s="15"/>
      <c r="AW105" s="15"/>
      <c r="AX105" s="15"/>
      <c r="AY105" s="15"/>
    </row>
    <row r="106" spans="28:51">
      <c r="AB106" s="8">
        <v>92</v>
      </c>
      <c r="AR106" s="15"/>
      <c r="AS106" s="15"/>
      <c r="AT106" s="15"/>
      <c r="AU106" s="15"/>
      <c r="AV106" s="15"/>
      <c r="AW106" s="15"/>
      <c r="AX106" s="15"/>
      <c r="AY106" s="15"/>
    </row>
    <row r="107" spans="28:51">
      <c r="AB107" s="8">
        <v>107</v>
      </c>
      <c r="AR107" s="15"/>
      <c r="AS107" s="15"/>
      <c r="AT107" s="15"/>
      <c r="AU107" s="15"/>
      <c r="AV107" s="15"/>
      <c r="AW107" s="15"/>
      <c r="AX107" s="15"/>
      <c r="AY107" s="15"/>
    </row>
    <row r="108" spans="28:51">
      <c r="AB108" s="8">
        <v>122</v>
      </c>
      <c r="AR108" s="15"/>
      <c r="AS108" s="15"/>
      <c r="AT108" s="15"/>
      <c r="AU108" s="15"/>
      <c r="AV108" s="15"/>
      <c r="AW108" s="15"/>
      <c r="AX108" s="15"/>
      <c r="AY108" s="15"/>
    </row>
    <row r="109" spans="28:51">
      <c r="AB109" s="8">
        <v>137</v>
      </c>
      <c r="AR109" s="15"/>
      <c r="AS109" s="15"/>
      <c r="AT109" s="15"/>
      <c r="AU109" s="15"/>
      <c r="AV109" s="15"/>
      <c r="AW109" s="15"/>
      <c r="AX109" s="15"/>
      <c r="AY109" s="15"/>
    </row>
    <row r="110" spans="28:51" ht="15" customHeight="1"/>
    <row r="115" ht="15" customHeight="1"/>
    <row r="120" ht="15" customHeight="1"/>
    <row r="125" ht="15" customHeight="1"/>
    <row r="130" ht="15" customHeight="1"/>
    <row r="135" ht="15" customHeight="1"/>
  </sheetData>
  <mergeCells count="56">
    <mergeCell ref="D60:D62"/>
    <mergeCell ref="P60:P62"/>
    <mergeCell ref="E54:F54"/>
    <mergeCell ref="Q54:R54"/>
    <mergeCell ref="D55:D57"/>
    <mergeCell ref="P55:P57"/>
    <mergeCell ref="E59:F59"/>
    <mergeCell ref="Q59:R59"/>
    <mergeCell ref="D45:D47"/>
    <mergeCell ref="P45:P47"/>
    <mergeCell ref="E49:F49"/>
    <mergeCell ref="Q49:R49"/>
    <mergeCell ref="D50:D52"/>
    <mergeCell ref="P50:P52"/>
    <mergeCell ref="E39:F39"/>
    <mergeCell ref="Q39:R39"/>
    <mergeCell ref="D40:D42"/>
    <mergeCell ref="P40:P42"/>
    <mergeCell ref="E44:F44"/>
    <mergeCell ref="Q44:R44"/>
    <mergeCell ref="D30:D32"/>
    <mergeCell ref="P30:P32"/>
    <mergeCell ref="E34:F34"/>
    <mergeCell ref="Q34:R34"/>
    <mergeCell ref="D35:D37"/>
    <mergeCell ref="P35:P37"/>
    <mergeCell ref="E24:F24"/>
    <mergeCell ref="Q24:R24"/>
    <mergeCell ref="D25:D27"/>
    <mergeCell ref="P25:P27"/>
    <mergeCell ref="E29:F29"/>
    <mergeCell ref="Q29:R29"/>
    <mergeCell ref="D15:D17"/>
    <mergeCell ref="P15:P17"/>
    <mergeCell ref="E19:F19"/>
    <mergeCell ref="Q19:R19"/>
    <mergeCell ref="D20:D22"/>
    <mergeCell ref="P20:P22"/>
    <mergeCell ref="E9:F9"/>
    <mergeCell ref="Q9:R9"/>
    <mergeCell ref="D10:D12"/>
    <mergeCell ref="P10:P12"/>
    <mergeCell ref="E14:F14"/>
    <mergeCell ref="Q14:R14"/>
    <mergeCell ref="BY1:CE1"/>
    <mergeCell ref="CI1:CO1"/>
    <mergeCell ref="E4:F4"/>
    <mergeCell ref="Q4:R4"/>
    <mergeCell ref="D5:D7"/>
    <mergeCell ref="P5:P7"/>
    <mergeCell ref="F1:L1"/>
    <mergeCell ref="R1:X1"/>
    <mergeCell ref="AE1:AK1"/>
    <mergeCell ref="AP1:AV1"/>
    <mergeCell ref="BC1:BI1"/>
    <mergeCell ref="BN1:BT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F16" sqref="F16"/>
    </sheetView>
  </sheetViews>
  <sheetFormatPr defaultRowHeight="15"/>
  <cols>
    <col min="1" max="1" width="17.5703125" bestFit="1" customWidth="1"/>
    <col min="5" max="5" width="10.7109375" bestFit="1" customWidth="1"/>
    <col min="11" max="11" width="17.5703125" bestFit="1" customWidth="1"/>
  </cols>
  <sheetData>
    <row r="1" spans="1:19" ht="15.75" thickBot="1"/>
    <row r="2" spans="1:19">
      <c r="A2" s="47" t="s">
        <v>1029</v>
      </c>
      <c r="B2" s="48"/>
      <c r="C2" s="48"/>
      <c r="D2" s="48"/>
      <c r="E2" s="48"/>
      <c r="F2" s="48"/>
      <c r="G2" s="48"/>
      <c r="H2" s="48"/>
      <c r="I2" s="48"/>
      <c r="J2" s="49"/>
      <c r="K2" s="50" t="s">
        <v>1030</v>
      </c>
      <c r="L2" s="48"/>
      <c r="M2" s="48"/>
      <c r="N2" s="48"/>
      <c r="O2" s="48"/>
      <c r="P2" s="48"/>
      <c r="Q2" s="48"/>
      <c r="R2" s="48"/>
      <c r="S2" s="51"/>
    </row>
    <row r="3" spans="1:19">
      <c r="A3" s="52" t="s">
        <v>1031</v>
      </c>
      <c r="B3" s="53">
        <v>2015</v>
      </c>
      <c r="C3" s="53">
        <v>2020</v>
      </c>
      <c r="D3" s="53">
        <v>2025</v>
      </c>
      <c r="E3" s="53">
        <v>2030</v>
      </c>
      <c r="F3" s="53">
        <v>2035</v>
      </c>
      <c r="G3" s="53">
        <v>2040</v>
      </c>
      <c r="H3" s="53">
        <v>2045</v>
      </c>
      <c r="I3" s="53">
        <v>2050</v>
      </c>
      <c r="J3" s="54"/>
      <c r="K3" s="55" t="s">
        <v>1031</v>
      </c>
      <c r="L3" s="55">
        <v>2015</v>
      </c>
      <c r="M3" s="55">
        <v>2020</v>
      </c>
      <c r="N3" s="55">
        <v>2025</v>
      </c>
      <c r="O3" s="55">
        <v>2030</v>
      </c>
      <c r="P3" s="55">
        <v>2035</v>
      </c>
      <c r="Q3" s="55">
        <v>2040</v>
      </c>
      <c r="R3" s="55">
        <v>2045</v>
      </c>
      <c r="S3" s="56">
        <v>2050</v>
      </c>
    </row>
    <row r="4" spans="1:19">
      <c r="A4" s="57" t="s">
        <v>968</v>
      </c>
      <c r="B4" s="58">
        <v>7840</v>
      </c>
      <c r="C4" s="58">
        <v>7230</v>
      </c>
      <c r="D4" s="58">
        <v>6560</v>
      </c>
      <c r="E4" s="58">
        <v>5900</v>
      </c>
      <c r="F4" s="58">
        <v>5180</v>
      </c>
      <c r="G4" s="58">
        <v>4790</v>
      </c>
      <c r="H4" s="58">
        <v>4450</v>
      </c>
      <c r="I4" s="58">
        <v>4120</v>
      </c>
      <c r="J4" s="54"/>
      <c r="K4" s="54" t="s">
        <v>968</v>
      </c>
      <c r="L4" s="58">
        <v>7910</v>
      </c>
      <c r="M4" s="58">
        <v>7300</v>
      </c>
      <c r="N4" s="58">
        <v>6620</v>
      </c>
      <c r="O4" s="58">
        <v>5950</v>
      </c>
      <c r="P4" s="58">
        <v>5230</v>
      </c>
      <c r="Q4" s="58">
        <v>4830</v>
      </c>
      <c r="R4" s="58">
        <v>4490</v>
      </c>
      <c r="S4" s="59">
        <v>4150</v>
      </c>
    </row>
    <row r="5" spans="1:19">
      <c r="A5" s="57" t="s">
        <v>967</v>
      </c>
      <c r="B5" s="58">
        <v>7840</v>
      </c>
      <c r="C5" s="58">
        <v>4950</v>
      </c>
      <c r="D5" s="58">
        <v>4110</v>
      </c>
      <c r="E5" s="58">
        <v>3560</v>
      </c>
      <c r="F5" s="58">
        <v>3170</v>
      </c>
      <c r="G5" s="58">
        <v>2950</v>
      </c>
      <c r="H5" s="58">
        <v>2790</v>
      </c>
      <c r="I5" s="58">
        <v>2660</v>
      </c>
      <c r="J5" s="54"/>
      <c r="K5" s="54" t="s">
        <v>967</v>
      </c>
      <c r="L5" s="58">
        <v>7910</v>
      </c>
      <c r="M5" s="58">
        <v>4990</v>
      </c>
      <c r="N5" s="58">
        <v>4140</v>
      </c>
      <c r="O5" s="58">
        <v>3600</v>
      </c>
      <c r="P5" s="58">
        <v>3200</v>
      </c>
      <c r="Q5" s="58">
        <v>2980</v>
      </c>
      <c r="R5" s="58">
        <v>2810</v>
      </c>
      <c r="S5" s="59">
        <v>2690</v>
      </c>
    </row>
    <row r="6" spans="1:19">
      <c r="A6" s="57" t="s">
        <v>1032</v>
      </c>
      <c r="B6" s="58">
        <v>7840</v>
      </c>
      <c r="C6" s="58">
        <v>6260</v>
      </c>
      <c r="D6" s="58">
        <v>5950</v>
      </c>
      <c r="E6" s="58">
        <v>5270</v>
      </c>
      <c r="F6" s="58">
        <v>4540</v>
      </c>
      <c r="G6" s="58">
        <v>4000</v>
      </c>
      <c r="H6" s="58">
        <v>3560</v>
      </c>
      <c r="I6" s="58">
        <v>3210</v>
      </c>
      <c r="J6" s="54"/>
      <c r="K6" s="54" t="s">
        <v>1032</v>
      </c>
      <c r="L6" s="58">
        <v>7910</v>
      </c>
      <c r="M6" s="58">
        <v>6310</v>
      </c>
      <c r="N6" s="58">
        <v>6010</v>
      </c>
      <c r="O6" s="58">
        <v>5320</v>
      </c>
      <c r="P6" s="58">
        <v>4580</v>
      </c>
      <c r="Q6" s="58">
        <v>4040</v>
      </c>
      <c r="R6" s="58">
        <v>3600</v>
      </c>
      <c r="S6" s="59">
        <v>3240</v>
      </c>
    </row>
    <row r="7" spans="1:19">
      <c r="A7" s="57" t="s">
        <v>1033</v>
      </c>
      <c r="B7" s="60">
        <v>7840</v>
      </c>
      <c r="C7" s="61">
        <v>5300</v>
      </c>
      <c r="D7" s="62">
        <v>2750</v>
      </c>
      <c r="E7" s="62">
        <v>1850</v>
      </c>
      <c r="F7" s="63">
        <v>1580</v>
      </c>
      <c r="G7" s="63">
        <v>1460</v>
      </c>
      <c r="H7" s="63">
        <v>1360</v>
      </c>
      <c r="I7" s="63">
        <v>1260</v>
      </c>
      <c r="J7" s="54"/>
      <c r="K7" s="54" t="s">
        <v>1033</v>
      </c>
      <c r="L7" s="60">
        <v>7910</v>
      </c>
      <c r="M7" s="61">
        <v>5630</v>
      </c>
      <c r="N7" s="62">
        <v>3350</v>
      </c>
      <c r="O7" s="62">
        <v>2500</v>
      </c>
      <c r="P7" s="62">
        <v>1650</v>
      </c>
      <c r="Q7" s="63">
        <v>1530</v>
      </c>
      <c r="R7" s="63">
        <v>1420</v>
      </c>
      <c r="S7" s="64">
        <v>1310</v>
      </c>
    </row>
    <row r="8" spans="1:19">
      <c r="A8" s="57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65"/>
    </row>
    <row r="9" spans="1:19">
      <c r="A9" s="66" t="s">
        <v>1034</v>
      </c>
      <c r="B9" s="55">
        <v>2015</v>
      </c>
      <c r="C9" s="55">
        <v>2020</v>
      </c>
      <c r="D9" s="55">
        <v>2025</v>
      </c>
      <c r="E9" s="55">
        <v>2030</v>
      </c>
      <c r="F9" s="55">
        <v>2035</v>
      </c>
      <c r="G9" s="55">
        <v>2040</v>
      </c>
      <c r="H9" s="55">
        <v>2045</v>
      </c>
      <c r="I9" s="55">
        <v>2050</v>
      </c>
      <c r="J9" s="54"/>
      <c r="K9" s="55" t="s">
        <v>1034</v>
      </c>
      <c r="L9" s="55">
        <v>2015</v>
      </c>
      <c r="M9" s="55">
        <v>2020</v>
      </c>
      <c r="N9" s="55">
        <v>2025</v>
      </c>
      <c r="O9" s="55">
        <v>2030</v>
      </c>
      <c r="P9" s="55">
        <v>2035</v>
      </c>
      <c r="Q9" s="55">
        <v>2040</v>
      </c>
      <c r="R9" s="55">
        <v>2045</v>
      </c>
      <c r="S9" s="56">
        <v>2050</v>
      </c>
    </row>
    <row r="10" spans="1:19">
      <c r="A10" s="57" t="s">
        <v>968</v>
      </c>
      <c r="B10" s="67">
        <v>493.44914332578861</v>
      </c>
      <c r="C10" s="67">
        <v>470.82405235159501</v>
      </c>
      <c r="D10" s="67">
        <v>404.71275576285325</v>
      </c>
      <c r="E10" s="67">
        <v>331.51586105679769</v>
      </c>
      <c r="F10" s="67">
        <v>307.52542481758832</v>
      </c>
      <c r="G10" s="67">
        <v>302.3264695826598</v>
      </c>
      <c r="H10" s="67">
        <v>254.73171658263769</v>
      </c>
      <c r="I10" s="67">
        <v>202.62594127216224</v>
      </c>
      <c r="J10" s="54"/>
      <c r="K10" s="54" t="s">
        <v>968</v>
      </c>
      <c r="L10" s="67">
        <v>324.31</v>
      </c>
      <c r="M10" s="67">
        <v>288.62321065477357</v>
      </c>
      <c r="N10" s="67">
        <v>261.73185478428229</v>
      </c>
      <c r="O10" s="67">
        <v>208.23433752538452</v>
      </c>
      <c r="P10" s="67">
        <v>206.71224985641544</v>
      </c>
      <c r="Q10" s="67">
        <v>191.0851529794258</v>
      </c>
      <c r="R10" s="67">
        <v>177.53620252036066</v>
      </c>
      <c r="S10" s="68">
        <v>164.19907342415863</v>
      </c>
    </row>
    <row r="11" spans="1:19">
      <c r="A11" s="57" t="s">
        <v>967</v>
      </c>
      <c r="B11" s="67">
        <v>493.44914332578861</v>
      </c>
      <c r="C11" s="67">
        <v>321.8632287791516</v>
      </c>
      <c r="D11" s="67">
        <v>253.41147256478231</v>
      </c>
      <c r="E11" s="67">
        <v>200.41433856069213</v>
      </c>
      <c r="F11" s="67">
        <v>188.21521014255325</v>
      </c>
      <c r="G11" s="67">
        <v>186.38120725540708</v>
      </c>
      <c r="H11" s="67">
        <v>159.56780746444971</v>
      </c>
      <c r="I11" s="67">
        <v>131.18984919337166</v>
      </c>
      <c r="J11" s="54"/>
      <c r="K11" s="54" t="s">
        <v>967</v>
      </c>
      <c r="L11" s="67">
        <v>324.31</v>
      </c>
      <c r="M11" s="67">
        <v>197.30767367971728</v>
      </c>
      <c r="N11" s="67">
        <v>163.88377631680393</v>
      </c>
      <c r="O11" s="67">
        <v>125.88582304248732</v>
      </c>
      <c r="P11" s="67">
        <v>126.51438354680077</v>
      </c>
      <c r="Q11" s="67">
        <v>117.80206195657649</v>
      </c>
      <c r="R11" s="67">
        <v>111.21136763724596</v>
      </c>
      <c r="S11" s="68">
        <v>106.31043362445405</v>
      </c>
    </row>
    <row r="12" spans="1:19">
      <c r="A12" s="57" t="s">
        <v>1032</v>
      </c>
      <c r="B12" s="67">
        <v>493.44914332578861</v>
      </c>
      <c r="C12" s="67">
        <v>407.16481320959906</v>
      </c>
      <c r="D12" s="67">
        <v>367.27499021938371</v>
      </c>
      <c r="E12" s="67">
        <v>296.31044407671914</v>
      </c>
      <c r="F12" s="67">
        <v>269.23229411228084</v>
      </c>
      <c r="G12" s="67">
        <v>252.7680980984363</v>
      </c>
      <c r="H12" s="67">
        <v>204.08304911648986</v>
      </c>
      <c r="I12" s="67">
        <v>158.13044423864042</v>
      </c>
      <c r="J12" s="54"/>
      <c r="K12" s="54" t="s">
        <v>1032</v>
      </c>
      <c r="L12" s="67">
        <v>324.31</v>
      </c>
      <c r="M12" s="67">
        <v>249.59900639580724</v>
      </c>
      <c r="N12" s="67">
        <v>237.52047109265231</v>
      </c>
      <c r="O12" s="67">
        <v>186.1208354480417</v>
      </c>
      <c r="P12" s="67">
        <v>180.97239694235111</v>
      </c>
      <c r="Q12" s="67">
        <v>159.76183216816329</v>
      </c>
      <c r="R12" s="67">
        <v>142.23642829008995</v>
      </c>
      <c r="S12" s="68">
        <v>128.14189664520771</v>
      </c>
    </row>
    <row r="13" spans="1:19" ht="15.75" thickBot="1">
      <c r="A13" s="69" t="s">
        <v>1033</v>
      </c>
      <c r="B13" s="70">
        <v>493.44914332578861</v>
      </c>
      <c r="C13" s="70">
        <v>317.7</v>
      </c>
      <c r="D13" s="70">
        <v>137.5</v>
      </c>
      <c r="E13" s="70">
        <v>83.25</v>
      </c>
      <c r="F13" s="70">
        <v>71.145108243465288</v>
      </c>
      <c r="G13" s="70">
        <v>65.766658250702974</v>
      </c>
      <c r="H13" s="70">
        <v>54.314180882578142</v>
      </c>
      <c r="I13" s="70">
        <v>50.233913129382735</v>
      </c>
      <c r="J13" s="71"/>
      <c r="K13" s="71" t="s">
        <v>1033</v>
      </c>
      <c r="L13" s="70">
        <v>324.30202340017814</v>
      </c>
      <c r="M13" s="70">
        <v>222.65026928509127</v>
      </c>
      <c r="N13" s="70">
        <v>132.48284228966008</v>
      </c>
      <c r="O13" s="70">
        <v>100</v>
      </c>
      <c r="P13" s="70">
        <v>66</v>
      </c>
      <c r="Q13" s="70">
        <v>61.010511498449844</v>
      </c>
      <c r="R13" s="70">
        <v>56.684542761966277</v>
      </c>
      <c r="S13" s="72">
        <v>52.426205285860377</v>
      </c>
    </row>
    <row r="15" spans="1:19">
      <c r="A15" s="2" t="s">
        <v>1035</v>
      </c>
      <c r="B15" s="2">
        <v>2015</v>
      </c>
      <c r="C15" s="2">
        <v>2020</v>
      </c>
      <c r="D15" s="2">
        <v>2025</v>
      </c>
      <c r="E15" s="2">
        <v>2030</v>
      </c>
      <c r="F15" s="2">
        <v>2035</v>
      </c>
      <c r="G15" s="2">
        <v>2040</v>
      </c>
      <c r="H15" s="2">
        <v>2045</v>
      </c>
      <c r="I15" s="2">
        <v>2050</v>
      </c>
      <c r="K15" s="2" t="s">
        <v>1035</v>
      </c>
      <c r="L15" s="2">
        <v>2015</v>
      </c>
      <c r="M15" s="2">
        <v>2020</v>
      </c>
      <c r="N15" s="2">
        <v>2025</v>
      </c>
      <c r="O15" s="2">
        <v>2030</v>
      </c>
      <c r="P15" s="2">
        <v>2035</v>
      </c>
      <c r="Q15" s="2">
        <v>2040</v>
      </c>
      <c r="R15" s="2">
        <v>2045</v>
      </c>
      <c r="S15" s="2">
        <v>2050</v>
      </c>
    </row>
    <row r="16" spans="1:19">
      <c r="A16" t="s">
        <v>968</v>
      </c>
      <c r="B16" s="73">
        <f>B10/B4</f>
        <v>6.2939941750738346E-2</v>
      </c>
      <c r="C16" s="73">
        <f t="shared" ref="C16:I16" si="0">C10/C4</f>
        <v>6.5120892441437761E-2</v>
      </c>
      <c r="D16" s="73">
        <f t="shared" si="0"/>
        <v>6.1694017646776407E-2</v>
      </c>
      <c r="E16" s="73">
        <f t="shared" si="0"/>
        <v>5.6189128992677577E-2</v>
      </c>
      <c r="F16" s="73">
        <f t="shared" si="0"/>
        <v>5.9367842628878051E-2</v>
      </c>
      <c r="G16" s="73">
        <f t="shared" si="0"/>
        <v>6.3116173190534405E-2</v>
      </c>
      <c r="H16" s="73">
        <f t="shared" si="0"/>
        <v>5.7243082378120827E-2</v>
      </c>
      <c r="I16" s="73">
        <f t="shared" si="0"/>
        <v>4.9181053706835495E-2</v>
      </c>
      <c r="K16" t="s">
        <v>968</v>
      </c>
      <c r="L16" s="73">
        <f>L10/L4</f>
        <v>4.1000000000000002E-2</v>
      </c>
      <c r="M16" s="73">
        <f t="shared" ref="M16:S16" si="1">M10/M4</f>
        <v>3.9537426117092267E-2</v>
      </c>
      <c r="N16" s="73">
        <f t="shared" si="1"/>
        <v>3.9536533955329654E-2</v>
      </c>
      <c r="O16" s="73">
        <f t="shared" si="1"/>
        <v>3.4997367651325127E-2</v>
      </c>
      <c r="P16" s="73">
        <f t="shared" si="1"/>
        <v>3.9524330756484788E-2</v>
      </c>
      <c r="Q16" s="73">
        <f t="shared" si="1"/>
        <v>3.95621434740012E-2</v>
      </c>
      <c r="R16" s="73">
        <f t="shared" si="1"/>
        <v>3.9540356908766297E-2</v>
      </c>
      <c r="S16" s="73">
        <f t="shared" si="1"/>
        <v>3.9566041788953885E-2</v>
      </c>
    </row>
    <row r="17" spans="1:19">
      <c r="A17" t="s">
        <v>967</v>
      </c>
      <c r="B17" s="73">
        <f t="shared" ref="B17:I19" si="2">B11/B5</f>
        <v>6.2939941750738346E-2</v>
      </c>
      <c r="C17" s="73">
        <f t="shared" si="2"/>
        <v>6.5022874500838712E-2</v>
      </c>
      <c r="D17" s="73">
        <f t="shared" si="2"/>
        <v>6.1657292594837543E-2</v>
      </c>
      <c r="E17" s="73">
        <f t="shared" si="2"/>
        <v>5.6296162517048352E-2</v>
      </c>
      <c r="F17" s="73">
        <f t="shared" si="2"/>
        <v>5.9373883325726573E-2</v>
      </c>
      <c r="G17" s="73">
        <f t="shared" si="2"/>
        <v>6.3180070256070198E-2</v>
      </c>
      <c r="H17" s="73">
        <f t="shared" si="2"/>
        <v>5.7192762532060827E-2</v>
      </c>
      <c r="I17" s="73">
        <f t="shared" si="2"/>
        <v>4.9319492177959272E-2</v>
      </c>
      <c r="K17" t="s">
        <v>967</v>
      </c>
      <c r="L17" s="73">
        <f t="shared" ref="L17:S19" si="3">L11/L5</f>
        <v>4.1000000000000002E-2</v>
      </c>
      <c r="M17" s="73">
        <f t="shared" si="3"/>
        <v>3.9540615967879215E-2</v>
      </c>
      <c r="N17" s="73">
        <f t="shared" si="3"/>
        <v>3.9585453216619305E-2</v>
      </c>
      <c r="O17" s="73">
        <f t="shared" si="3"/>
        <v>3.49682841784687E-2</v>
      </c>
      <c r="P17" s="73">
        <f t="shared" si="3"/>
        <v>3.9535744858375244E-2</v>
      </c>
      <c r="Q17" s="73">
        <f t="shared" si="3"/>
        <v>3.9530893274018958E-2</v>
      </c>
      <c r="R17" s="73">
        <f t="shared" si="3"/>
        <v>3.9576999159162261E-2</v>
      </c>
      <c r="S17" s="73">
        <f t="shared" si="3"/>
        <v>3.9520607295336074E-2</v>
      </c>
    </row>
    <row r="18" spans="1:19">
      <c r="A18" t="s">
        <v>1032</v>
      </c>
      <c r="B18" s="73">
        <f t="shared" si="2"/>
        <v>6.2939941750738346E-2</v>
      </c>
      <c r="C18" s="73">
        <f t="shared" si="2"/>
        <v>6.504230242964841E-2</v>
      </c>
      <c r="D18" s="73">
        <f t="shared" si="2"/>
        <v>6.1726889112501467E-2</v>
      </c>
      <c r="E18" s="73">
        <f t="shared" si="2"/>
        <v>5.6225890716644994E-2</v>
      </c>
      <c r="F18" s="73">
        <f t="shared" si="2"/>
        <v>5.9302267425612523E-2</v>
      </c>
      <c r="G18" s="73">
        <f t="shared" si="2"/>
        <v>6.3192024524609078E-2</v>
      </c>
      <c r="H18" s="73">
        <f t="shared" si="2"/>
        <v>5.732669919002524E-2</v>
      </c>
      <c r="I18" s="73">
        <f t="shared" si="2"/>
        <v>4.9261820635090471E-2</v>
      </c>
      <c r="K18" t="s">
        <v>1032</v>
      </c>
      <c r="L18" s="73">
        <f t="shared" si="3"/>
        <v>4.1000000000000002E-2</v>
      </c>
      <c r="M18" s="73">
        <f t="shared" si="3"/>
        <v>3.9556102439906059E-2</v>
      </c>
      <c r="N18" s="73">
        <f t="shared" si="3"/>
        <v>3.9520877053685913E-2</v>
      </c>
      <c r="O18" s="73">
        <f t="shared" si="3"/>
        <v>3.4985119445120623E-2</v>
      </c>
      <c r="P18" s="73">
        <f t="shared" si="3"/>
        <v>3.9513623786539546E-2</v>
      </c>
      <c r="Q18" s="73">
        <f t="shared" si="3"/>
        <v>3.954500796241666E-2</v>
      </c>
      <c r="R18" s="73">
        <f t="shared" si="3"/>
        <v>3.9510118969469432E-2</v>
      </c>
      <c r="S18" s="73">
        <f t="shared" si="3"/>
        <v>3.954996810037275E-2</v>
      </c>
    </row>
    <row r="19" spans="1:19">
      <c r="A19" t="s">
        <v>1033</v>
      </c>
      <c r="B19" s="74">
        <f t="shared" si="2"/>
        <v>6.2939941750738346E-2</v>
      </c>
      <c r="C19" s="74">
        <f t="shared" si="2"/>
        <v>5.9943396226415091E-2</v>
      </c>
      <c r="D19" s="74">
        <f t="shared" si="2"/>
        <v>0.05</v>
      </c>
      <c r="E19" s="74">
        <f t="shared" si="2"/>
        <v>4.4999999999999998E-2</v>
      </c>
      <c r="F19" s="74">
        <f t="shared" si="2"/>
        <v>4.5028549521180565E-2</v>
      </c>
      <c r="G19" s="74">
        <f t="shared" si="2"/>
        <v>4.5045656336097931E-2</v>
      </c>
      <c r="H19" s="74">
        <f t="shared" si="2"/>
        <v>3.9936897707778043E-2</v>
      </c>
      <c r="I19" s="74">
        <f t="shared" si="2"/>
        <v>3.9868185023319631E-2</v>
      </c>
      <c r="K19" t="s">
        <v>1033</v>
      </c>
      <c r="L19" s="74">
        <f t="shared" si="3"/>
        <v>4.0998991580300653E-2</v>
      </c>
      <c r="M19" s="74">
        <f t="shared" si="3"/>
        <v>3.9547117102147651E-2</v>
      </c>
      <c r="N19" s="74">
        <f t="shared" si="3"/>
        <v>3.9547117101391069E-2</v>
      </c>
      <c r="O19" s="74">
        <f t="shared" si="3"/>
        <v>0.04</v>
      </c>
      <c r="P19" s="74">
        <f t="shared" si="3"/>
        <v>0.04</v>
      </c>
      <c r="Q19" s="74">
        <f t="shared" si="3"/>
        <v>3.9876151306176368E-2</v>
      </c>
      <c r="R19" s="74">
        <f t="shared" si="3"/>
        <v>3.9918692085891744E-2</v>
      </c>
      <c r="S19" s="74">
        <f t="shared" si="3"/>
        <v>4.0020004035007918E-2</v>
      </c>
    </row>
    <row r="21" spans="1:19">
      <c r="A21" s="3" t="s">
        <v>1036</v>
      </c>
      <c r="B21" s="3"/>
      <c r="C21" s="3"/>
      <c r="D21" s="3"/>
      <c r="E21" s="3"/>
      <c r="F21" s="3"/>
      <c r="G21" s="3"/>
      <c r="H21" s="3"/>
      <c r="I21" s="3"/>
    </row>
    <row r="22" spans="1:19">
      <c r="A22" s="3" t="s">
        <v>1037</v>
      </c>
      <c r="B22" s="75">
        <v>0.39</v>
      </c>
      <c r="C22" s="3"/>
      <c r="D22" s="3"/>
      <c r="E22" s="3"/>
      <c r="F22" s="3"/>
      <c r="G22" s="3"/>
      <c r="H22" s="3"/>
      <c r="I22" s="3"/>
    </row>
    <row r="23" spans="1:19">
      <c r="A23" s="3" t="s">
        <v>1038</v>
      </c>
      <c r="B23" s="75">
        <v>0.33</v>
      </c>
      <c r="C23" s="3"/>
      <c r="D23" s="3"/>
      <c r="E23" s="3"/>
      <c r="F23" s="3"/>
      <c r="G23" s="3"/>
      <c r="H23" s="3"/>
      <c r="I23" s="3"/>
    </row>
    <row r="24" spans="1:19">
      <c r="A24" s="3" t="s">
        <v>1039</v>
      </c>
      <c r="B24" s="75">
        <v>0.12</v>
      </c>
      <c r="C24" s="3"/>
      <c r="D24" s="3"/>
      <c r="E24" s="3"/>
      <c r="F24" s="3"/>
      <c r="G24" s="3"/>
      <c r="H24" s="3"/>
      <c r="I24" s="3"/>
    </row>
    <row r="25" spans="1:19">
      <c r="A25" s="3" t="s">
        <v>1040</v>
      </c>
      <c r="B25" s="75">
        <v>0.2</v>
      </c>
      <c r="C25" s="3" t="s">
        <v>1041</v>
      </c>
      <c r="D25" s="3"/>
      <c r="E25" s="3"/>
      <c r="F25" s="3"/>
      <c r="G25" s="3"/>
      <c r="H25" s="3"/>
      <c r="I25" s="3"/>
    </row>
    <row r="27" spans="1:19">
      <c r="A27" s="1" t="s">
        <v>1042</v>
      </c>
      <c r="B27" s="1"/>
      <c r="C27" s="1"/>
      <c r="D27" s="1"/>
      <c r="E27" s="1"/>
      <c r="F27" s="1"/>
      <c r="G27" s="1"/>
      <c r="H27" s="1"/>
      <c r="I27" s="1"/>
    </row>
    <row r="29" spans="1:19">
      <c r="A29" s="76" t="s">
        <v>1043</v>
      </c>
      <c r="B29" s="76"/>
      <c r="C29" s="76"/>
      <c r="D29" s="76"/>
      <c r="E29" s="76"/>
      <c r="F29" s="76"/>
      <c r="G29" s="76"/>
      <c r="H29" s="76"/>
      <c r="I29" s="76"/>
    </row>
    <row r="31" spans="1:19">
      <c r="A31" s="77" t="s">
        <v>1044</v>
      </c>
      <c r="B31" s="77"/>
      <c r="C31" s="77"/>
      <c r="D31" s="77"/>
      <c r="E31" s="77"/>
      <c r="F31" s="77"/>
      <c r="G31" s="77"/>
      <c r="H31" s="77"/>
      <c r="I31" s="77"/>
    </row>
    <row r="32" spans="1:19">
      <c r="F32" s="78"/>
      <c r="O32" s="78"/>
      <c r="P32" s="78"/>
      <c r="Q32" s="78"/>
    </row>
    <row r="33" spans="1:20">
      <c r="A33" s="79" t="s">
        <v>1045</v>
      </c>
      <c r="B33" s="79"/>
      <c r="C33" s="79"/>
      <c r="D33" s="79"/>
      <c r="E33" s="79"/>
      <c r="F33" s="79"/>
      <c r="G33" s="79"/>
      <c r="H33" s="79"/>
      <c r="I33" s="79"/>
    </row>
    <row r="34" spans="1:20">
      <c r="E34" s="78"/>
      <c r="O34" s="78"/>
      <c r="P34" s="78"/>
      <c r="Q34" s="78"/>
    </row>
    <row r="35" spans="1:20">
      <c r="A35" s="43" t="s">
        <v>1046</v>
      </c>
      <c r="B35" s="43"/>
      <c r="C35" s="43"/>
      <c r="D35" s="43"/>
      <c r="E35" s="43"/>
      <c r="F35" s="43"/>
      <c r="G35" s="80"/>
      <c r="H35" s="80"/>
      <c r="I35" s="80"/>
      <c r="J35" s="78"/>
      <c r="Q35" s="78"/>
      <c r="R35" s="78"/>
      <c r="S35" s="78"/>
      <c r="T35" s="7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INS</vt:lpstr>
      <vt:lpstr>LCEO techs</vt:lpstr>
      <vt:lpstr>Scenario names</vt:lpstr>
      <vt:lpstr>Hydro_Summary</vt:lpstr>
      <vt:lpstr>Biomass</vt:lpstr>
      <vt:lpstr>CCUS_Summary</vt:lpstr>
      <vt:lpstr>Biofuels_SET Plan</vt:lpstr>
      <vt:lpstr>Ocean_Summary</vt:lpstr>
      <vt:lpstr>Ocean SET</vt:lpstr>
      <vt:lpstr>WindOnshore Summary</vt:lpstr>
      <vt:lpstr>WindOffshore Summary</vt:lpstr>
      <vt:lpstr>Geothermal Summary</vt:lpstr>
      <vt:lpstr>GeothermalSET_PLAN</vt:lpstr>
      <vt:lpstr>STE_Summary</vt:lpstr>
      <vt:lpstr>STE SET</vt:lpstr>
      <vt:lpstr>PV_Summary_Fin</vt:lpstr>
      <vt:lpstr>PV SET</vt:lpstr>
      <vt:lpstr>Sheet8</vt:lpstr>
      <vt:lpstr>Sheet9</vt:lpstr>
    </vt:vector>
  </TitlesOfParts>
  <Company>KanORS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ese-veda01</cp:lastModifiedBy>
  <dcterms:created xsi:type="dcterms:W3CDTF">2009-05-27T15:40:55Z</dcterms:created>
  <dcterms:modified xsi:type="dcterms:W3CDTF">2019-11-10T14:40:51Z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371494948863983</vt:r8>
  </property>
</Properties>
</file>