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5" windowWidth="14520" windowHeight="7650" tabRatio="889" activeTab="1"/>
  </bookViews>
  <sheets>
    <sheet name="Notes" sheetId="34" r:id="rId1"/>
    <sheet name="VFE_Ref" sheetId="31" r:id="rId2"/>
    <sheet name="BIoliquid" sheetId="35" r:id="rId3"/>
    <sheet name="BioImport" sheetId="38" r:id="rId4"/>
    <sheet name="BAU Import limit pellets" sheetId="36" r:id="rId5"/>
  </sheets>
  <definedNames>
    <definedName name="_xlnm._FilterDatabase" localSheetId="1" hidden="1">VFE_Ref!$B$3:$AR$208</definedName>
    <definedName name="_Toc379539723" localSheetId="3">BioImport!$B$43</definedName>
  </definedNames>
  <calcPr calcId="145621"/>
</workbook>
</file>

<file path=xl/calcChain.xml><?xml version="1.0" encoding="utf-8"?>
<calcChain xmlns="http://schemas.openxmlformats.org/spreadsheetml/2006/main">
  <c r="G5" i="36" l="1"/>
  <c r="G6" i="36"/>
  <c r="G7" i="36"/>
  <c r="G4" i="36"/>
  <c r="AP18" i="31" l="1"/>
  <c r="AP17" i="31"/>
  <c r="I85" i="31" l="1"/>
  <c r="J85" i="31"/>
  <c r="K85" i="31"/>
  <c r="L85" i="31"/>
  <c r="M85" i="31"/>
  <c r="N85" i="31"/>
  <c r="O85" i="31"/>
  <c r="P85" i="31"/>
  <c r="Q85" i="31"/>
  <c r="R85" i="31"/>
  <c r="S85" i="31"/>
  <c r="T85" i="31"/>
  <c r="U85" i="31"/>
  <c r="V85" i="31"/>
  <c r="W85" i="31"/>
  <c r="X85" i="31"/>
  <c r="Y85" i="31"/>
  <c r="Z85" i="31"/>
  <c r="AA85" i="31"/>
  <c r="AB85" i="31"/>
  <c r="AC85" i="31"/>
  <c r="AD85" i="31"/>
  <c r="AE85" i="31"/>
  <c r="AF85" i="31"/>
  <c r="AG85" i="31"/>
  <c r="AH85" i="31"/>
  <c r="AI85" i="31"/>
  <c r="AJ85" i="31"/>
  <c r="AK85" i="31"/>
  <c r="AL85" i="31"/>
  <c r="AM85" i="31"/>
  <c r="AN85" i="31"/>
  <c r="AO85" i="31"/>
  <c r="AP85" i="31"/>
  <c r="AQ85" i="31"/>
  <c r="AR85" i="31"/>
  <c r="I25" i="31"/>
  <c r="I18" i="31" l="1"/>
  <c r="AX60" i="31"/>
  <c r="AW59" i="31"/>
  <c r="AV58" i="31"/>
  <c r="AU57" i="31"/>
  <c r="AT56" i="31"/>
  <c r="AX201" i="31"/>
  <c r="AW200" i="31"/>
  <c r="AV199" i="31"/>
  <c r="AU198" i="31"/>
  <c r="AT197" i="31"/>
  <c r="AX188" i="31"/>
  <c r="AW187" i="31"/>
  <c r="AV186" i="31"/>
  <c r="AU185" i="31"/>
  <c r="AT184" i="31"/>
  <c r="AX175" i="31"/>
  <c r="AW174" i="31"/>
  <c r="AV173" i="31"/>
  <c r="AU172" i="31"/>
  <c r="AT171" i="31"/>
  <c r="AX162" i="31"/>
  <c r="AW161" i="31"/>
  <c r="AV160" i="31"/>
  <c r="AU159" i="31"/>
  <c r="AT158" i="31"/>
  <c r="AX149" i="31"/>
  <c r="AW148" i="31"/>
  <c r="AV147" i="31"/>
  <c r="AU146" i="31"/>
  <c r="AT145" i="31"/>
  <c r="AX136" i="31"/>
  <c r="AW135" i="31"/>
  <c r="AV134" i="31"/>
  <c r="AU133" i="31"/>
  <c r="AT132" i="31"/>
  <c r="AX123" i="31"/>
  <c r="AW122" i="31"/>
  <c r="AV121" i="31"/>
  <c r="AU120" i="31"/>
  <c r="AT119" i="31"/>
  <c r="AX110" i="31"/>
  <c r="AW109" i="31"/>
  <c r="AV108" i="31"/>
  <c r="AU107" i="31"/>
  <c r="AT106" i="31"/>
  <c r="AX97" i="31"/>
  <c r="AW96" i="31"/>
  <c r="AV95" i="31"/>
  <c r="AU94" i="31"/>
  <c r="AT93" i="31"/>
  <c r="AX84" i="31"/>
  <c r="AW83" i="31"/>
  <c r="AV82" i="31"/>
  <c r="AU81" i="31"/>
  <c r="AT80" i="31"/>
  <c r="AX72" i="31"/>
  <c r="AW71" i="31"/>
  <c r="AV70" i="31"/>
  <c r="AU69" i="31"/>
  <c r="AT68" i="31"/>
  <c r="AX48" i="31"/>
  <c r="AW47" i="31"/>
  <c r="AV46" i="31"/>
  <c r="AU45" i="31"/>
  <c r="AT44" i="31"/>
  <c r="AX35" i="31"/>
  <c r="AW34" i="31"/>
  <c r="AV33" i="31"/>
  <c r="AU32" i="31"/>
  <c r="AT31" i="31"/>
  <c r="AT5" i="31"/>
  <c r="AU6" i="31"/>
  <c r="P13" i="38" l="1"/>
  <c r="L13" i="38"/>
  <c r="N14" i="38"/>
  <c r="N13" i="38"/>
  <c r="N12" i="38"/>
  <c r="I27" i="38"/>
  <c r="P6" i="38"/>
  <c r="I163" i="31"/>
  <c r="J163" i="31"/>
  <c r="K163" i="31"/>
  <c r="L163" i="31"/>
  <c r="M163" i="31"/>
  <c r="I170" i="31"/>
  <c r="J170" i="31"/>
  <c r="K170" i="31"/>
  <c r="L170" i="31"/>
  <c r="M170" i="31"/>
  <c r="I176" i="31"/>
  <c r="J176" i="31"/>
  <c r="K176" i="31"/>
  <c r="L176" i="31"/>
  <c r="M176" i="31"/>
  <c r="I183" i="31"/>
  <c r="J183" i="31"/>
  <c r="K183" i="31"/>
  <c r="L183" i="31"/>
  <c r="M183" i="31"/>
  <c r="I189" i="31"/>
  <c r="J189" i="31"/>
  <c r="K189" i="31"/>
  <c r="L189" i="31"/>
  <c r="M189" i="31"/>
  <c r="I150" i="31"/>
  <c r="J150" i="31"/>
  <c r="K150" i="31"/>
  <c r="L150" i="31"/>
  <c r="M150" i="31"/>
  <c r="N150" i="31"/>
  <c r="O150" i="31"/>
  <c r="P150" i="31"/>
  <c r="Q150" i="31"/>
  <c r="R150" i="31"/>
  <c r="S150" i="31"/>
  <c r="T150" i="31"/>
  <c r="U150" i="31"/>
  <c r="V150" i="31"/>
  <c r="W150" i="31"/>
  <c r="X150" i="31"/>
  <c r="Y150" i="31"/>
  <c r="Z150" i="31"/>
  <c r="AA150" i="31"/>
  <c r="AB150" i="31"/>
  <c r="AC150" i="31"/>
  <c r="AD150" i="31"/>
  <c r="AE150" i="31"/>
  <c r="AF150" i="31"/>
  <c r="AG150" i="31"/>
  <c r="AH150" i="31"/>
  <c r="AI150" i="31"/>
  <c r="AJ150" i="31"/>
  <c r="AK150" i="31"/>
  <c r="AL150" i="31"/>
  <c r="AM150" i="31"/>
  <c r="AN150" i="31"/>
  <c r="AO150" i="31"/>
  <c r="AP150" i="31"/>
  <c r="AQ150" i="31"/>
  <c r="AR150" i="31"/>
  <c r="I137" i="31"/>
  <c r="J137" i="31"/>
  <c r="K137" i="31"/>
  <c r="L137" i="31"/>
  <c r="M137" i="31"/>
  <c r="N137" i="31"/>
  <c r="O137" i="31"/>
  <c r="P137" i="31"/>
  <c r="Q137" i="31"/>
  <c r="R137" i="31"/>
  <c r="S137" i="31"/>
  <c r="T137" i="31"/>
  <c r="U137" i="31"/>
  <c r="V137" i="31"/>
  <c r="W137" i="31"/>
  <c r="X137" i="31"/>
  <c r="Y137" i="31"/>
  <c r="Z137" i="31"/>
  <c r="AA137" i="31"/>
  <c r="AB137" i="31"/>
  <c r="AC137" i="31"/>
  <c r="AD137" i="31"/>
  <c r="AE137" i="31"/>
  <c r="AF137" i="31"/>
  <c r="AG137" i="31"/>
  <c r="AH137" i="31"/>
  <c r="AI137" i="31"/>
  <c r="AJ137" i="31"/>
  <c r="AK137" i="31"/>
  <c r="AL137" i="31"/>
  <c r="AM137" i="31"/>
  <c r="AN137" i="31"/>
  <c r="AO137" i="31"/>
  <c r="AP137" i="31"/>
  <c r="AQ137" i="31"/>
  <c r="AR137" i="31"/>
  <c r="I124" i="31"/>
  <c r="J124" i="31"/>
  <c r="K124" i="31"/>
  <c r="L124" i="31"/>
  <c r="M124" i="31"/>
  <c r="N124" i="31"/>
  <c r="O124" i="31"/>
  <c r="P124" i="31"/>
  <c r="Q124" i="31"/>
  <c r="R124" i="31"/>
  <c r="S124" i="31"/>
  <c r="T124" i="31"/>
  <c r="U124" i="31"/>
  <c r="V124" i="31"/>
  <c r="W124" i="31"/>
  <c r="X124" i="31"/>
  <c r="Y124" i="31"/>
  <c r="Z124" i="31"/>
  <c r="AA124" i="31"/>
  <c r="AB124" i="31"/>
  <c r="AC124" i="31"/>
  <c r="AD124" i="31"/>
  <c r="AE124" i="31"/>
  <c r="AF124" i="31"/>
  <c r="AG124" i="31"/>
  <c r="AH124" i="31"/>
  <c r="AI124" i="31"/>
  <c r="AJ124" i="31"/>
  <c r="AK124" i="31"/>
  <c r="AL124" i="31"/>
  <c r="AM124" i="31"/>
  <c r="AN124" i="31"/>
  <c r="AO124" i="31"/>
  <c r="AP124" i="31"/>
  <c r="AQ124" i="31"/>
  <c r="AR124" i="31"/>
  <c r="N79" i="31"/>
  <c r="J80" i="31"/>
  <c r="K80" i="31"/>
  <c r="L80" i="31"/>
  <c r="M80" i="31"/>
  <c r="O80" i="31"/>
  <c r="P80" i="31"/>
  <c r="Q80" i="31"/>
  <c r="R80" i="31"/>
  <c r="S80" i="31"/>
  <c r="T80" i="31"/>
  <c r="U80" i="31"/>
  <c r="V80" i="31"/>
  <c r="W80" i="31"/>
  <c r="X80" i="31"/>
  <c r="Y80" i="31"/>
  <c r="Z80" i="31"/>
  <c r="AA80" i="31"/>
  <c r="AB80" i="31"/>
  <c r="AC80" i="31"/>
  <c r="AD80" i="31"/>
  <c r="AE80" i="31"/>
  <c r="AF80" i="31"/>
  <c r="AG80" i="31"/>
  <c r="AH80" i="31"/>
  <c r="AI80" i="31"/>
  <c r="AK80" i="31"/>
  <c r="AL80" i="31"/>
  <c r="AM80" i="31"/>
  <c r="AN80" i="31"/>
  <c r="AO80" i="31"/>
  <c r="AP80" i="31"/>
  <c r="AQ80" i="31"/>
  <c r="AR80" i="31"/>
  <c r="J81" i="31"/>
  <c r="K81" i="31"/>
  <c r="L81" i="31"/>
  <c r="M81" i="31"/>
  <c r="O81" i="31"/>
  <c r="P81" i="31"/>
  <c r="Q81" i="31"/>
  <c r="R81" i="31"/>
  <c r="S81" i="31"/>
  <c r="T81" i="31"/>
  <c r="U81" i="31"/>
  <c r="V81" i="31"/>
  <c r="W81" i="31"/>
  <c r="X81" i="31"/>
  <c r="Y81" i="31"/>
  <c r="Z81" i="31"/>
  <c r="AA81" i="31"/>
  <c r="AB81" i="31"/>
  <c r="AC81" i="31"/>
  <c r="AD81" i="31"/>
  <c r="AE81" i="31"/>
  <c r="AF81" i="31"/>
  <c r="AG81" i="31"/>
  <c r="AH81" i="31"/>
  <c r="AI81" i="31"/>
  <c r="AK81" i="31"/>
  <c r="AL81" i="31"/>
  <c r="AM81" i="31"/>
  <c r="AN81" i="31"/>
  <c r="AO81" i="31"/>
  <c r="AP81" i="31"/>
  <c r="AQ81" i="31"/>
  <c r="AR81" i="31"/>
  <c r="J82" i="31"/>
  <c r="K82" i="31"/>
  <c r="L82" i="31"/>
  <c r="M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AK82" i="31"/>
  <c r="AL82" i="31"/>
  <c r="AM82" i="31"/>
  <c r="AN82" i="31"/>
  <c r="AO82" i="31"/>
  <c r="AP82" i="31"/>
  <c r="AQ82" i="31"/>
  <c r="AR82" i="31"/>
  <c r="J83" i="31"/>
  <c r="K83" i="31"/>
  <c r="L83" i="31"/>
  <c r="M83" i="31"/>
  <c r="O83" i="31"/>
  <c r="P83" i="31"/>
  <c r="Q83" i="31"/>
  <c r="R83" i="31"/>
  <c r="S83" i="31"/>
  <c r="T83" i="31"/>
  <c r="U83" i="31"/>
  <c r="V83" i="31"/>
  <c r="W83" i="31"/>
  <c r="X83" i="31"/>
  <c r="Y83" i="31"/>
  <c r="Z83" i="31"/>
  <c r="AA83" i="31"/>
  <c r="AB83" i="31"/>
  <c r="AC83" i="31"/>
  <c r="AD83" i="31"/>
  <c r="AE83" i="31"/>
  <c r="AF83" i="31"/>
  <c r="AG83" i="31"/>
  <c r="AH83" i="31"/>
  <c r="AI83" i="31"/>
  <c r="AK83" i="31"/>
  <c r="AL83" i="31"/>
  <c r="AM83" i="31"/>
  <c r="AN83" i="31"/>
  <c r="AO83" i="31"/>
  <c r="AP83" i="31"/>
  <c r="AQ83" i="31"/>
  <c r="AR83" i="31"/>
  <c r="J84" i="31"/>
  <c r="K84" i="31"/>
  <c r="L84" i="31"/>
  <c r="M84" i="31"/>
  <c r="O84" i="31"/>
  <c r="P84" i="31"/>
  <c r="Q84" i="31"/>
  <c r="R84" i="31"/>
  <c r="S84" i="31"/>
  <c r="T84" i="31"/>
  <c r="U84" i="31"/>
  <c r="V84" i="31"/>
  <c r="W84" i="31"/>
  <c r="X84" i="31"/>
  <c r="Y84" i="31"/>
  <c r="Z84" i="31"/>
  <c r="AA84" i="31"/>
  <c r="AB84" i="31"/>
  <c r="AC84" i="31"/>
  <c r="AD84" i="31"/>
  <c r="AE84" i="31"/>
  <c r="AF84" i="31"/>
  <c r="AG84" i="31"/>
  <c r="AH84" i="31"/>
  <c r="AI84" i="31"/>
  <c r="AK84" i="31"/>
  <c r="AL84" i="31"/>
  <c r="AM84" i="31"/>
  <c r="AN84" i="31"/>
  <c r="AO84" i="31"/>
  <c r="AP84" i="31"/>
  <c r="AQ84" i="31"/>
  <c r="AR84" i="31"/>
  <c r="I81" i="31"/>
  <c r="I82" i="31"/>
  <c r="I83" i="31"/>
  <c r="I84" i="31"/>
  <c r="I80" i="31"/>
  <c r="I79" i="31" s="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AJ61" i="31"/>
  <c r="AK61" i="31"/>
  <c r="AL61" i="31"/>
  <c r="AM61" i="31"/>
  <c r="AN61" i="31"/>
  <c r="AO61" i="31"/>
  <c r="AP61" i="31"/>
  <c r="AQ61" i="31"/>
  <c r="AR61" i="31"/>
  <c r="I61" i="31"/>
  <c r="J74" i="31"/>
  <c r="K74" i="31"/>
  <c r="L74" i="31"/>
  <c r="M74" i="31"/>
  <c r="N74" i="31"/>
  <c r="O74" i="31"/>
  <c r="P74" i="31"/>
  <c r="Q74" i="31"/>
  <c r="R74" i="31"/>
  <c r="S74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AI74" i="31"/>
  <c r="AJ74" i="31"/>
  <c r="AK74" i="31"/>
  <c r="AL74" i="31"/>
  <c r="AM74" i="31"/>
  <c r="AN74" i="31"/>
  <c r="AO74" i="31"/>
  <c r="AP74" i="31"/>
  <c r="AQ74" i="31"/>
  <c r="AR74" i="31"/>
  <c r="J75" i="31"/>
  <c r="K75" i="31"/>
  <c r="L75" i="31"/>
  <c r="M75" i="31"/>
  <c r="N75" i="31"/>
  <c r="O75" i="31"/>
  <c r="P75" i="31"/>
  <c r="Q75" i="31"/>
  <c r="R75" i="31"/>
  <c r="S75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AI75" i="31"/>
  <c r="AJ75" i="31"/>
  <c r="AK75" i="31"/>
  <c r="AL75" i="31"/>
  <c r="AM75" i="31"/>
  <c r="AN75" i="31"/>
  <c r="AO75" i="31"/>
  <c r="AP75" i="31"/>
  <c r="AQ75" i="31"/>
  <c r="AR75" i="31"/>
  <c r="J76" i="31"/>
  <c r="K76" i="31"/>
  <c r="L76" i="31"/>
  <c r="M76" i="31"/>
  <c r="N76" i="31"/>
  <c r="O76" i="31"/>
  <c r="P76" i="31"/>
  <c r="Q76" i="31"/>
  <c r="R76" i="31"/>
  <c r="S76" i="31"/>
  <c r="T76" i="31"/>
  <c r="U76" i="31"/>
  <c r="V76" i="31"/>
  <c r="W76" i="31"/>
  <c r="X76" i="31"/>
  <c r="Y76" i="31"/>
  <c r="Z76" i="31"/>
  <c r="AA76" i="31"/>
  <c r="AB76" i="31"/>
  <c r="AC76" i="31"/>
  <c r="AD76" i="31"/>
  <c r="AE76" i="31"/>
  <c r="AF76" i="31"/>
  <c r="AG76" i="31"/>
  <c r="AH76" i="31"/>
  <c r="AI76" i="31"/>
  <c r="AJ76" i="31"/>
  <c r="AK76" i="31"/>
  <c r="AL76" i="31"/>
  <c r="AM76" i="31"/>
  <c r="AN76" i="31"/>
  <c r="AO76" i="31"/>
  <c r="AP76" i="31"/>
  <c r="AQ76" i="31"/>
  <c r="AR76" i="31"/>
  <c r="J77" i="31"/>
  <c r="K77" i="31"/>
  <c r="L77" i="31"/>
  <c r="M77" i="31"/>
  <c r="N77" i="31"/>
  <c r="O77" i="31"/>
  <c r="P77" i="31"/>
  <c r="Q77" i="31"/>
  <c r="R77" i="31"/>
  <c r="S77" i="31"/>
  <c r="T77" i="31"/>
  <c r="U77" i="31"/>
  <c r="V77" i="31"/>
  <c r="W77" i="31"/>
  <c r="X77" i="31"/>
  <c r="Y77" i="31"/>
  <c r="Z77" i="31"/>
  <c r="AA77" i="31"/>
  <c r="AB77" i="31"/>
  <c r="AC77" i="31"/>
  <c r="AD77" i="31"/>
  <c r="AE77" i="31"/>
  <c r="AF77" i="31"/>
  <c r="AG77" i="31"/>
  <c r="AH77" i="31"/>
  <c r="AI77" i="31"/>
  <c r="AJ77" i="31"/>
  <c r="AK77" i="31"/>
  <c r="AL77" i="31"/>
  <c r="AM77" i="31"/>
  <c r="AN77" i="31"/>
  <c r="AO77" i="31"/>
  <c r="AP77" i="31"/>
  <c r="AQ77" i="31"/>
  <c r="AR77" i="31"/>
  <c r="I75" i="31"/>
  <c r="I76" i="31"/>
  <c r="I77" i="31"/>
  <c r="I74" i="31"/>
  <c r="I73" i="31"/>
  <c r="AR69" i="31"/>
  <c r="AR70" i="31"/>
  <c r="AR71" i="31"/>
  <c r="AR72" i="31"/>
  <c r="J69" i="31"/>
  <c r="K69" i="31"/>
  <c r="L69" i="31"/>
  <c r="M69" i="31"/>
  <c r="N69" i="31"/>
  <c r="O69" i="31"/>
  <c r="P69" i="31"/>
  <c r="Q69" i="31"/>
  <c r="R69" i="31"/>
  <c r="S69" i="31"/>
  <c r="T69" i="31"/>
  <c r="U69" i="31"/>
  <c r="V69" i="31"/>
  <c r="W69" i="31"/>
  <c r="X69" i="31"/>
  <c r="Y69" i="31"/>
  <c r="Z69" i="31"/>
  <c r="AA69" i="31"/>
  <c r="AB69" i="31"/>
  <c r="AC69" i="31"/>
  <c r="AD69" i="31"/>
  <c r="AE69" i="31"/>
  <c r="AF69" i="31"/>
  <c r="AG69" i="31"/>
  <c r="AH69" i="31"/>
  <c r="AI69" i="31"/>
  <c r="AJ69" i="31"/>
  <c r="AK69" i="31"/>
  <c r="AL69" i="31"/>
  <c r="AM69" i="31"/>
  <c r="AN69" i="31"/>
  <c r="AO69" i="31"/>
  <c r="AP69" i="31"/>
  <c r="AQ69" i="31"/>
  <c r="J70" i="31"/>
  <c r="K70" i="31"/>
  <c r="L70" i="31"/>
  <c r="M70" i="31"/>
  <c r="N70" i="31"/>
  <c r="O70" i="31"/>
  <c r="P70" i="31"/>
  <c r="Q70" i="31"/>
  <c r="R70" i="31"/>
  <c r="S70" i="31"/>
  <c r="T70" i="31"/>
  <c r="U70" i="31"/>
  <c r="V70" i="31"/>
  <c r="W70" i="31"/>
  <c r="X70" i="31"/>
  <c r="Y70" i="31"/>
  <c r="Z70" i="31"/>
  <c r="AA70" i="31"/>
  <c r="AB70" i="31"/>
  <c r="AC70" i="31"/>
  <c r="AD70" i="31"/>
  <c r="AE70" i="31"/>
  <c r="AF70" i="31"/>
  <c r="AG70" i="31"/>
  <c r="AH70" i="31"/>
  <c r="AI70" i="31"/>
  <c r="AJ70" i="31"/>
  <c r="AK70" i="31"/>
  <c r="AL70" i="31"/>
  <c r="AM70" i="31"/>
  <c r="AN70" i="31"/>
  <c r="AO70" i="31"/>
  <c r="AP70" i="31"/>
  <c r="AQ70" i="31"/>
  <c r="J71" i="31"/>
  <c r="K71" i="31"/>
  <c r="L71" i="31"/>
  <c r="M71" i="31"/>
  <c r="N71" i="31"/>
  <c r="O71" i="31"/>
  <c r="P71" i="31"/>
  <c r="Q71" i="31"/>
  <c r="R71" i="31"/>
  <c r="S71" i="31"/>
  <c r="T71" i="31"/>
  <c r="U71" i="31"/>
  <c r="V71" i="31"/>
  <c r="W71" i="31"/>
  <c r="X71" i="31"/>
  <c r="Y71" i="31"/>
  <c r="Z71" i="31"/>
  <c r="AA71" i="31"/>
  <c r="AB71" i="31"/>
  <c r="AC71" i="31"/>
  <c r="AD71" i="31"/>
  <c r="AE71" i="31"/>
  <c r="AF71" i="31"/>
  <c r="AG71" i="31"/>
  <c r="AH71" i="31"/>
  <c r="AI71" i="31"/>
  <c r="AJ71" i="31"/>
  <c r="AK71" i="31"/>
  <c r="AL71" i="31"/>
  <c r="AM71" i="31"/>
  <c r="AN71" i="31"/>
  <c r="AO71" i="31"/>
  <c r="AP71" i="31"/>
  <c r="AQ71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AJ72" i="31"/>
  <c r="AK72" i="31"/>
  <c r="AL72" i="31"/>
  <c r="AM72" i="31"/>
  <c r="AN72" i="31"/>
  <c r="AO72" i="31"/>
  <c r="AP72" i="31"/>
  <c r="AQ72" i="31"/>
  <c r="I70" i="31"/>
  <c r="I71" i="31"/>
  <c r="I72" i="31"/>
  <c r="I69" i="31"/>
  <c r="J62" i="31"/>
  <c r="K62" i="31"/>
  <c r="L62" i="31"/>
  <c r="M62" i="31"/>
  <c r="N62" i="31"/>
  <c r="O62" i="31"/>
  <c r="P62" i="31"/>
  <c r="Q62" i="31"/>
  <c r="R62" i="31"/>
  <c r="S62" i="31"/>
  <c r="T62" i="31"/>
  <c r="U62" i="31"/>
  <c r="V62" i="31"/>
  <c r="W62" i="31"/>
  <c r="X62" i="31"/>
  <c r="Y62" i="31"/>
  <c r="Z62" i="31"/>
  <c r="AA62" i="31"/>
  <c r="AB62" i="31"/>
  <c r="AC62" i="31"/>
  <c r="AD62" i="31"/>
  <c r="AE62" i="31"/>
  <c r="AF62" i="31"/>
  <c r="AG62" i="31"/>
  <c r="AH62" i="31"/>
  <c r="AI62" i="31"/>
  <c r="AJ62" i="31"/>
  <c r="AK62" i="31"/>
  <c r="AL62" i="31"/>
  <c r="AM62" i="31"/>
  <c r="AN62" i="31"/>
  <c r="AO62" i="31"/>
  <c r="AP62" i="31"/>
  <c r="AQ62" i="31"/>
  <c r="AR62" i="31"/>
  <c r="J63" i="31"/>
  <c r="K63" i="31"/>
  <c r="L63" i="31"/>
  <c r="M63" i="31"/>
  <c r="N63" i="31"/>
  <c r="O63" i="31"/>
  <c r="P63" i="31"/>
  <c r="Q63" i="31"/>
  <c r="R63" i="31"/>
  <c r="S63" i="31"/>
  <c r="T63" i="31"/>
  <c r="U63" i="31"/>
  <c r="V63" i="31"/>
  <c r="W63" i="31"/>
  <c r="X63" i="31"/>
  <c r="Y63" i="31"/>
  <c r="Z63" i="31"/>
  <c r="AA63" i="31"/>
  <c r="AB63" i="31"/>
  <c r="AC63" i="31"/>
  <c r="AD63" i="31"/>
  <c r="AE63" i="31"/>
  <c r="AF63" i="31"/>
  <c r="AG63" i="31"/>
  <c r="AH63" i="31"/>
  <c r="AI63" i="31"/>
  <c r="AJ63" i="31"/>
  <c r="AK63" i="31"/>
  <c r="AL63" i="31"/>
  <c r="AM63" i="31"/>
  <c r="AN63" i="31"/>
  <c r="AO63" i="31"/>
  <c r="AP63" i="31"/>
  <c r="AQ63" i="31"/>
  <c r="AR63" i="31"/>
  <c r="J64" i="31"/>
  <c r="K64" i="31"/>
  <c r="L64" i="31"/>
  <c r="M64" i="31"/>
  <c r="N64" i="31"/>
  <c r="O64" i="31"/>
  <c r="P64" i="31"/>
  <c r="Q64" i="31"/>
  <c r="R64" i="31"/>
  <c r="S64" i="31"/>
  <c r="T64" i="31"/>
  <c r="U64" i="31"/>
  <c r="V64" i="31"/>
  <c r="W64" i="31"/>
  <c r="X64" i="31"/>
  <c r="Y64" i="31"/>
  <c r="Z64" i="31"/>
  <c r="AA64" i="31"/>
  <c r="AB64" i="31"/>
  <c r="AC64" i="31"/>
  <c r="AD64" i="31"/>
  <c r="AE64" i="31"/>
  <c r="AF64" i="31"/>
  <c r="AG64" i="31"/>
  <c r="AH64" i="31"/>
  <c r="AI64" i="31"/>
  <c r="AJ64" i="31"/>
  <c r="AK64" i="31"/>
  <c r="AL64" i="31"/>
  <c r="AM64" i="31"/>
  <c r="AN64" i="31"/>
  <c r="AO64" i="31"/>
  <c r="AP64" i="31"/>
  <c r="AQ64" i="31"/>
  <c r="AR64" i="31"/>
  <c r="J65" i="31"/>
  <c r="K65" i="31"/>
  <c r="L65" i="31"/>
  <c r="M65" i="31"/>
  <c r="N65" i="31"/>
  <c r="O65" i="31"/>
  <c r="P65" i="31"/>
  <c r="Q65" i="31"/>
  <c r="R65" i="31"/>
  <c r="S65" i="31"/>
  <c r="T65" i="31"/>
  <c r="U65" i="31"/>
  <c r="V65" i="31"/>
  <c r="W65" i="31"/>
  <c r="X65" i="31"/>
  <c r="Y65" i="31"/>
  <c r="Z65" i="31"/>
  <c r="AA65" i="31"/>
  <c r="AB65" i="31"/>
  <c r="AC65" i="31"/>
  <c r="AD65" i="31"/>
  <c r="AE65" i="31"/>
  <c r="AF65" i="31"/>
  <c r="AG65" i="31"/>
  <c r="AH65" i="31"/>
  <c r="AI65" i="31"/>
  <c r="AJ65" i="31"/>
  <c r="AK65" i="31"/>
  <c r="AL65" i="31"/>
  <c r="AM65" i="31"/>
  <c r="AN65" i="31"/>
  <c r="AO65" i="31"/>
  <c r="AP65" i="31"/>
  <c r="AQ65" i="31"/>
  <c r="AR65" i="31"/>
  <c r="I63" i="31"/>
  <c r="I64" i="31"/>
  <c r="I65" i="31"/>
  <c r="I62" i="31"/>
  <c r="J57" i="31"/>
  <c r="K57" i="31"/>
  <c r="L57" i="31"/>
  <c r="M57" i="31"/>
  <c r="N57" i="31"/>
  <c r="O57" i="31"/>
  <c r="P57" i="31"/>
  <c r="Q57" i="31"/>
  <c r="R57" i="31"/>
  <c r="S57" i="31"/>
  <c r="T57" i="31"/>
  <c r="U57" i="31"/>
  <c r="V57" i="31"/>
  <c r="W57" i="31"/>
  <c r="X57" i="31"/>
  <c r="Y57" i="31"/>
  <c r="Z57" i="31"/>
  <c r="AA57" i="31"/>
  <c r="AB57" i="31"/>
  <c r="AC57" i="31"/>
  <c r="AD57" i="31"/>
  <c r="AE57" i="31"/>
  <c r="AF57" i="31"/>
  <c r="AG57" i="31"/>
  <c r="AH57" i="31"/>
  <c r="AI57" i="31"/>
  <c r="AJ57" i="31"/>
  <c r="AK57" i="31"/>
  <c r="AL57" i="31"/>
  <c r="AM57" i="31"/>
  <c r="AN57" i="31"/>
  <c r="AO57" i="31"/>
  <c r="AP57" i="31"/>
  <c r="AQ57" i="31"/>
  <c r="AR57" i="31"/>
  <c r="J58" i="31"/>
  <c r="K58" i="31"/>
  <c r="L58" i="31"/>
  <c r="M58" i="31"/>
  <c r="N58" i="31"/>
  <c r="O58" i="31"/>
  <c r="P58" i="31"/>
  <c r="Q58" i="31"/>
  <c r="R58" i="31"/>
  <c r="S58" i="31"/>
  <c r="T58" i="31"/>
  <c r="U58" i="31"/>
  <c r="V58" i="31"/>
  <c r="W58" i="31"/>
  <c r="X58" i="31"/>
  <c r="Y58" i="31"/>
  <c r="Z58" i="31"/>
  <c r="AA58" i="31"/>
  <c r="AB58" i="31"/>
  <c r="AC58" i="31"/>
  <c r="AD58" i="31"/>
  <c r="AE58" i="31"/>
  <c r="AF58" i="31"/>
  <c r="AG58" i="31"/>
  <c r="AH58" i="31"/>
  <c r="AI58" i="31"/>
  <c r="AJ58" i="31"/>
  <c r="AK58" i="31"/>
  <c r="AL58" i="31"/>
  <c r="AM58" i="31"/>
  <c r="AN58" i="31"/>
  <c r="AO58" i="31"/>
  <c r="AP58" i="31"/>
  <c r="AQ58" i="31"/>
  <c r="AR58" i="31"/>
  <c r="J59" i="31"/>
  <c r="K59" i="31"/>
  <c r="L59" i="31"/>
  <c r="M59" i="31"/>
  <c r="N59" i="31"/>
  <c r="O59" i="31"/>
  <c r="P59" i="31"/>
  <c r="Q59" i="31"/>
  <c r="R59" i="31"/>
  <c r="S59" i="31"/>
  <c r="T59" i="31"/>
  <c r="U59" i="31"/>
  <c r="V59" i="31"/>
  <c r="W59" i="31"/>
  <c r="X59" i="31"/>
  <c r="Y59" i="31"/>
  <c r="Z59" i="31"/>
  <c r="AA59" i="31"/>
  <c r="AB59" i="31"/>
  <c r="AC59" i="31"/>
  <c r="AD59" i="31"/>
  <c r="AE59" i="31"/>
  <c r="AF59" i="31"/>
  <c r="AG59" i="31"/>
  <c r="AH59" i="31"/>
  <c r="AI59" i="31"/>
  <c r="AJ59" i="31"/>
  <c r="AK59" i="31"/>
  <c r="AL59" i="31"/>
  <c r="AM59" i="31"/>
  <c r="AN59" i="31"/>
  <c r="AO59" i="31"/>
  <c r="AP59" i="31"/>
  <c r="AQ59" i="31"/>
  <c r="AR59" i="31"/>
  <c r="J60" i="31"/>
  <c r="K60" i="31"/>
  <c r="L60" i="31"/>
  <c r="M60" i="31"/>
  <c r="N60" i="31"/>
  <c r="O60" i="31"/>
  <c r="P60" i="31"/>
  <c r="Q60" i="31"/>
  <c r="R60" i="31"/>
  <c r="S60" i="31"/>
  <c r="T60" i="31"/>
  <c r="U60" i="31"/>
  <c r="V60" i="31"/>
  <c r="W60" i="31"/>
  <c r="X60" i="31"/>
  <c r="Y60" i="31"/>
  <c r="Z60" i="31"/>
  <c r="AA60" i="31"/>
  <c r="AB60" i="31"/>
  <c r="AC60" i="31"/>
  <c r="AD60" i="31"/>
  <c r="AE60" i="31"/>
  <c r="AF60" i="31"/>
  <c r="AG60" i="31"/>
  <c r="AH60" i="31"/>
  <c r="AI60" i="31"/>
  <c r="AJ60" i="31"/>
  <c r="AK60" i="31"/>
  <c r="AL60" i="31"/>
  <c r="AM60" i="31"/>
  <c r="AN60" i="31"/>
  <c r="AO60" i="31"/>
  <c r="AP60" i="31"/>
  <c r="AQ60" i="31"/>
  <c r="AR60" i="31"/>
  <c r="I58" i="31"/>
  <c r="I59" i="31"/>
  <c r="I60" i="31"/>
  <c r="I57" i="31"/>
  <c r="I56" i="31"/>
  <c r="AR45" i="31"/>
  <c r="AR46" i="31"/>
  <c r="AR47" i="31"/>
  <c r="AR48" i="31"/>
  <c r="J45" i="31"/>
  <c r="K45" i="31"/>
  <c r="L45" i="31"/>
  <c r="M45" i="31"/>
  <c r="N45" i="31"/>
  <c r="O45" i="31"/>
  <c r="P45" i="31"/>
  <c r="Q45" i="31"/>
  <c r="R45" i="31"/>
  <c r="S45" i="31"/>
  <c r="T45" i="31"/>
  <c r="U45" i="31"/>
  <c r="V45" i="31"/>
  <c r="W45" i="31"/>
  <c r="X45" i="31"/>
  <c r="Y45" i="31"/>
  <c r="Z45" i="31"/>
  <c r="AA45" i="31"/>
  <c r="AB45" i="31"/>
  <c r="AC45" i="31"/>
  <c r="AD45" i="31"/>
  <c r="AE45" i="31"/>
  <c r="AF45" i="31"/>
  <c r="AG45" i="31"/>
  <c r="AH45" i="31"/>
  <c r="AI45" i="31"/>
  <c r="AJ45" i="31"/>
  <c r="AK45" i="31"/>
  <c r="AL45" i="31"/>
  <c r="AM45" i="31"/>
  <c r="AN45" i="31"/>
  <c r="AO45" i="31"/>
  <c r="AP45" i="31"/>
  <c r="AQ45" i="31"/>
  <c r="J46" i="31"/>
  <c r="K46" i="31"/>
  <c r="L46" i="31"/>
  <c r="M46" i="31"/>
  <c r="N46" i="31"/>
  <c r="O46" i="31"/>
  <c r="P46" i="31"/>
  <c r="Q46" i="31"/>
  <c r="R46" i="31"/>
  <c r="S46" i="31"/>
  <c r="T46" i="31"/>
  <c r="U46" i="31"/>
  <c r="V46" i="31"/>
  <c r="W46" i="31"/>
  <c r="X46" i="31"/>
  <c r="Y46" i="31"/>
  <c r="Z46" i="31"/>
  <c r="AA46" i="31"/>
  <c r="AB46" i="31"/>
  <c r="AC46" i="31"/>
  <c r="AD46" i="31"/>
  <c r="AE46" i="31"/>
  <c r="AF46" i="31"/>
  <c r="AG46" i="31"/>
  <c r="AH46" i="31"/>
  <c r="AI46" i="31"/>
  <c r="AJ46" i="31"/>
  <c r="AK46" i="31"/>
  <c r="AL46" i="31"/>
  <c r="AM46" i="31"/>
  <c r="AN46" i="31"/>
  <c r="AO46" i="31"/>
  <c r="AP46" i="31"/>
  <c r="AQ46" i="31"/>
  <c r="J47" i="31"/>
  <c r="K47" i="31"/>
  <c r="L47" i="31"/>
  <c r="M47" i="31"/>
  <c r="N47" i="31"/>
  <c r="O47" i="31"/>
  <c r="P47" i="31"/>
  <c r="Q47" i="31"/>
  <c r="R47" i="31"/>
  <c r="S47" i="31"/>
  <c r="T47" i="31"/>
  <c r="U47" i="31"/>
  <c r="V47" i="31"/>
  <c r="W47" i="31"/>
  <c r="X47" i="31"/>
  <c r="Y47" i="31"/>
  <c r="Z47" i="31"/>
  <c r="AA47" i="31"/>
  <c r="AB47" i="31"/>
  <c r="AC47" i="31"/>
  <c r="AD47" i="31"/>
  <c r="AE47" i="31"/>
  <c r="AF47" i="31"/>
  <c r="AG47" i="31"/>
  <c r="AH47" i="31"/>
  <c r="AI47" i="31"/>
  <c r="AJ47" i="31"/>
  <c r="AK47" i="31"/>
  <c r="AL47" i="31"/>
  <c r="AM47" i="31"/>
  <c r="AN47" i="31"/>
  <c r="AO47" i="31"/>
  <c r="AP47" i="31"/>
  <c r="AQ47" i="31"/>
  <c r="J48" i="31"/>
  <c r="K48" i="31"/>
  <c r="L48" i="31"/>
  <c r="M48" i="31"/>
  <c r="N48" i="31"/>
  <c r="O48" i="31"/>
  <c r="P48" i="31"/>
  <c r="Q48" i="31"/>
  <c r="R48" i="31"/>
  <c r="S48" i="31"/>
  <c r="T48" i="31"/>
  <c r="U48" i="31"/>
  <c r="V48" i="31"/>
  <c r="W48" i="31"/>
  <c r="X48" i="31"/>
  <c r="Y48" i="31"/>
  <c r="Z48" i="31"/>
  <c r="AA48" i="31"/>
  <c r="AB48" i="31"/>
  <c r="AC48" i="31"/>
  <c r="AD48" i="31"/>
  <c r="AE48" i="31"/>
  <c r="AF48" i="31"/>
  <c r="AG48" i="31"/>
  <c r="AH48" i="31"/>
  <c r="AI48" i="31"/>
  <c r="AJ48" i="31"/>
  <c r="AK48" i="31"/>
  <c r="AL48" i="31"/>
  <c r="AM48" i="31"/>
  <c r="AN48" i="31"/>
  <c r="AO48" i="31"/>
  <c r="AP48" i="31"/>
  <c r="AQ48" i="31"/>
  <c r="I46" i="31"/>
  <c r="I47" i="31"/>
  <c r="I48" i="31"/>
  <c r="I45" i="31"/>
  <c r="J31" i="31"/>
  <c r="J30" i="31" s="1"/>
  <c r="K31" i="31"/>
  <c r="K30" i="31" s="1"/>
  <c r="L31" i="31"/>
  <c r="L30" i="31" s="1"/>
  <c r="M31" i="31"/>
  <c r="N31" i="31"/>
  <c r="O31" i="31"/>
  <c r="P31" i="31"/>
  <c r="Q31" i="31"/>
  <c r="R31" i="31"/>
  <c r="S31" i="31"/>
  <c r="T31" i="31"/>
  <c r="U31" i="31"/>
  <c r="V31" i="31"/>
  <c r="W31" i="31"/>
  <c r="X31" i="31"/>
  <c r="Y31" i="31"/>
  <c r="Z31" i="31"/>
  <c r="AA31" i="31"/>
  <c r="AB31" i="31"/>
  <c r="AC31" i="31"/>
  <c r="AD31" i="31"/>
  <c r="AE31" i="31"/>
  <c r="AF31" i="31"/>
  <c r="AG31" i="31"/>
  <c r="AH31" i="31"/>
  <c r="AI31" i="31"/>
  <c r="AJ31" i="31"/>
  <c r="AK31" i="31"/>
  <c r="AL31" i="31"/>
  <c r="AM31" i="31"/>
  <c r="AN31" i="31"/>
  <c r="AO31" i="31"/>
  <c r="AP31" i="31"/>
  <c r="AQ31" i="31"/>
  <c r="AR31" i="31"/>
  <c r="J32" i="31"/>
  <c r="K32" i="31"/>
  <c r="L32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Y32" i="31"/>
  <c r="Z32" i="31"/>
  <c r="AA32" i="31"/>
  <c r="AB32" i="31"/>
  <c r="AC32" i="31"/>
  <c r="AD32" i="31"/>
  <c r="AE32" i="31"/>
  <c r="AF32" i="31"/>
  <c r="AG32" i="31"/>
  <c r="AH32" i="31"/>
  <c r="AI32" i="31"/>
  <c r="AJ32" i="31"/>
  <c r="AK32" i="31"/>
  <c r="AL32" i="31"/>
  <c r="AM32" i="31"/>
  <c r="AN32" i="31"/>
  <c r="AO32" i="31"/>
  <c r="AP32" i="31"/>
  <c r="AQ32" i="31"/>
  <c r="AR32" i="31"/>
  <c r="J33" i="3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Y33" i="31"/>
  <c r="Z33" i="31"/>
  <c r="AA33" i="31"/>
  <c r="AB33" i="31"/>
  <c r="AC33" i="31"/>
  <c r="AD33" i="31"/>
  <c r="AE33" i="31"/>
  <c r="AF33" i="31"/>
  <c r="AG33" i="31"/>
  <c r="AH33" i="31"/>
  <c r="AI33" i="31"/>
  <c r="AJ33" i="31"/>
  <c r="AK33" i="31"/>
  <c r="AL33" i="31"/>
  <c r="AM33" i="31"/>
  <c r="AN33" i="31"/>
  <c r="AO33" i="31"/>
  <c r="AP33" i="31"/>
  <c r="AQ33" i="31"/>
  <c r="AR33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AB34" i="31"/>
  <c r="AC34" i="31"/>
  <c r="AD34" i="31"/>
  <c r="AE34" i="31"/>
  <c r="AF34" i="31"/>
  <c r="AG34" i="31"/>
  <c r="AH34" i="31"/>
  <c r="AI34" i="31"/>
  <c r="AJ34" i="31"/>
  <c r="AK34" i="31"/>
  <c r="AL34" i="31"/>
  <c r="AM34" i="31"/>
  <c r="AN34" i="31"/>
  <c r="AO34" i="31"/>
  <c r="AP34" i="31"/>
  <c r="AQ34" i="31"/>
  <c r="AR34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Z35" i="31"/>
  <c r="AA35" i="31"/>
  <c r="AB35" i="31"/>
  <c r="AC35" i="31"/>
  <c r="AD35" i="31"/>
  <c r="AE35" i="31"/>
  <c r="AF35" i="31"/>
  <c r="AG35" i="31"/>
  <c r="AH35" i="31"/>
  <c r="AI35" i="31"/>
  <c r="AJ35" i="31"/>
  <c r="AK35" i="31"/>
  <c r="AL35" i="31"/>
  <c r="AM35" i="31"/>
  <c r="AN35" i="31"/>
  <c r="AO35" i="31"/>
  <c r="AP35" i="31"/>
  <c r="AQ35" i="31"/>
  <c r="AR35" i="31"/>
  <c r="I32" i="31"/>
  <c r="I33" i="31"/>
  <c r="I34" i="31"/>
  <c r="I35" i="31"/>
  <c r="I31" i="31"/>
  <c r="I24" i="31"/>
  <c r="I23" i="31" s="1"/>
  <c r="I17" i="31"/>
  <c r="M22" i="31"/>
  <c r="L28" i="31"/>
  <c r="K22" i="31"/>
  <c r="J22" i="31"/>
  <c r="I22" i="31"/>
  <c r="M27" i="31"/>
  <c r="L21" i="31"/>
  <c r="K21" i="31"/>
  <c r="J21" i="31"/>
  <c r="I21" i="31"/>
  <c r="M26" i="31"/>
  <c r="L26" i="31"/>
  <c r="K20" i="31"/>
  <c r="J20" i="31"/>
  <c r="I26" i="31"/>
  <c r="M25" i="31"/>
  <c r="L19" i="31"/>
  <c r="K19" i="31"/>
  <c r="J19" i="31"/>
  <c r="I19" i="31"/>
  <c r="M18" i="31"/>
  <c r="M17" i="31" s="1"/>
  <c r="L24" i="31"/>
  <c r="L23" i="31" s="1"/>
  <c r="K24" i="31"/>
  <c r="K23" i="31" s="1"/>
  <c r="J18" i="31"/>
  <c r="J10" i="31"/>
  <c r="K10" i="31"/>
  <c r="L10" i="31"/>
  <c r="M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B10" i="31"/>
  <c r="AC10" i="31"/>
  <c r="AD10" i="31"/>
  <c r="AE10" i="31"/>
  <c r="AF10" i="31"/>
  <c r="AG10" i="31"/>
  <c r="AH10" i="31"/>
  <c r="AI10" i="31"/>
  <c r="AJ10" i="31"/>
  <c r="AK10" i="31"/>
  <c r="AL10" i="31"/>
  <c r="AM10" i="31"/>
  <c r="AN10" i="31"/>
  <c r="AO10" i="31"/>
  <c r="AP10" i="31"/>
  <c r="AQ10" i="31"/>
  <c r="AR10" i="31"/>
  <c r="I10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AJ4" i="31"/>
  <c r="AK4" i="31"/>
  <c r="AL4" i="31"/>
  <c r="AM4" i="31"/>
  <c r="AN4" i="31"/>
  <c r="AO4" i="31"/>
  <c r="AP4" i="31"/>
  <c r="AQ4" i="31"/>
  <c r="AR4" i="31"/>
  <c r="I4" i="31"/>
  <c r="I30" i="31"/>
  <c r="M30" i="31"/>
  <c r="I36" i="31"/>
  <c r="J36" i="31"/>
  <c r="K36" i="31"/>
  <c r="L36" i="31"/>
  <c r="M36" i="31"/>
  <c r="J17" i="31" l="1"/>
  <c r="J27" i="31"/>
  <c r="J26" i="31"/>
  <c r="L20" i="31"/>
  <c r="L22" i="31"/>
  <c r="M20" i="31"/>
  <c r="I28" i="31"/>
  <c r="L25" i="31"/>
  <c r="K27" i="31"/>
  <c r="K25" i="31"/>
  <c r="I20" i="31"/>
  <c r="I27" i="31"/>
  <c r="K26" i="31"/>
  <c r="L27" i="31"/>
  <c r="J28" i="31"/>
  <c r="M21" i="31"/>
  <c r="M24" i="31"/>
  <c r="M23" i="31" s="1"/>
  <c r="J24" i="31"/>
  <c r="J23" i="31" s="1"/>
  <c r="L18" i="31"/>
  <c r="L17" i="31" s="1"/>
  <c r="M28" i="31"/>
  <c r="K28" i="31"/>
  <c r="J25" i="31"/>
  <c r="M19" i="31"/>
  <c r="K18" i="31"/>
  <c r="K17" i="31" s="1"/>
  <c r="N21" i="38" l="1"/>
  <c r="N20" i="38"/>
  <c r="M21" i="38"/>
  <c r="M20" i="38"/>
  <c r="M13" i="38"/>
  <c r="M12" i="38"/>
  <c r="M6" i="38"/>
  <c r="M5" i="38"/>
  <c r="J202" i="31" l="1"/>
  <c r="K202" i="31"/>
  <c r="L202" i="31"/>
  <c r="M202" i="31"/>
  <c r="N202" i="31"/>
  <c r="O202" i="31"/>
  <c r="P202" i="31"/>
  <c r="Q202" i="31"/>
  <c r="R202" i="31"/>
  <c r="S202" i="31"/>
  <c r="T202" i="31"/>
  <c r="U202" i="31"/>
  <c r="V202" i="31"/>
  <c r="W202" i="31"/>
  <c r="X202" i="31"/>
  <c r="Y202" i="31"/>
  <c r="Z202" i="31"/>
  <c r="AA202" i="31"/>
  <c r="AB202" i="31"/>
  <c r="AC202" i="31"/>
  <c r="AD202" i="31"/>
  <c r="AE202" i="31"/>
  <c r="AF202" i="31"/>
  <c r="AG202" i="31"/>
  <c r="AH202" i="31"/>
  <c r="AI202" i="31"/>
  <c r="AJ202" i="31"/>
  <c r="AK202" i="31"/>
  <c r="AL202" i="31"/>
  <c r="AM202" i="31"/>
  <c r="AN202" i="31"/>
  <c r="AO202" i="31"/>
  <c r="AP202" i="31"/>
  <c r="AQ202" i="31"/>
  <c r="AR202" i="31"/>
  <c r="I202" i="31"/>
  <c r="J196" i="31"/>
  <c r="K196" i="31"/>
  <c r="L196" i="31"/>
  <c r="M196" i="31"/>
  <c r="N196" i="31"/>
  <c r="O196" i="31"/>
  <c r="P196" i="31"/>
  <c r="Q196" i="31"/>
  <c r="R196" i="31"/>
  <c r="S196" i="31"/>
  <c r="T196" i="31"/>
  <c r="U196" i="31"/>
  <c r="V196" i="31"/>
  <c r="W196" i="31"/>
  <c r="X196" i="31"/>
  <c r="Y196" i="31"/>
  <c r="Z196" i="31"/>
  <c r="AA196" i="31"/>
  <c r="AB196" i="31"/>
  <c r="AC196" i="31"/>
  <c r="AD196" i="31"/>
  <c r="AE196" i="31"/>
  <c r="AF196" i="31"/>
  <c r="AG196" i="31"/>
  <c r="AH196" i="31"/>
  <c r="AI196" i="31"/>
  <c r="AJ196" i="31"/>
  <c r="AK196" i="31"/>
  <c r="AL196" i="31"/>
  <c r="AM196" i="31"/>
  <c r="AN196" i="31"/>
  <c r="AO196" i="31"/>
  <c r="AP196" i="31"/>
  <c r="AQ196" i="31"/>
  <c r="AR196" i="31"/>
  <c r="I196" i="31"/>
  <c r="N189" i="31"/>
  <c r="O189" i="31"/>
  <c r="P189" i="31"/>
  <c r="Q189" i="31"/>
  <c r="R189" i="31"/>
  <c r="S189" i="31"/>
  <c r="T189" i="31"/>
  <c r="U189" i="31"/>
  <c r="V189" i="31"/>
  <c r="W189" i="31"/>
  <c r="X189" i="31"/>
  <c r="Y189" i="31"/>
  <c r="Z189" i="31"/>
  <c r="AA189" i="31"/>
  <c r="AB189" i="31"/>
  <c r="AC189" i="31"/>
  <c r="AD189" i="31"/>
  <c r="AE189" i="31"/>
  <c r="AF189" i="31"/>
  <c r="AG189" i="31"/>
  <c r="AH189" i="31"/>
  <c r="AI189" i="31"/>
  <c r="AJ189" i="31"/>
  <c r="AK189" i="31"/>
  <c r="AL189" i="31"/>
  <c r="AM189" i="31"/>
  <c r="AN189" i="31"/>
  <c r="AO189" i="31"/>
  <c r="AP189" i="31"/>
  <c r="AQ189" i="31"/>
  <c r="AR189" i="31"/>
  <c r="N183" i="31"/>
  <c r="O183" i="31"/>
  <c r="P183" i="31"/>
  <c r="Q183" i="31"/>
  <c r="R183" i="31"/>
  <c r="S183" i="31"/>
  <c r="T183" i="31"/>
  <c r="U183" i="31"/>
  <c r="V183" i="31"/>
  <c r="W183" i="31"/>
  <c r="X183" i="31"/>
  <c r="Y183" i="31"/>
  <c r="Z183" i="31"/>
  <c r="AA183" i="31"/>
  <c r="AB183" i="31"/>
  <c r="AC183" i="31"/>
  <c r="AD183" i="31"/>
  <c r="AE183" i="31"/>
  <c r="AF183" i="31"/>
  <c r="AG183" i="31"/>
  <c r="AH183" i="31"/>
  <c r="AI183" i="31"/>
  <c r="AJ183" i="31"/>
  <c r="AK183" i="31"/>
  <c r="AL183" i="31"/>
  <c r="AM183" i="31"/>
  <c r="AN183" i="31"/>
  <c r="AO183" i="31"/>
  <c r="AP183" i="31"/>
  <c r="AQ183" i="31"/>
  <c r="AR183" i="31"/>
  <c r="N176" i="31"/>
  <c r="O176" i="31"/>
  <c r="P176" i="31"/>
  <c r="Q176" i="31"/>
  <c r="R176" i="31"/>
  <c r="S176" i="31"/>
  <c r="T176" i="31"/>
  <c r="U176" i="31"/>
  <c r="V176" i="31"/>
  <c r="W176" i="31"/>
  <c r="X176" i="31"/>
  <c r="Y176" i="31"/>
  <c r="Z176" i="31"/>
  <c r="AA176" i="31"/>
  <c r="AB176" i="31"/>
  <c r="AC176" i="31"/>
  <c r="AD176" i="31"/>
  <c r="AE176" i="31"/>
  <c r="AF176" i="31"/>
  <c r="AG176" i="31"/>
  <c r="AH176" i="31"/>
  <c r="AI176" i="31"/>
  <c r="AJ176" i="31"/>
  <c r="AK176" i="31"/>
  <c r="AL176" i="31"/>
  <c r="AM176" i="31"/>
  <c r="AN176" i="31"/>
  <c r="AO176" i="31"/>
  <c r="AP176" i="31"/>
  <c r="AQ176" i="31"/>
  <c r="AR176" i="31"/>
  <c r="N170" i="31"/>
  <c r="O170" i="31"/>
  <c r="P170" i="31"/>
  <c r="Q170" i="31"/>
  <c r="R170" i="31"/>
  <c r="S170" i="31"/>
  <c r="T170" i="31"/>
  <c r="U170" i="31"/>
  <c r="V170" i="31"/>
  <c r="W170" i="31"/>
  <c r="X170" i="31"/>
  <c r="Y170" i="31"/>
  <c r="Z170" i="31"/>
  <c r="AA170" i="31"/>
  <c r="AB170" i="31"/>
  <c r="AC170" i="31"/>
  <c r="AD170" i="31"/>
  <c r="AE170" i="31"/>
  <c r="AF170" i="31"/>
  <c r="AG170" i="31"/>
  <c r="AH170" i="31"/>
  <c r="AI170" i="31"/>
  <c r="AJ170" i="31"/>
  <c r="AK170" i="31"/>
  <c r="AL170" i="31"/>
  <c r="AM170" i="31"/>
  <c r="AN170" i="31"/>
  <c r="AO170" i="31"/>
  <c r="AP170" i="31"/>
  <c r="AQ170" i="31"/>
  <c r="AR170" i="31"/>
  <c r="N163" i="31"/>
  <c r="O163" i="31"/>
  <c r="P163" i="31"/>
  <c r="Q163" i="31"/>
  <c r="R163" i="31"/>
  <c r="S163" i="31"/>
  <c r="T163" i="31"/>
  <c r="U163" i="31"/>
  <c r="V163" i="31"/>
  <c r="W163" i="31"/>
  <c r="X163" i="31"/>
  <c r="Y163" i="31"/>
  <c r="Z163" i="31"/>
  <c r="AA163" i="31"/>
  <c r="AB163" i="31"/>
  <c r="AC163" i="31"/>
  <c r="AD163" i="31"/>
  <c r="AE163" i="31"/>
  <c r="AF163" i="31"/>
  <c r="AG163" i="31"/>
  <c r="AH163" i="31"/>
  <c r="AI163" i="31"/>
  <c r="AJ163" i="31"/>
  <c r="AK163" i="31"/>
  <c r="AL163" i="31"/>
  <c r="AM163" i="31"/>
  <c r="AN163" i="31"/>
  <c r="AO163" i="31"/>
  <c r="AP163" i="31"/>
  <c r="AQ163" i="31"/>
  <c r="AR163" i="31"/>
  <c r="AR111" i="31"/>
  <c r="J111" i="31"/>
  <c r="K111" i="31"/>
  <c r="L111" i="31"/>
  <c r="M111" i="31"/>
  <c r="N111" i="31"/>
  <c r="O111" i="31"/>
  <c r="P111" i="31"/>
  <c r="Q111" i="31"/>
  <c r="R111" i="31"/>
  <c r="S111" i="31"/>
  <c r="T111" i="31"/>
  <c r="U111" i="31"/>
  <c r="V111" i="31"/>
  <c r="W111" i="31"/>
  <c r="X111" i="31"/>
  <c r="Y111" i="31"/>
  <c r="Z111" i="31"/>
  <c r="AA111" i="31"/>
  <c r="AB111" i="31"/>
  <c r="AC111" i="31"/>
  <c r="AD111" i="31"/>
  <c r="AE111" i="31"/>
  <c r="AF111" i="31"/>
  <c r="AG111" i="31"/>
  <c r="AH111" i="31"/>
  <c r="AI111" i="31"/>
  <c r="AJ111" i="31"/>
  <c r="AK111" i="31"/>
  <c r="AL111" i="31"/>
  <c r="AM111" i="31"/>
  <c r="AN111" i="31"/>
  <c r="AO111" i="31"/>
  <c r="AP111" i="31"/>
  <c r="AQ111" i="31"/>
  <c r="I111" i="31"/>
  <c r="J98" i="31"/>
  <c r="K98" i="31"/>
  <c r="L98" i="31"/>
  <c r="M98" i="31"/>
  <c r="N98" i="31"/>
  <c r="O98" i="31"/>
  <c r="P98" i="31"/>
  <c r="Q98" i="31"/>
  <c r="R98" i="31"/>
  <c r="S98" i="31"/>
  <c r="T98" i="31"/>
  <c r="U98" i="31"/>
  <c r="V98" i="31"/>
  <c r="W98" i="31"/>
  <c r="X98" i="31"/>
  <c r="Y98" i="31"/>
  <c r="Z98" i="31"/>
  <c r="AA98" i="31"/>
  <c r="AB98" i="31"/>
  <c r="AC98" i="31"/>
  <c r="AD98" i="31"/>
  <c r="AE98" i="31"/>
  <c r="AF98" i="31"/>
  <c r="AG98" i="31"/>
  <c r="AH98" i="31"/>
  <c r="AI98" i="31"/>
  <c r="AJ98" i="31"/>
  <c r="AK98" i="31"/>
  <c r="AL98" i="31"/>
  <c r="AM98" i="31"/>
  <c r="AN98" i="31"/>
  <c r="AO98" i="31"/>
  <c r="AP98" i="31"/>
  <c r="AQ98" i="31"/>
  <c r="AR98" i="31"/>
  <c r="I98" i="31"/>
  <c r="J92" i="31"/>
  <c r="K92" i="31"/>
  <c r="L92" i="31"/>
  <c r="M92" i="31"/>
  <c r="N92" i="31"/>
  <c r="O92" i="31"/>
  <c r="P92" i="31"/>
  <c r="Q92" i="31"/>
  <c r="R92" i="31"/>
  <c r="S92" i="31"/>
  <c r="T92" i="31"/>
  <c r="U92" i="31"/>
  <c r="V92" i="31"/>
  <c r="W92" i="31"/>
  <c r="X92" i="31"/>
  <c r="Y92" i="31"/>
  <c r="Z92" i="31"/>
  <c r="AA92" i="31"/>
  <c r="AB92" i="31"/>
  <c r="AC92" i="31"/>
  <c r="AD92" i="31"/>
  <c r="AE92" i="31"/>
  <c r="AF92" i="31"/>
  <c r="AG92" i="31"/>
  <c r="AH92" i="31"/>
  <c r="AI92" i="31"/>
  <c r="AJ92" i="31"/>
  <c r="AK92" i="31"/>
  <c r="AL92" i="31"/>
  <c r="AM92" i="31"/>
  <c r="AN92" i="31"/>
  <c r="AO92" i="31"/>
  <c r="AP92" i="31"/>
  <c r="AQ92" i="31"/>
  <c r="AR92" i="31"/>
  <c r="I92" i="31"/>
  <c r="J79" i="31"/>
  <c r="K79" i="31"/>
  <c r="L79" i="31"/>
  <c r="M79" i="31"/>
  <c r="O79" i="31"/>
  <c r="P79" i="31"/>
  <c r="Q79" i="31"/>
  <c r="R79" i="31"/>
  <c r="S79" i="31"/>
  <c r="T79" i="31"/>
  <c r="U79" i="31"/>
  <c r="V79" i="31"/>
  <c r="W79" i="31"/>
  <c r="X79" i="31"/>
  <c r="Y79" i="31"/>
  <c r="Z79" i="31"/>
  <c r="AA79" i="31"/>
  <c r="AB79" i="31"/>
  <c r="AC79" i="31"/>
  <c r="AD79" i="31"/>
  <c r="AE79" i="31"/>
  <c r="AF79" i="31"/>
  <c r="AG79" i="31"/>
  <c r="AH79" i="31"/>
  <c r="AI79" i="31"/>
  <c r="AJ79" i="31"/>
  <c r="AK79" i="31"/>
  <c r="AL79" i="31"/>
  <c r="AM79" i="31"/>
  <c r="AN79" i="31"/>
  <c r="AO79" i="31"/>
  <c r="AP79" i="31"/>
  <c r="AQ79" i="31"/>
  <c r="AR79" i="31"/>
  <c r="J73" i="31"/>
  <c r="K73" i="31"/>
  <c r="L73" i="31"/>
  <c r="M73" i="31"/>
  <c r="N73" i="31"/>
  <c r="O73" i="31"/>
  <c r="P73" i="31"/>
  <c r="Q73" i="31"/>
  <c r="R73" i="31"/>
  <c r="S73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AI73" i="31"/>
  <c r="AJ73" i="31"/>
  <c r="AK73" i="31"/>
  <c r="AL73" i="31"/>
  <c r="AM73" i="31"/>
  <c r="AN73" i="31"/>
  <c r="AO73" i="31"/>
  <c r="AP73" i="31"/>
  <c r="AQ73" i="31"/>
  <c r="AR73" i="31"/>
  <c r="J55" i="31"/>
  <c r="K55" i="31"/>
  <c r="L55" i="31"/>
  <c r="M55" i="31"/>
  <c r="N55" i="31"/>
  <c r="O55" i="31"/>
  <c r="P55" i="31"/>
  <c r="Q55" i="31"/>
  <c r="R55" i="31"/>
  <c r="S55" i="31"/>
  <c r="T55" i="31"/>
  <c r="U55" i="31"/>
  <c r="V55" i="31"/>
  <c r="W55" i="31"/>
  <c r="X55" i="31"/>
  <c r="Y55" i="31"/>
  <c r="Z55" i="31"/>
  <c r="AA55" i="31"/>
  <c r="AB55" i="31"/>
  <c r="AC55" i="31"/>
  <c r="AD55" i="31"/>
  <c r="AE55" i="31"/>
  <c r="AF55" i="31"/>
  <c r="AG55" i="31"/>
  <c r="AH55" i="31"/>
  <c r="AI55" i="31"/>
  <c r="AJ55" i="31"/>
  <c r="AK55" i="31"/>
  <c r="AL55" i="31"/>
  <c r="AM55" i="31"/>
  <c r="AN55" i="31"/>
  <c r="AO55" i="31"/>
  <c r="AP55" i="31"/>
  <c r="AQ55" i="31"/>
  <c r="AR55" i="31"/>
  <c r="I55" i="31"/>
  <c r="J49" i="31"/>
  <c r="K49" i="31"/>
  <c r="L49" i="31"/>
  <c r="M49" i="31"/>
  <c r="N49" i="31"/>
  <c r="O49" i="31"/>
  <c r="P49" i="31"/>
  <c r="Q49" i="31"/>
  <c r="R49" i="31"/>
  <c r="S49" i="31"/>
  <c r="T49" i="31"/>
  <c r="U49" i="31"/>
  <c r="V49" i="31"/>
  <c r="W49" i="31"/>
  <c r="X49" i="31"/>
  <c r="Y49" i="31"/>
  <c r="Z49" i="31"/>
  <c r="AA49" i="31"/>
  <c r="AB49" i="31"/>
  <c r="AC49" i="31"/>
  <c r="AD49" i="31"/>
  <c r="AE49" i="31"/>
  <c r="AF49" i="31"/>
  <c r="AG49" i="31"/>
  <c r="AH49" i="31"/>
  <c r="AI49" i="31"/>
  <c r="AJ49" i="31"/>
  <c r="AK49" i="31"/>
  <c r="AL49" i="31"/>
  <c r="AM49" i="31"/>
  <c r="AN49" i="31"/>
  <c r="AO49" i="31"/>
  <c r="AP49" i="31"/>
  <c r="AQ49" i="31"/>
  <c r="AR49" i="31"/>
  <c r="I49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AJ43" i="31"/>
  <c r="AK43" i="31"/>
  <c r="AL43" i="31"/>
  <c r="AM43" i="31"/>
  <c r="AN43" i="31"/>
  <c r="AO43" i="31"/>
  <c r="AP43" i="31"/>
  <c r="AQ43" i="31"/>
  <c r="AR43" i="31"/>
  <c r="I43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B36" i="31"/>
  <c r="AC36" i="31"/>
  <c r="AD36" i="31"/>
  <c r="AE36" i="31"/>
  <c r="AG36" i="31"/>
  <c r="AH36" i="31"/>
  <c r="AI36" i="31"/>
  <c r="AJ36" i="31"/>
  <c r="AK36" i="31"/>
  <c r="AL36" i="31"/>
  <c r="AM36" i="31"/>
  <c r="AN36" i="31"/>
  <c r="AO36" i="31"/>
  <c r="AP36" i="31"/>
  <c r="AQ36" i="31"/>
  <c r="AR36" i="31"/>
  <c r="N30" i="31"/>
  <c r="O30" i="31"/>
  <c r="P30" i="31"/>
  <c r="Q30" i="31"/>
  <c r="R30" i="31"/>
  <c r="S30" i="31"/>
  <c r="T30" i="31"/>
  <c r="U30" i="31"/>
  <c r="V30" i="31"/>
  <c r="W30" i="31"/>
  <c r="X30" i="31"/>
  <c r="Y30" i="31"/>
  <c r="Z30" i="31"/>
  <c r="AA30" i="31"/>
  <c r="AB30" i="31"/>
  <c r="AC30" i="31"/>
  <c r="AD30" i="31"/>
  <c r="AE30" i="31"/>
  <c r="AF30" i="31"/>
  <c r="AG30" i="31"/>
  <c r="AH30" i="31"/>
  <c r="AI30" i="31"/>
  <c r="AJ30" i="31"/>
  <c r="AK30" i="31"/>
  <c r="AL30" i="31"/>
  <c r="AM30" i="31"/>
  <c r="AN30" i="31"/>
  <c r="AO30" i="31"/>
  <c r="AP30" i="31"/>
  <c r="AQ30" i="31"/>
  <c r="AR30" i="31"/>
  <c r="AX9" i="31" l="1"/>
  <c r="AW8" i="31"/>
  <c r="AV7" i="31"/>
  <c r="AP24" i="31"/>
  <c r="AP23" i="31" s="1"/>
  <c r="AG24" i="31"/>
  <c r="AG23" i="31" s="1"/>
  <c r="AH24" i="31"/>
  <c r="AH23" i="31" s="1"/>
  <c r="AI24" i="31"/>
  <c r="AI23" i="31" s="1"/>
  <c r="AJ24" i="31"/>
  <c r="AJ23" i="31" s="1"/>
  <c r="AK24" i="31"/>
  <c r="AK23" i="31" s="1"/>
  <c r="AL24" i="31"/>
  <c r="AL23" i="31" s="1"/>
  <c r="AM24" i="31"/>
  <c r="AM23" i="31" s="1"/>
  <c r="AN24" i="31"/>
  <c r="AN23" i="31" s="1"/>
  <c r="AO24" i="31"/>
  <c r="AO23" i="31" s="1"/>
  <c r="AQ24" i="31"/>
  <c r="AQ23" i="31" s="1"/>
  <c r="AR24" i="31"/>
  <c r="AR23" i="31" s="1"/>
  <c r="AG25" i="31"/>
  <c r="AH25" i="31"/>
  <c r="AI25" i="31"/>
  <c r="AJ25" i="31"/>
  <c r="AK25" i="31"/>
  <c r="AL25" i="31"/>
  <c r="AM25" i="31"/>
  <c r="AN25" i="31"/>
  <c r="AO25" i="31"/>
  <c r="AP25" i="31"/>
  <c r="AQ25" i="31"/>
  <c r="AR25" i="31"/>
  <c r="AG26" i="31"/>
  <c r="AH26" i="31"/>
  <c r="AI26" i="31"/>
  <c r="AJ26" i="31"/>
  <c r="AK26" i="31"/>
  <c r="AL26" i="31"/>
  <c r="AM26" i="31"/>
  <c r="AN26" i="31"/>
  <c r="AO26" i="31"/>
  <c r="AP26" i="31"/>
  <c r="AQ26" i="31"/>
  <c r="AR26" i="31"/>
  <c r="AG27" i="31"/>
  <c r="AH27" i="31"/>
  <c r="AI27" i="31"/>
  <c r="AJ27" i="31"/>
  <c r="AK27" i="31"/>
  <c r="AL27" i="31"/>
  <c r="AM27" i="31"/>
  <c r="AN27" i="31"/>
  <c r="AO27" i="31"/>
  <c r="AP27" i="31"/>
  <c r="AQ27" i="31"/>
  <c r="AR27" i="31"/>
  <c r="AG28" i="31"/>
  <c r="AH28" i="31"/>
  <c r="AI28" i="31"/>
  <c r="AJ28" i="31"/>
  <c r="AK28" i="31"/>
  <c r="AL28" i="31"/>
  <c r="AM28" i="31"/>
  <c r="AN28" i="31"/>
  <c r="AO28" i="31"/>
  <c r="AP28" i="31"/>
  <c r="AQ28" i="31"/>
  <c r="AR28" i="31"/>
  <c r="N24" i="31"/>
  <c r="N23" i="31" s="1"/>
  <c r="O24" i="31"/>
  <c r="O23" i="31" s="1"/>
  <c r="P24" i="31"/>
  <c r="P23" i="31" s="1"/>
  <c r="Q24" i="31"/>
  <c r="Q23" i="31" s="1"/>
  <c r="R24" i="31"/>
  <c r="R23" i="31" s="1"/>
  <c r="S24" i="31"/>
  <c r="S23" i="31" s="1"/>
  <c r="T24" i="31"/>
  <c r="T23" i="31" s="1"/>
  <c r="U24" i="31"/>
  <c r="U23" i="31" s="1"/>
  <c r="V24" i="31"/>
  <c r="V23" i="31" s="1"/>
  <c r="W24" i="31"/>
  <c r="W23" i="31" s="1"/>
  <c r="X24" i="31"/>
  <c r="X23" i="31" s="1"/>
  <c r="Y24" i="31"/>
  <c r="Y23" i="31" s="1"/>
  <c r="Z24" i="31"/>
  <c r="Z23" i="31" s="1"/>
  <c r="AA24" i="31"/>
  <c r="AA23" i="31" s="1"/>
  <c r="AB24" i="31"/>
  <c r="AB23" i="31" s="1"/>
  <c r="AC24" i="31"/>
  <c r="AC23" i="31" s="1"/>
  <c r="AD24" i="31"/>
  <c r="AD23" i="31" s="1"/>
  <c r="AE24" i="31"/>
  <c r="AE23" i="31" s="1"/>
  <c r="AF24" i="31"/>
  <c r="AF23" i="31" s="1"/>
  <c r="N25" i="31"/>
  <c r="O25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AB25" i="31"/>
  <c r="AC25" i="31"/>
  <c r="AD25" i="31"/>
  <c r="AE25" i="31"/>
  <c r="AF25" i="31"/>
  <c r="N26" i="31"/>
  <c r="O26" i="31"/>
  <c r="P26" i="31"/>
  <c r="Q26" i="31"/>
  <c r="R26" i="31"/>
  <c r="S26" i="31"/>
  <c r="T26" i="31"/>
  <c r="U26" i="31"/>
  <c r="V26" i="31"/>
  <c r="W26" i="31"/>
  <c r="X26" i="31"/>
  <c r="Y26" i="31"/>
  <c r="Z26" i="31"/>
  <c r="AA26" i="31"/>
  <c r="AB26" i="31"/>
  <c r="AC26" i="31"/>
  <c r="AD26" i="31"/>
  <c r="AE26" i="31"/>
  <c r="AF26" i="31"/>
  <c r="N27" i="31"/>
  <c r="O27" i="31"/>
  <c r="P27" i="31"/>
  <c r="Q27" i="31"/>
  <c r="R27" i="31"/>
  <c r="S27" i="31"/>
  <c r="T27" i="31"/>
  <c r="U27" i="31"/>
  <c r="V27" i="31"/>
  <c r="W27" i="31"/>
  <c r="X27" i="31"/>
  <c r="Y27" i="31"/>
  <c r="Z27" i="31"/>
  <c r="AA27" i="31"/>
  <c r="AB27" i="31"/>
  <c r="AC27" i="31"/>
  <c r="AD27" i="31"/>
  <c r="AE27" i="31"/>
  <c r="AF27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Z28" i="31"/>
  <c r="AA28" i="31"/>
  <c r="AB28" i="31"/>
  <c r="AC28" i="31"/>
  <c r="AD28" i="31"/>
  <c r="AE28" i="31"/>
  <c r="AF28" i="31"/>
  <c r="N18" i="31"/>
  <c r="N17" i="31" s="1"/>
  <c r="O18" i="31"/>
  <c r="P18" i="31"/>
  <c r="P17" i="31" s="1"/>
  <c r="Q18" i="31"/>
  <c r="Q17" i="31" s="1"/>
  <c r="R18" i="31"/>
  <c r="R17" i="31" s="1"/>
  <c r="S18" i="31"/>
  <c r="S17" i="31" s="1"/>
  <c r="T18" i="31"/>
  <c r="T17" i="31" s="1"/>
  <c r="U18" i="31"/>
  <c r="U17" i="31" s="1"/>
  <c r="V18" i="31"/>
  <c r="V17" i="31" s="1"/>
  <c r="W18" i="31"/>
  <c r="W17" i="31" s="1"/>
  <c r="X18" i="31"/>
  <c r="X17" i="31" s="1"/>
  <c r="Y18" i="31"/>
  <c r="Y17" i="31" s="1"/>
  <c r="Z18" i="31"/>
  <c r="Z17" i="31" s="1"/>
  <c r="AA18" i="31"/>
  <c r="AA17" i="31" s="1"/>
  <c r="AB18" i="31"/>
  <c r="AB17" i="31" s="1"/>
  <c r="AC18" i="31"/>
  <c r="AC17" i="31" s="1"/>
  <c r="AD18" i="31"/>
  <c r="AD17" i="31" s="1"/>
  <c r="AE18" i="31"/>
  <c r="AE17" i="31" s="1"/>
  <c r="AF18" i="31"/>
  <c r="AF17" i="31" s="1"/>
  <c r="AG18" i="31"/>
  <c r="AG17" i="31" s="1"/>
  <c r="AH18" i="31"/>
  <c r="AH17" i="31" s="1"/>
  <c r="AI18" i="31"/>
  <c r="AI17" i="31" s="1"/>
  <c r="AJ18" i="31"/>
  <c r="AJ17" i="31" s="1"/>
  <c r="AK18" i="31"/>
  <c r="AK17" i="31" s="1"/>
  <c r="AL18" i="31"/>
  <c r="AL17" i="31" s="1"/>
  <c r="AM18" i="31"/>
  <c r="AM17" i="31" s="1"/>
  <c r="AN18" i="31"/>
  <c r="AN17" i="31" s="1"/>
  <c r="AO18" i="31"/>
  <c r="AO17" i="31" s="1"/>
  <c r="AQ18" i="31"/>
  <c r="AQ17" i="31" s="1"/>
  <c r="AR18" i="31"/>
  <c r="AR17" i="31" s="1"/>
  <c r="N19" i="31"/>
  <c r="O19" i="31"/>
  <c r="P19" i="31"/>
  <c r="Q19" i="31"/>
  <c r="R19" i="31"/>
  <c r="S19" i="31"/>
  <c r="T19" i="31"/>
  <c r="U19" i="31"/>
  <c r="V19" i="31"/>
  <c r="W19" i="31"/>
  <c r="X19" i="31"/>
  <c r="Y19" i="31"/>
  <c r="Z19" i="31"/>
  <c r="AA19" i="31"/>
  <c r="AB19" i="31"/>
  <c r="AC19" i="31"/>
  <c r="AD19" i="31"/>
  <c r="AE19" i="31"/>
  <c r="AF19" i="31"/>
  <c r="AG19" i="31"/>
  <c r="AH19" i="31"/>
  <c r="AI19" i="31"/>
  <c r="AJ19" i="31"/>
  <c r="AK19" i="31"/>
  <c r="AL19" i="31"/>
  <c r="AM19" i="31"/>
  <c r="AN19" i="31"/>
  <c r="AO19" i="31"/>
  <c r="AP19" i="31"/>
  <c r="AQ19" i="31"/>
  <c r="AR19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Z20" i="31"/>
  <c r="AA20" i="31"/>
  <c r="AB20" i="31"/>
  <c r="AC20" i="31"/>
  <c r="AD20" i="31"/>
  <c r="AE20" i="31"/>
  <c r="AF20" i="31"/>
  <c r="AG20" i="31"/>
  <c r="AH20" i="31"/>
  <c r="AI20" i="31"/>
  <c r="AJ20" i="31"/>
  <c r="AK20" i="31"/>
  <c r="AL20" i="31"/>
  <c r="AM20" i="31"/>
  <c r="AN20" i="31"/>
  <c r="AO20" i="31"/>
  <c r="AP20" i="31"/>
  <c r="AQ20" i="31"/>
  <c r="AR20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Z21" i="31"/>
  <c r="AA21" i="31"/>
  <c r="AB21" i="31"/>
  <c r="AC21" i="31"/>
  <c r="AD21" i="31"/>
  <c r="AE21" i="31"/>
  <c r="AF21" i="31"/>
  <c r="AG21" i="31"/>
  <c r="AH21" i="31"/>
  <c r="AI21" i="31"/>
  <c r="AJ21" i="31"/>
  <c r="AK21" i="31"/>
  <c r="AL21" i="31"/>
  <c r="AM21" i="31"/>
  <c r="AN21" i="31"/>
  <c r="AO21" i="31"/>
  <c r="AP21" i="31"/>
  <c r="AQ21" i="31"/>
  <c r="AR21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Z22" i="31"/>
  <c r="AA22" i="31"/>
  <c r="AB22" i="31"/>
  <c r="AC22" i="31"/>
  <c r="AD22" i="31"/>
  <c r="AE22" i="31"/>
  <c r="AF22" i="31"/>
  <c r="AG22" i="31"/>
  <c r="AH22" i="31"/>
  <c r="AI22" i="31"/>
  <c r="AJ22" i="31"/>
  <c r="AK22" i="31"/>
  <c r="AL22" i="31"/>
  <c r="AM22" i="31"/>
  <c r="AN22" i="31"/>
  <c r="AO22" i="31"/>
  <c r="AP22" i="31"/>
  <c r="AQ22" i="31"/>
  <c r="AR22" i="31"/>
  <c r="A19" i="31"/>
  <c r="A20" i="31" s="1"/>
  <c r="A21" i="31" s="1"/>
  <c r="A22" i="31" s="1"/>
  <c r="AW21" i="31" l="1"/>
  <c r="AW3" i="31" s="1"/>
  <c r="AX22" i="31"/>
  <c r="AX3" i="31" s="1"/>
  <c r="AU19" i="31"/>
  <c r="AU3" i="31" s="1"/>
  <c r="O17" i="31"/>
  <c r="AT18" i="31"/>
  <c r="AT3" i="31" s="1"/>
  <c r="AV20" i="31"/>
  <c r="AV3" i="31" s="1"/>
  <c r="H30" i="38"/>
  <c r="H31" i="38" s="1"/>
  <c r="H28" i="38"/>
  <c r="H29" i="38" s="1"/>
  <c r="H26" i="38"/>
  <c r="H27" i="38" s="1"/>
  <c r="R22" i="38"/>
  <c r="N22" i="38"/>
  <c r="M22" i="38"/>
  <c r="L22" i="38" s="1"/>
  <c r="R21" i="38"/>
  <c r="L21" i="38"/>
  <c r="R20" i="38"/>
  <c r="R14" i="38"/>
  <c r="M14" i="38"/>
  <c r="I30" i="38" s="1"/>
  <c r="R13" i="38"/>
  <c r="O13" i="38"/>
  <c r="I29" i="38"/>
  <c r="R12" i="38"/>
  <c r="I26" i="38"/>
  <c r="R7" i="38"/>
  <c r="M7" i="38"/>
  <c r="N7" i="38" s="1"/>
  <c r="R6" i="38"/>
  <c r="L6" i="38"/>
  <c r="R5" i="38"/>
  <c r="O14" i="38" l="1"/>
  <c r="P14" i="38" s="1"/>
  <c r="I31" i="38"/>
  <c r="L12" i="38"/>
  <c r="X21" i="38"/>
  <c r="P22" i="38"/>
  <c r="O22" i="38" s="1"/>
  <c r="L14" i="38"/>
  <c r="W20" i="38"/>
  <c r="W21" i="38"/>
  <c r="I28" i="38"/>
  <c r="N6" i="38"/>
  <c r="O6" i="38" s="1"/>
  <c r="L5" i="38"/>
  <c r="W22" i="38"/>
  <c r="X22" i="38"/>
  <c r="L7" i="38"/>
  <c r="L20" i="38"/>
  <c r="O7" i="38"/>
  <c r="P7" i="38" s="1"/>
  <c r="N5" i="38"/>
  <c r="O12" i="38"/>
  <c r="P20" i="38"/>
  <c r="P21" i="38"/>
  <c r="O21" i="38" s="1"/>
  <c r="O5" i="38" l="1"/>
  <c r="X20" i="38"/>
  <c r="Z22" i="38"/>
  <c r="O20" i="38"/>
  <c r="Y22" i="38" s="1"/>
  <c r="Y21" i="38"/>
  <c r="P12" i="38"/>
  <c r="Z21" i="38" s="1"/>
  <c r="P5" i="38" l="1"/>
  <c r="Z20" i="38" s="1"/>
  <c r="Y20" i="38"/>
</calcChain>
</file>

<file path=xl/comments1.xml><?xml version="1.0" encoding="utf-8"?>
<comments xmlns="http://schemas.openxmlformats.org/spreadsheetml/2006/main">
  <authors>
    <author>ese-veda04</author>
    <author>Kober, T. (Tom)</author>
    <author>RUIZ CASTELLO Pablo (JRC-PETTEN)</author>
  </authors>
  <commentList>
    <comment ref="A17" author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This is the sum of rape_seed and other oil crops
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This is the sum of rape_seed and other oil crops
</t>
        </r>
      </text>
    </comment>
    <comment ref="G30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starchy crops</t>
        </r>
      </text>
    </comment>
    <comment ref="G31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starchy crops</t>
        </r>
      </text>
    </comment>
    <comment ref="G43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grassy crops</t>
        </r>
      </text>
    </comment>
    <comment ref="I43" authorId="1">
      <text>
        <r>
          <rPr>
            <b/>
            <sz val="14"/>
            <color indexed="81"/>
            <rFont val="Tahoma"/>
            <family val="2"/>
          </rPr>
          <t>Kober, T. (Tom):</t>
        </r>
        <r>
          <rPr>
            <sz val="14"/>
            <color indexed="81"/>
            <rFont val="Tahoma"/>
            <family val="2"/>
          </rPr>
          <t xml:space="preserve">
no dedicated cropping of perennials</t>
        </r>
      </text>
    </comment>
    <comment ref="G44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grassy crops</t>
        </r>
      </text>
    </comment>
    <comment ref="I44" authorId="1">
      <text>
        <r>
          <rPr>
            <b/>
            <sz val="14"/>
            <color indexed="81"/>
            <rFont val="Tahoma"/>
            <family val="2"/>
          </rPr>
          <t>Kober, T. (Tom):</t>
        </r>
        <r>
          <rPr>
            <sz val="14"/>
            <color indexed="81"/>
            <rFont val="Tahoma"/>
            <family val="2"/>
          </rPr>
          <t xml:space="preserve">
no dedicated cropping of perennials</t>
        </r>
      </text>
    </comment>
    <comment ref="I55" authorId="1">
      <text>
        <r>
          <rPr>
            <b/>
            <sz val="14"/>
            <color indexed="81"/>
            <rFont val="Tahoma"/>
            <family val="2"/>
          </rPr>
          <t>Kober, T. (Tom):</t>
        </r>
        <r>
          <rPr>
            <sz val="14"/>
            <color indexed="81"/>
            <rFont val="Tahoma"/>
            <family val="2"/>
          </rPr>
          <t xml:space="preserve">
no dedicated cropping of perennials</t>
        </r>
      </text>
    </comment>
    <comment ref="I56" authorId="1">
      <text>
        <r>
          <rPr>
            <b/>
            <sz val="14"/>
            <color indexed="81"/>
            <rFont val="Tahoma"/>
            <family val="2"/>
          </rPr>
          <t>Kober, T. (Tom):</t>
        </r>
        <r>
          <rPr>
            <sz val="14"/>
            <color indexed="81"/>
            <rFont val="Tahoma"/>
            <family val="2"/>
          </rPr>
          <t xml:space="preserve">
no dedicated cropping of perennials</t>
        </r>
      </text>
    </comment>
    <comment ref="I67" authorId="1">
      <text>
        <r>
          <rPr>
            <b/>
            <sz val="14"/>
            <color indexed="81"/>
            <rFont val="Tahoma"/>
            <family val="2"/>
          </rPr>
          <t>Kober, T. (Tom):</t>
        </r>
        <r>
          <rPr>
            <sz val="14"/>
            <color indexed="81"/>
            <rFont val="Tahoma"/>
            <family val="2"/>
          </rPr>
          <t xml:space="preserve">
no dedicated cropping of perennials</t>
        </r>
      </text>
    </comment>
    <comment ref="G79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manure</t>
        </r>
      </text>
    </comment>
    <comment ref="G80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manure</t>
        </r>
      </text>
    </comment>
    <comment ref="G92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AGR residues</t>
        </r>
      </text>
    </comment>
    <comment ref="G93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AGR residues</t>
        </r>
      </text>
    </comment>
    <comment ref="G111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priced of fire wood</t>
        </r>
      </text>
    </comment>
    <comment ref="G112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priced of fire wood</t>
        </r>
      </text>
    </comment>
    <comment ref="G124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 for wood chips
mark-up costs to produce pellets could be modelled via additional process or FLO_DELIV for process consuming pellets</t>
        </r>
      </text>
    </comment>
    <comment ref="G125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 for wood chips
mark-up costs to produce pellets could be modelled via additional process or FLO_DELIV for process consuming pellets</t>
        </r>
      </text>
    </comment>
    <comment ref="G131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now aggregated fuelwoof and chips from residues, however we would recommend to introduce a second process in order to separate both potentials</t>
        </r>
      </text>
    </comment>
    <comment ref="G132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now aggregated fuelwoof and chips from residues, however we would recommend to introduce a second process in order to separate both potentials</t>
        </r>
      </text>
    </comment>
    <comment ref="G137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 for wood chips
mark-up costs to produce pellets could be modelled via additional process or FLO_DELIV for process consuming pellets</t>
        </r>
      </text>
    </comment>
    <comment ref="G138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 for wood chips
mark-up costs to produce pellets could be modelled via additional process or FLO_DELIV for process consuming pellets</t>
        </r>
      </text>
    </comment>
    <comment ref="I176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costs of industrial woody waste assumed
TO BE CHECKED !!</t>
        </r>
      </text>
    </comment>
    <comment ref="I177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costs of industrial woody waste assumed
TO BE CHECKED !!</t>
        </r>
      </text>
    </comment>
    <comment ref="A212" authorId="2">
      <text>
        <r>
          <rPr>
            <b/>
            <sz val="9"/>
            <color indexed="81"/>
            <rFont val="Tahoma"/>
            <family val="2"/>
          </rPr>
          <t>RUIZ CASTELLO Pablo (JRC-PETTEN):</t>
        </r>
        <r>
          <rPr>
            <sz val="9"/>
            <color indexed="81"/>
            <rFont val="Tahoma"/>
            <family val="2"/>
          </rPr>
          <t xml:space="preserve">
other oil and rapa seed aggregated for JET runs
</t>
        </r>
      </text>
    </comment>
    <comment ref="G212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just a proposal to use this process for other oil biomass feedstocks than rape seed</t>
        </r>
      </text>
    </comment>
    <comment ref="G388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solid manure</t>
        </r>
      </text>
    </comment>
    <comment ref="G399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liquid manure</t>
        </r>
      </text>
    </comment>
    <comment ref="I525" authorId="1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55eur/TON ACCORDING TO 
Mardikis et al. 2004
AND
Vourdoubas 2007
18.78 = lhv</t>
        </r>
      </text>
    </comment>
  </commentList>
</comments>
</file>

<file path=xl/comments2.xml><?xml version="1.0" encoding="utf-8"?>
<comments xmlns="http://schemas.openxmlformats.org/spreadsheetml/2006/main">
  <authors>
    <author>Kober, T. (Tom)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here assumption imports refer to all model regions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here assumption imports refer to all model regions
that have a port!</t>
        </r>
      </text>
    </comment>
    <comment ref="M12" author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here assumption imports refer to all model regions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</commentList>
</comments>
</file>

<file path=xl/sharedStrings.xml><?xml version="1.0" encoding="utf-8"?>
<sst xmlns="http://schemas.openxmlformats.org/spreadsheetml/2006/main" count="1985" uniqueCount="233">
  <si>
    <t>TimeSlice</t>
  </si>
  <si>
    <t>LimType</t>
  </si>
  <si>
    <t>Attribute</t>
  </si>
  <si>
    <t>Year</t>
  </si>
  <si>
    <t>AllRegions</t>
  </si>
  <si>
    <t>AL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</si>
  <si>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</si>
  <si>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</si>
  <si>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</si>
  <si>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</si>
  <si>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</si>
  <si>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</si>
  <si>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</si>
  <si>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</si>
  <si>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</si>
  <si>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</si>
  <si>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</si>
  <si>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</si>
  <si>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HR</t>
  </si>
  <si>
    <t>HU</t>
  </si>
  <si>
    <t>IE</t>
  </si>
  <si>
    <t>IS</t>
  </si>
  <si>
    <t>IT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</si>
  <si>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</si>
  <si>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</si>
  <si>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</si>
  <si>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</si>
  <si>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</si>
  <si>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</si>
  <si>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</si>
  <si>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</si>
  <si>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</si>
  <si>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</si>
  <si>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</si>
  <si>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</si>
  <si>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</si>
  <si>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</si>
  <si>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</si>
  <si>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UK</t>
  </si>
  <si>
    <t>Pset_PN</t>
  </si>
  <si>
    <t>UP</t>
  </si>
  <si>
    <t>ACT_BND</t>
  </si>
  <si>
    <t>ANNUAL</t>
  </si>
  <si>
    <t>MINBIOCRP21</t>
  </si>
  <si>
    <t>reference</t>
  </si>
  <si>
    <t>ACT_COST</t>
  </si>
  <si>
    <t>\I:</t>
  </si>
  <si>
    <t>following lines only for calculation</t>
  </si>
  <si>
    <t>MINBIORPS1</t>
  </si>
  <si>
    <t>MINBIOCRP11</t>
  </si>
  <si>
    <t>MINBIOCRP41</t>
  </si>
  <si>
    <t>MINBIOCRP41a</t>
  </si>
  <si>
    <t>EU-28</t>
  </si>
  <si>
    <t>in PJ</t>
  </si>
  <si>
    <t>MINBIOGAS1</t>
  </si>
  <si>
    <t>solid manure</t>
  </si>
  <si>
    <t>liquid manure</t>
  </si>
  <si>
    <t>starchy grops</t>
  </si>
  <si>
    <t>grassy crops</t>
  </si>
  <si>
    <t>manure</t>
  </si>
  <si>
    <t>Primary AGR residues</t>
  </si>
  <si>
    <t>MINBIOAGRW1</t>
  </si>
  <si>
    <t>Roundwood</t>
  </si>
  <si>
    <t>MINBIOWOO</t>
  </si>
  <si>
    <t>MINBIOFRSR1</t>
  </si>
  <si>
    <t>Secondary Forestry residues - woodchips</t>
  </si>
  <si>
    <t>MINBIOWOOW1</t>
  </si>
  <si>
    <t>MINBIOWOOW1a</t>
  </si>
  <si>
    <t>Secondary Forestry residues - sawdust</t>
  </si>
  <si>
    <t>MINBIOMUN1</t>
  </si>
  <si>
    <t>MINBIOSLU1</t>
  </si>
  <si>
    <t>MINBIOFRSR1a</t>
  </si>
  <si>
    <t>Residues from landscape care</t>
  </si>
  <si>
    <t>municipal waste</t>
  </si>
  <si>
    <t>sludge</t>
  </si>
  <si>
    <t>other oil crops than rape seed</t>
  </si>
  <si>
    <t>MINBIOWOOa</t>
  </si>
  <si>
    <t>EnergyResidue</t>
  </si>
  <si>
    <t>Residues_Chips&amp;Pellets</t>
  </si>
  <si>
    <t>Roundwood Chips &amp; Pellets</t>
  </si>
  <si>
    <t>Macedonia</t>
  </si>
  <si>
    <t>Montenegro</t>
  </si>
  <si>
    <t>Olive pits</t>
  </si>
  <si>
    <t>MINBIOCRP31</t>
  </si>
  <si>
    <t>~UC_T</t>
  </si>
  <si>
    <t>UC_N</t>
  </si>
  <si>
    <t>UC_COMPRD</t>
  </si>
  <si>
    <t>UC_FLO</t>
  </si>
  <si>
    <t>UC_ACT</t>
  </si>
  <si>
    <t>UC_Desc</t>
  </si>
  <si>
    <t>UC_RHST~2020</t>
  </si>
  <si>
    <t>UC_RHST~2030</t>
  </si>
  <si>
    <t>UC_RHST~2040</t>
  </si>
  <si>
    <t>UC_RHST~2050</t>
  </si>
  <si>
    <t>2020,2030,2040,2050</t>
  </si>
  <si>
    <t>AU_EU-IMP_ETH</t>
  </si>
  <si>
    <t>IMPBIOETH*</t>
  </si>
  <si>
    <t>AU_EU-IMP_WOO</t>
  </si>
  <si>
    <t>Country</t>
  </si>
  <si>
    <t>Sustainable availability to export to EU (PJ)</t>
  </si>
  <si>
    <r>
      <t>Costs (€</t>
    </r>
    <r>
      <rPr>
        <b/>
        <vertAlign val="subscript"/>
        <sz val="12"/>
        <color rgb="FFFFFFFF"/>
        <rFont val="Calibri"/>
        <family val="2"/>
      </rPr>
      <t>2010</t>
    </r>
    <r>
      <rPr>
        <b/>
        <sz val="12"/>
        <color rgb="FFFFFFFF"/>
        <rFont val="Calibri"/>
        <family val="2"/>
      </rPr>
      <t>/GJ)</t>
    </r>
  </si>
  <si>
    <t>BR</t>
  </si>
  <si>
    <t>MZ</t>
  </si>
  <si>
    <t>Table 16 Cost-Supply Data for 1G EtOH</t>
  </si>
  <si>
    <t>AR</t>
  </si>
  <si>
    <t>ID</t>
  </si>
  <si>
    <t>Table 18 Cost-Supply Data for 2G EtOH</t>
  </si>
  <si>
    <t xml:space="preserve">Table 17 Cost-Supply Data for 1G Biodiesel </t>
  </si>
  <si>
    <t>UA</t>
  </si>
  <si>
    <t>-</t>
  </si>
  <si>
    <t xml:space="preserve">Table 19 Cost-Supply Data for Pellets </t>
  </si>
  <si>
    <t>US</t>
  </si>
  <si>
    <t>C-W</t>
  </si>
  <si>
    <t>CA-E</t>
  </si>
  <si>
    <t>RU</t>
  </si>
  <si>
    <t>BY</t>
  </si>
  <si>
    <t>SA</t>
  </si>
  <si>
    <t>from draft version - not published yet</t>
  </si>
  <si>
    <t>2030,2040,2050</t>
  </si>
  <si>
    <t>maize for biogas</t>
  </si>
  <si>
    <t>grass for biogas</t>
  </si>
  <si>
    <t>Source: IINAS 2014, Biomass Policies Project, Task 2.4: Sustainable Imports, Deliverable 2.5</t>
  </si>
  <si>
    <t>Stubbles OSR&amp;Sunflower</t>
  </si>
  <si>
    <t>Cereal straw</t>
  </si>
  <si>
    <t>Sugarbeet tops</t>
  </si>
  <si>
    <t>rice straw</t>
  </si>
  <si>
    <t>Maize stover</t>
  </si>
  <si>
    <t>Average: baseline</t>
  </si>
  <si>
    <t>Average: 2C climate policy</t>
  </si>
  <si>
    <t>JRC_low</t>
  </si>
  <si>
    <t>JRC_ref</t>
  </si>
  <si>
    <t>JRC_high</t>
  </si>
  <si>
    <t>In order to compile scenario-specific biomass import potentials to Europe from rest of the world, different maximum import quantities are assumed based on the assessment of IINAS project.</t>
  </si>
  <si>
    <t>REF:</t>
  </si>
  <si>
    <t>LOW:</t>
  </si>
  <si>
    <t>import quantities maximum at 2020 level of IINAS throughout the whole time horizon</t>
  </si>
  <si>
    <t>HIGH:</t>
  </si>
  <si>
    <t>IINAS import quantities assumed to increase at same ratio as from 2020 to 2030 in the years past 2030.</t>
  </si>
  <si>
    <t>This scenario assumption are benchmarked against the model results on biomass imports from global Integrated Assessment Models (IAMs) derived from LIMITS project (see www.feem-project.net/limits/)</t>
  </si>
  <si>
    <t>Results were taken from four IAMs (REMIND, IMAGE, MESSAGE and TIAM-ECN) for two scenarios: baseline scenario without any climate policy measures and a Climate policy scenario aiming at a 2C climate stabilisation with both, national GHG mitigation policies and a global carbon certificate trading scheme</t>
  </si>
  <si>
    <t>Results are included as cross-model averages with equal weight among the models</t>
  </si>
  <si>
    <t>bau average</t>
  </si>
  <si>
    <t>range to 2C climate policy average</t>
  </si>
  <si>
    <t>Maximum: 2C Climate policy</t>
  </si>
  <si>
    <t>Description of method:</t>
  </si>
  <si>
    <t>IInas import quantities for 2020 and 2030 with constant import quantities on 2030-level for 2040 and 2050</t>
  </si>
  <si>
    <t>Cherries &amp; other soft fruit</t>
  </si>
  <si>
    <t>Citrus</t>
  </si>
  <si>
    <t>Vineyards</t>
  </si>
  <si>
    <t>olives</t>
  </si>
  <si>
    <t>AU_EU-IMP_EMHV</t>
  </si>
  <si>
    <t>IMPBIOEMHV*</t>
  </si>
  <si>
    <t>sugar from sugarbeet</t>
  </si>
  <si>
    <t>rape_seed</t>
  </si>
  <si>
    <t>Willow</t>
  </si>
  <si>
    <t>Poplar</t>
  </si>
  <si>
    <t>soya seed</t>
  </si>
  <si>
    <t>barley</t>
  </si>
  <si>
    <t>wheat</t>
  </si>
  <si>
    <t>grain maize</t>
  </si>
  <si>
    <t>oats</t>
  </si>
  <si>
    <t>other_cereals</t>
  </si>
  <si>
    <t>rey</t>
  </si>
  <si>
    <t>Miscanthus</t>
  </si>
  <si>
    <t>Switchgrass</t>
  </si>
  <si>
    <t>RCG</t>
  </si>
  <si>
    <t>BA</t>
  </si>
  <si>
    <t>EL</t>
  </si>
  <si>
    <t>CS</t>
  </si>
  <si>
    <t>Bioethanol_sugarbeet</t>
  </si>
  <si>
    <t>Biodiesel_rape_seed</t>
  </si>
  <si>
    <t>Biodiesel_sunflower_seed</t>
  </si>
  <si>
    <t>sunflower seed</t>
  </si>
  <si>
    <t>Biodiesel_soya</t>
  </si>
  <si>
    <t>Bioethanol_barley</t>
  </si>
  <si>
    <t>Bioethanol_durum_wheat</t>
  </si>
  <si>
    <t>Bioethanol_maize</t>
  </si>
  <si>
    <t>Bioethanol_oats</t>
  </si>
  <si>
    <t>Bioethanol_other_cereals</t>
  </si>
  <si>
    <t>Bioethanol_rey</t>
  </si>
  <si>
    <t>Bioethanol_softwheat</t>
  </si>
  <si>
    <t>Apples&amp;pear&amp;appri+transportcots</t>
  </si>
  <si>
    <t>low</t>
  </si>
  <si>
    <t>high</t>
  </si>
  <si>
    <t>EUR/GJ</t>
  </si>
  <si>
    <t>MJ/kg</t>
  </si>
  <si>
    <t>LHV</t>
  </si>
  <si>
    <t>ETH</t>
  </si>
  <si>
    <t>RME</t>
  </si>
  <si>
    <t>Reference scenario file for biomass potentials, costs, imports and emission factors (cropping and land use) in Europe.</t>
  </si>
  <si>
    <t>Cset_CN</t>
  </si>
  <si>
    <t>Pset_CI</t>
  </si>
  <si>
    <t>Curr</t>
  </si>
  <si>
    <t>EUR10</t>
  </si>
  <si>
    <t>December revision from ECN-led consortium (FWC)</t>
  </si>
  <si>
    <t>~TFM_INS</t>
  </si>
  <si>
    <r>
      <rPr>
        <sz val="9.35"/>
        <color rgb="FFFF0000"/>
        <rFont val="Calibri"/>
        <family val="2"/>
      </rPr>
      <t>xxx</t>
    </r>
    <r>
      <rPr>
        <sz val="11"/>
        <color theme="1"/>
        <rFont val="Calibri"/>
        <family val="2"/>
        <scheme val="minor"/>
      </rPr>
      <t>~UC_T</t>
    </r>
  </si>
  <si>
    <t>Date: 20141208</t>
  </si>
  <si>
    <t>What is bioliquid in ECN's potential is now summed with Biodiesel_rape_seed. The harvesting cost is now the weighted sum of the two costs</t>
  </si>
  <si>
    <t>Biodiesel_oil_crops</t>
  </si>
  <si>
    <t>oil_crops</t>
  </si>
  <si>
    <t>MINBIOLIQ1</t>
  </si>
  <si>
    <t>Trans - Insert</t>
  </si>
  <si>
    <t>Attrib_Cond</t>
  </si>
  <si>
    <t>Val_Cond</t>
  </si>
  <si>
    <t>KS</t>
  </si>
  <si>
    <t>Pset_Set</t>
  </si>
  <si>
    <t>Pset_PD</t>
  </si>
  <si>
    <t>Pset_CO</t>
  </si>
  <si>
    <t>Cset_Set</t>
  </si>
  <si>
    <t>Cset_CD</t>
  </si>
  <si>
    <t>COST</t>
  </si>
  <si>
    <t>BIOLIQ</t>
  </si>
  <si>
    <t>Import cost corrected to match the sustainability scenario they are calculated for</t>
  </si>
  <si>
    <t>UC_RHST~2005</t>
  </si>
  <si>
    <t>UC_RHST~0</t>
  </si>
  <si>
    <t>2005,2020</t>
  </si>
  <si>
    <t>Date</t>
  </si>
  <si>
    <t>Sheet</t>
  </si>
  <si>
    <t>Cell</t>
  </si>
  <si>
    <t>Comment</t>
  </si>
  <si>
    <t>02/206/2015</t>
  </si>
  <si>
    <t>BioImport</t>
  </si>
  <si>
    <t>Corrected UNIT of the ETHA and EMHV imports!</t>
  </si>
  <si>
    <t>This file takes into account the following correction:</t>
  </si>
  <si>
    <t>1) Unit correction for import of BIOETH and BIOMVH</t>
  </si>
  <si>
    <t>2) Assumption where data was lacking - now 0 means really 0 potentials</t>
  </si>
  <si>
    <t>Copy of ModelInput_BiomassFeedstocks_20141208_JRC_update BE_2 (ver3)</t>
  </si>
  <si>
    <t xml:space="preserve">Data taken from </t>
  </si>
  <si>
    <t>Pellets_BAU..xlsx</t>
  </si>
  <si>
    <t>IMPBIOWOO</t>
  </si>
  <si>
    <r>
      <rPr>
        <sz val="9.35"/>
        <color rgb="FFFF0000"/>
        <rFont val="Calibri"/>
        <family val="2"/>
      </rPr>
      <t>xxx</t>
    </r>
    <r>
      <rPr>
        <sz val="11"/>
        <color theme="1"/>
        <rFont val="Calibri"/>
        <family val="2"/>
        <scheme val="minor"/>
      </rPr>
      <t>~UC_SETS: R_S: AL,BE,BG,CY,DE,DK,EE,ES,FI,FR,EL,HR,IE,IS,IT,LT,LV,ME,MT,NL,NO,PL,PT,RO,SE,SI,UK</t>
    </r>
  </si>
  <si>
    <t>~UC_SETS: R_S: AL,BE,BG,CY,DE,DK,EE,ES,FI,FR,EL,HR,IE,IS,IT,LT,LV,ME,MT,NL,NO,PL,PT,RO,SE,SI,UK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</si>
</sst>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_-&quot;£&quot;* #,##0.0000_-;\-&quot;£&quot;* #,##0.0000_-;_-&quot;£&quot;* &quot;-&quot;????_-;_-@_-"/>
    <numFmt numFmtId="166" formatCode="0.000"/>
    <numFmt numFmtId="167" formatCode="0.000000"/>
    <numFmt numFmtId="168" formatCode="0.00000"/>
    <numFmt numFmtId="169" formatCode="0.000000000000000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rgb="FFFFFFFF"/>
      <name val="Calibri"/>
      <family val="2"/>
    </font>
    <font>
      <b/>
      <vertAlign val="subscript"/>
      <sz val="12"/>
      <color rgb="FFFFFFFF"/>
      <name val="Calibri"/>
      <family val="2"/>
    </font>
    <font>
      <sz val="12"/>
      <color rgb="FF000000"/>
      <name val="Calibri"/>
      <family val="2"/>
    </font>
    <font>
      <sz val="14"/>
      <color theme="1"/>
      <name val="Calibri"/>
      <family val="2"/>
      <scheme val="minor"/>
    </font>
    <font>
      <sz val="9.35"/>
      <color rgb="FFFF0000"/>
      <name val="Calibri"/>
      <family val="2"/>
    </font>
    <font>
      <sz val="11"/>
      <color indexed="8"/>
      <name val="Calibri"/>
      <family val="2"/>
      <scheme val="minor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5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0" fontId="4" fillId="2" borderId="1" xfId="0" applyFont="1" applyFill="1" applyBorder="1"/>
    <xf numFmtId="0" fontId="0" fillId="0" borderId="0" xfId="0" applyAlignment="1">
      <alignment wrapText="1"/>
    </xf>
    <xf numFmtId="0" fontId="0" fillId="0" borderId="2" xfId="0" applyBorder="1"/>
    <xf numFmtId="164" fontId="0" fillId="0" borderId="0" xfId="0" applyNumberFormat="1"/>
    <xf numFmtId="164" fontId="0" fillId="0" borderId="2" xfId="0" applyNumberFormat="1" applyBorder="1"/>
    <xf numFmtId="0" fontId="0" fillId="4" borderId="0" xfId="0" applyFill="1"/>
    <xf numFmtId="0" fontId="1" fillId="4" borderId="0" xfId="0" applyFont="1" applyFill="1"/>
    <xf numFmtId="0" fontId="0" fillId="0" borderId="3" xfId="0" applyBorder="1"/>
    <xf numFmtId="0" fontId="0" fillId="0" borderId="0" xfId="0" applyBorder="1"/>
    <xf numFmtId="0" fontId="2" fillId="5" borderId="0" xfId="0" applyFont="1" applyFill="1"/>
    <xf numFmtId="1" fontId="0" fillId="0" borderId="0" xfId="0" applyNumberFormat="1"/>
    <xf numFmtId="1" fontId="0" fillId="0" borderId="2" xfId="0" applyNumberFormat="1" applyBorder="1"/>
    <xf numFmtId="1" fontId="2" fillId="5" borderId="0" xfId="0" applyNumberFormat="1" applyFont="1" applyFill="1"/>
    <xf numFmtId="1" fontId="7" fillId="0" borderId="0" xfId="0" applyNumberFormat="1" applyFont="1"/>
    <xf numFmtId="0" fontId="0" fillId="0" borderId="0" xfId="0" applyFill="1"/>
    <xf numFmtId="164" fontId="0" fillId="0" borderId="0" xfId="0" applyNumberFormat="1" applyFill="1"/>
    <xf numFmtId="164" fontId="7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0" fillId="0" borderId="0" xfId="0" applyNumberFormat="1" applyBorder="1"/>
    <xf numFmtId="0" fontId="0" fillId="6" borderId="0" xfId="0" applyFill="1"/>
    <xf numFmtId="0" fontId="0" fillId="7" borderId="0" xfId="0" applyFill="1"/>
    <xf numFmtId="0" fontId="0" fillId="7" borderId="2" xfId="0" applyFill="1" applyBorder="1"/>
    <xf numFmtId="0" fontId="0" fillId="6" borderId="3" xfId="0" applyFill="1" applyBorder="1"/>
    <xf numFmtId="164" fontId="11" fillId="0" borderId="0" xfId="0" applyNumberFormat="1" applyFont="1"/>
    <xf numFmtId="3" fontId="0" fillId="0" borderId="0" xfId="0" quotePrefix="1" applyNumberFormat="1"/>
    <xf numFmtId="0" fontId="12" fillId="8" borderId="7" xfId="0" applyFont="1" applyFill="1" applyBorder="1" applyAlignment="1">
      <alignment horizontal="justify" vertical="center"/>
    </xf>
    <xf numFmtId="0" fontId="14" fillId="0" borderId="5" xfId="0" applyFont="1" applyBorder="1" applyAlignment="1">
      <alignment horizontal="justify" vertical="center"/>
    </xf>
    <xf numFmtId="0" fontId="14" fillId="0" borderId="7" xfId="0" applyFont="1" applyBorder="1" applyAlignment="1">
      <alignment horizontal="justify" vertical="center"/>
    </xf>
    <xf numFmtId="0" fontId="15" fillId="0" borderId="0" xfId="0" applyFont="1"/>
    <xf numFmtId="0" fontId="0" fillId="0" borderId="0" xfId="0" quotePrefix="1" applyAlignment="1">
      <alignment horizontal="left"/>
    </xf>
    <xf numFmtId="164" fontId="0" fillId="0" borderId="0" xfId="0" applyNumberFormat="1" applyFont="1"/>
    <xf numFmtId="0" fontId="7" fillId="0" borderId="0" xfId="0" applyFont="1"/>
    <xf numFmtId="0" fontId="0" fillId="9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wrapText="1"/>
    </xf>
    <xf numFmtId="0" fontId="0" fillId="0" borderId="0" xfId="0" applyFill="1" applyBorder="1"/>
    <xf numFmtId="3" fontId="0" fillId="0" borderId="0" xfId="0" quotePrefix="1" applyNumberFormat="1" applyBorder="1"/>
    <xf numFmtId="0" fontId="0" fillId="0" borderId="14" xfId="0" applyBorder="1"/>
    <xf numFmtId="0" fontId="0" fillId="0" borderId="3" xfId="0" applyFill="1" applyBorder="1"/>
    <xf numFmtId="3" fontId="0" fillId="0" borderId="3" xfId="0" quotePrefix="1" applyNumberFormat="1" applyBorder="1"/>
    <xf numFmtId="0" fontId="0" fillId="0" borderId="7" xfId="0" applyBorder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/>
    <xf numFmtId="0" fontId="0" fillId="0" borderId="0" xfId="0" applyAlignment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0" fillId="0" borderId="3" xfId="0" applyNumberFormat="1" applyBorder="1"/>
    <xf numFmtId="164" fontId="0" fillId="0" borderId="10" xfId="0" applyNumberFormat="1" applyBorder="1"/>
    <xf numFmtId="0" fontId="3" fillId="2" borderId="1" xfId="0" applyFont="1" applyFill="1" applyBorder="1" applyAlignment="1">
      <alignment horizontal="justify" vertical="center"/>
    </xf>
    <xf numFmtId="1" fontId="0" fillId="0" borderId="3" xfId="0" applyNumberFormat="1" applyBorder="1"/>
    <xf numFmtId="164" fontId="17" fillId="0" borderId="0" xfId="0" applyNumberFormat="1" applyFont="1"/>
    <xf numFmtId="0" fontId="0" fillId="0" borderId="21" xfId="0" applyBorder="1"/>
    <xf numFmtId="164" fontId="0" fillId="0" borderId="21" xfId="0" applyNumberFormat="1" applyBorder="1"/>
    <xf numFmtId="166" fontId="0" fillId="0" borderId="0" xfId="0" applyNumberFormat="1"/>
    <xf numFmtId="0" fontId="20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Fill="1"/>
    <xf numFmtId="0" fontId="0" fillId="0" borderId="22" xfId="0" applyBorder="1"/>
    <xf numFmtId="0" fontId="0" fillId="0" borderId="23" xfId="0" applyBorder="1"/>
    <xf numFmtId="164" fontId="0" fillId="0" borderId="24" xfId="0" applyNumberFormat="1" applyBorder="1"/>
    <xf numFmtId="164" fontId="0" fillId="0" borderId="25" xfId="0" applyNumberFormat="1" applyBorder="1"/>
    <xf numFmtId="166" fontId="0" fillId="0" borderId="0" xfId="0" applyNumberFormat="1" applyBorder="1"/>
    <xf numFmtId="0" fontId="0" fillId="0" borderId="24" xfId="0" applyBorder="1"/>
    <xf numFmtId="164" fontId="7" fillId="0" borderId="0" xfId="0" applyNumberFormat="1" applyFont="1" applyBorder="1"/>
    <xf numFmtId="0" fontId="0" fillId="0" borderId="26" xfId="0" applyBorder="1"/>
    <xf numFmtId="164" fontId="7" fillId="0" borderId="2" xfId="0" applyNumberFormat="1" applyFont="1" applyBorder="1"/>
    <xf numFmtId="3" fontId="0" fillId="0" borderId="0" xfId="0" quotePrefix="1" applyNumberFormat="1" applyAlignment="1">
      <alignment horizontal="left"/>
    </xf>
    <xf numFmtId="0" fontId="0" fillId="10" borderId="0" xfId="0" applyFill="1"/>
    <xf numFmtId="164" fontId="7" fillId="0" borderId="0" xfId="0" applyNumberFormat="1" applyFont="1" applyFill="1"/>
    <xf numFmtId="164" fontId="0" fillId="6" borderId="0" xfId="0" applyNumberFormat="1" applyFill="1"/>
    <xf numFmtId="164" fontId="0" fillId="6" borderId="2" xfId="0" applyNumberFormat="1" applyFill="1" applyBorder="1"/>
    <xf numFmtId="164" fontId="0" fillId="11" borderId="0" xfId="0" applyNumberFormat="1" applyFill="1"/>
    <xf numFmtId="1" fontId="0" fillId="6" borderId="0" xfId="0" applyNumberFormat="1" applyFill="1"/>
    <xf numFmtId="2" fontId="0" fillId="0" borderId="0" xfId="0" applyNumberFormat="1"/>
    <xf numFmtId="167" fontId="0" fillId="0" borderId="0" xfId="0" applyNumberFormat="1"/>
    <xf numFmtId="2" fontId="0" fillId="6" borderId="0" xfId="0" applyNumberFormat="1" applyFill="1"/>
    <xf numFmtId="0" fontId="3" fillId="3" borderId="0" xfId="0" applyFont="1" applyFill="1" applyBorder="1"/>
    <xf numFmtId="1" fontId="0" fillId="0" borderId="0" xfId="0" applyNumberFormat="1" applyBorder="1"/>
    <xf numFmtId="168" fontId="7" fillId="0" borderId="0" xfId="0" applyNumberFormat="1" applyFont="1" applyBorder="1"/>
    <xf numFmtId="168" fontId="0" fillId="0" borderId="0" xfId="0" applyNumberFormat="1" applyBorder="1"/>
    <xf numFmtId="168" fontId="0" fillId="0" borderId="2" xfId="0" applyNumberFormat="1" applyBorder="1"/>
    <xf numFmtId="169" fontId="7" fillId="0" borderId="0" xfId="0" applyNumberFormat="1" applyFont="1"/>
    <xf numFmtId="169" fontId="7" fillId="0" borderId="0" xfId="0" applyNumberFormat="1" applyFont="1" applyBorder="1"/>
    <xf numFmtId="169" fontId="0" fillId="0" borderId="0" xfId="0" applyNumberFormat="1" applyBorder="1"/>
    <xf numFmtId="169" fontId="0" fillId="0" borderId="2" xfId="0" applyNumberFormat="1" applyBorder="1"/>
    <xf numFmtId="1" fontId="0" fillId="9" borderId="0" xfId="0" applyNumberFormat="1" applyFill="1"/>
    <xf numFmtId="164" fontId="0" fillId="9" borderId="0" xfId="0" applyNumberFormat="1" applyFill="1"/>
    <xf numFmtId="164" fontId="0" fillId="9" borderId="2" xfId="0" applyNumberFormat="1" applyFill="1" applyBorder="1"/>
    <xf numFmtId="1" fontId="0" fillId="9" borderId="2" xfId="0" applyNumberFormat="1" applyFill="1" applyBorder="1"/>
    <xf numFmtId="0" fontId="0" fillId="0" borderId="0" xfId="0"/>
    <xf numFmtId="0" fontId="0" fillId="0" borderId="0" xfId="0" applyFill="1"/>
    <xf numFmtId="0" fontId="12" fillId="8" borderId="4" xfId="0" applyFont="1" applyFill="1" applyBorder="1" applyAlignment="1">
      <alignment horizontal="justify" vertical="center"/>
    </xf>
    <xf numFmtId="0" fontId="12" fillId="8" borderId="5" xfId="0" applyFont="1" applyFill="1" applyBorder="1" applyAlignment="1">
      <alignment horizontal="justify" vertical="center"/>
    </xf>
    <xf numFmtId="0" fontId="12" fillId="8" borderId="8" xfId="0" applyFont="1" applyFill="1" applyBorder="1" applyAlignment="1">
      <alignment horizontal="justify" vertical="center" wrapText="1"/>
    </xf>
    <xf numFmtId="0" fontId="12" fillId="8" borderId="6" xfId="0" applyFont="1" applyFill="1" applyBorder="1" applyAlignment="1">
      <alignment horizontal="justify" vertical="center" wrapText="1"/>
    </xf>
    <xf numFmtId="0" fontId="12" fillId="8" borderId="8" xfId="0" applyFont="1" applyFill="1" applyBorder="1" applyAlignment="1">
      <alignment horizontal="justify" vertical="center"/>
    </xf>
    <xf numFmtId="0" fontId="12" fillId="8" borderId="6" xfId="0" applyFont="1" applyFill="1" applyBorder="1" applyAlignment="1">
      <alignment horizontal="justify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84698515014111"/>
          <c:y val="5.0596420740235272E-2"/>
          <c:w val="0.58093255209552586"/>
          <c:h val="0.82808905647724251"/>
        </c:manualLayout>
      </c:layout>
      <c:areaChart>
        <c:grouping val="stacked"/>
        <c:varyColors val="0"/>
        <c:ser>
          <c:idx val="0"/>
          <c:order val="0"/>
          <c:tx>
            <c:strRef>
              <c:f>BioImport!$V$14</c:f>
              <c:strCache>
                <c:ptCount val="1"/>
                <c:pt idx="0">
                  <c:v>bau average</c:v>
                </c:pt>
              </c:strCache>
            </c:strRef>
          </c:tx>
          <c:spPr>
            <a:noFill/>
          </c:spP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BioImport!$W$14:$Z$14</c:f>
              <c:numCache>
                <c:formatCode>0</c:formatCode>
                <c:ptCount val="4"/>
                <c:pt idx="0">
                  <c:v>288.5</c:v>
                </c:pt>
                <c:pt idx="1">
                  <c:v>366.5</c:v>
                </c:pt>
                <c:pt idx="2">
                  <c:v>671.5</c:v>
                </c:pt>
                <c:pt idx="3">
                  <c:v>888.5</c:v>
                </c:pt>
              </c:numCache>
            </c:numRef>
          </c:val>
        </c:ser>
        <c:ser>
          <c:idx val="1"/>
          <c:order val="1"/>
          <c:tx>
            <c:strRef>
              <c:f>BioImport!$V$15</c:f>
              <c:strCache>
                <c:ptCount val="1"/>
                <c:pt idx="0">
                  <c:v>range to 2C climate policy average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BioImport!$W$15:$Z$15</c:f>
              <c:numCache>
                <c:formatCode>0</c:formatCode>
                <c:ptCount val="4"/>
                <c:pt idx="0">
                  <c:v>597.75</c:v>
                </c:pt>
                <c:pt idx="1">
                  <c:v>861.75</c:v>
                </c:pt>
                <c:pt idx="2">
                  <c:v>1573.25</c:v>
                </c:pt>
                <c:pt idx="3">
                  <c:v>1530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8080"/>
        <c:axId val="81759616"/>
      </c:areaChart>
      <c:lineChart>
        <c:grouping val="standard"/>
        <c:varyColors val="0"/>
        <c:ser>
          <c:idx val="4"/>
          <c:order val="2"/>
          <c:tx>
            <c:strRef>
              <c:f>BioImport!$V$19</c:f>
              <c:strCache>
                <c:ptCount val="1"/>
                <c:pt idx="0">
                  <c:v>Maximum: 2C Climate policy</c:v>
                </c:pt>
              </c:strCache>
            </c:strRef>
          </c:tx>
          <c:spPr>
            <a:ln>
              <a:solidFill>
                <a:schemeClr val="accent4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BioImport!$W$19:$Z$19</c:f>
              <c:numCache>
                <c:formatCode>General</c:formatCode>
                <c:ptCount val="4"/>
                <c:pt idx="0">
                  <c:v>2070</c:v>
                </c:pt>
                <c:pt idx="1">
                  <c:v>3409</c:v>
                </c:pt>
                <c:pt idx="2">
                  <c:v>5533</c:v>
                </c:pt>
                <c:pt idx="3">
                  <c:v>5626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BioImport!$V$17</c:f>
              <c:strCache>
                <c:ptCount val="1"/>
                <c:pt idx="0">
                  <c:v>Average: 2C climate policy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BioImport!$W$17:$Z$17</c:f>
              <c:numCache>
                <c:formatCode>0</c:formatCode>
                <c:ptCount val="4"/>
                <c:pt idx="0">
                  <c:v>886.25</c:v>
                </c:pt>
                <c:pt idx="1">
                  <c:v>1228.25</c:v>
                </c:pt>
                <c:pt idx="2">
                  <c:v>2244.75</c:v>
                </c:pt>
                <c:pt idx="3">
                  <c:v>2418.5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BioImport!$V$16</c:f>
              <c:strCache>
                <c:ptCount val="1"/>
                <c:pt idx="0">
                  <c:v>Average: baseline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BioImport!$W$16:$Z$16</c:f>
              <c:numCache>
                <c:formatCode>0</c:formatCode>
                <c:ptCount val="4"/>
                <c:pt idx="0">
                  <c:v>288.5</c:v>
                </c:pt>
                <c:pt idx="1">
                  <c:v>366.5</c:v>
                </c:pt>
                <c:pt idx="2">
                  <c:v>671.5</c:v>
                </c:pt>
                <c:pt idx="3">
                  <c:v>888.5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BioImport!$V$22</c:f>
              <c:strCache>
                <c:ptCount val="1"/>
                <c:pt idx="0">
                  <c:v>JRC_high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BioImport!$W$22:$Z$22</c:f>
              <c:numCache>
                <c:formatCode>0</c:formatCode>
                <c:ptCount val="4"/>
                <c:pt idx="0">
                  <c:v>435283</c:v>
                </c:pt>
                <c:pt idx="1">
                  <c:v>1041517</c:v>
                </c:pt>
                <c:pt idx="2">
                  <c:v>1920032.5939013218</c:v>
                </c:pt>
                <c:pt idx="3">
                  <c:v>2798548.1878026435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BioImport!$V$21</c:f>
              <c:strCache>
                <c:ptCount val="1"/>
                <c:pt idx="0">
                  <c:v>JRC_ref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BioImport!$W$21:$Z$21</c:f>
              <c:numCache>
                <c:formatCode>0</c:formatCode>
                <c:ptCount val="4"/>
                <c:pt idx="0">
                  <c:v>435283</c:v>
                </c:pt>
                <c:pt idx="1">
                  <c:v>1041517</c:v>
                </c:pt>
                <c:pt idx="2">
                  <c:v>1041517</c:v>
                </c:pt>
                <c:pt idx="3">
                  <c:v>1041517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BioImport!$V$20</c:f>
              <c:strCache>
                <c:ptCount val="1"/>
                <c:pt idx="0">
                  <c:v>JRC_low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BioImport!$W$20:$Z$20</c:f>
              <c:numCache>
                <c:formatCode>0</c:formatCode>
                <c:ptCount val="4"/>
                <c:pt idx="0">
                  <c:v>435283</c:v>
                </c:pt>
                <c:pt idx="1">
                  <c:v>435283</c:v>
                </c:pt>
                <c:pt idx="2">
                  <c:v>435283</c:v>
                </c:pt>
                <c:pt idx="3">
                  <c:v>435283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58080"/>
        <c:axId val="81759616"/>
      </c:lineChart>
      <c:catAx>
        <c:axId val="8175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759616"/>
        <c:crosses val="autoZero"/>
        <c:auto val="1"/>
        <c:lblAlgn val="ctr"/>
        <c:lblOffset val="100"/>
        <c:noMultiLvlLbl val="0"/>
      </c:catAx>
      <c:valAx>
        <c:axId val="81759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biomass import to Europe [PJ]</a:t>
                </a:r>
              </a:p>
            </c:rich>
          </c:tx>
          <c:layout>
            <c:manualLayout>
              <c:xMode val="edge"/>
              <c:yMode val="edge"/>
              <c:x val="2.0531216152480255E-3"/>
              <c:y val="8.3692695185220128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81758080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3513411434071196"/>
          <c:y val="6.8488991356029122E-2"/>
          <c:w val="0.2628705807531318"/>
          <c:h val="0.67333343063425777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291352</xdr:colOff>
      <xdr:row>22</xdr:row>
      <xdr:rowOff>174811</xdr:rowOff>
    </xdr:from>
    <xdr:to>
      <xdr:col>29</xdr:col>
      <xdr:colOff>347382</xdr:colOff>
      <xdr:row>42</xdr:row>
      <xdr:rowOff>100852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19"/>
  <sheetViews>
    <sheetView workbookViewId="0">
      <selection activeCell="F24" sqref="F24"/>
    </sheetView>
  </sheetViews>
  <sheetFormatPr defaultRowHeight="15" x14ac:dyDescent="0.25"/>
  <sheetData>
    <row r="2" spans="1:5" x14ac:dyDescent="0.25">
      <c r="A2" t="s">
        <v>189</v>
      </c>
    </row>
    <row r="3" spans="1:5" x14ac:dyDescent="0.25">
      <c r="A3" t="s">
        <v>194</v>
      </c>
    </row>
    <row r="4" spans="1:5" x14ac:dyDescent="0.25">
      <c r="A4" t="s">
        <v>197</v>
      </c>
    </row>
    <row r="7" spans="1:5" x14ac:dyDescent="0.25">
      <c r="A7" s="36" t="s">
        <v>198</v>
      </c>
    </row>
    <row r="8" spans="1:5" x14ac:dyDescent="0.25">
      <c r="A8">
        <v>20150408</v>
      </c>
      <c r="B8" t="s">
        <v>213</v>
      </c>
    </row>
    <row r="11" spans="1:5" x14ac:dyDescent="0.25">
      <c r="B11" s="36" t="s">
        <v>217</v>
      </c>
      <c r="C11" s="36" t="s">
        <v>218</v>
      </c>
      <c r="D11" s="36" t="s">
        <v>219</v>
      </c>
      <c r="E11" s="36" t="s">
        <v>220</v>
      </c>
    </row>
    <row r="12" spans="1:5" x14ac:dyDescent="0.25">
      <c r="B12" t="s">
        <v>221</v>
      </c>
      <c r="C12" t="s">
        <v>222</v>
      </c>
      <c r="E12" t="s">
        <v>223</v>
      </c>
    </row>
    <row r="14" spans="1:5" x14ac:dyDescent="0.25">
      <c r="C14" t="s">
        <v>224</v>
      </c>
    </row>
    <row r="15" spans="1:5" x14ac:dyDescent="0.25">
      <c r="C15" t="s">
        <v>225</v>
      </c>
    </row>
    <row r="16" spans="1:5" x14ac:dyDescent="0.25">
      <c r="C16" t="s">
        <v>226</v>
      </c>
    </row>
    <row r="19" spans="3:3" x14ac:dyDescent="0.25">
      <c r="C19" t="s">
        <v>227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B0F0"/>
  </sheetPr>
  <dimension ref="A1:AX574"/>
  <sheetViews>
    <sheetView tabSelected="1" topLeftCell="B1" zoomScale="70" zoomScaleNormal="70" workbookViewId="0">
      <pane ySplit="4" topLeftCell="A5" activePane="bottomLeft" state="frozen"/>
      <selection pane="bottomLeft" activeCell="N12" sqref="N12"/>
    </sheetView>
  </sheetViews>
  <sheetFormatPr defaultRowHeight="15" x14ac:dyDescent="0.25"/>
  <cols>
    <col min="1" max="1" width="41.140625" bestFit="1" customWidth="1"/>
    <col min="2" max="2" width="10.140625" bestFit="1" customWidth="1"/>
    <col min="4" max="4" width="8.85546875" bestFit="1" customWidth="1"/>
    <col min="5" max="5" width="12.42578125" bestFit="1" customWidth="1"/>
    <col min="6" max="6" width="6.42578125" bestFit="1" customWidth="1"/>
    <col min="7" max="7" width="16.5703125" bestFit="1" customWidth="1"/>
    <col min="8" max="8" width="5.42578125" customWidth="1"/>
    <col min="9" max="17" width="6.42578125" customWidth="1"/>
    <col min="18" max="18" width="9.28515625" customWidth="1"/>
    <col min="19" max="45" width="6.42578125" customWidth="1"/>
    <col min="47" max="47" width="9.140625" customWidth="1"/>
  </cols>
  <sheetData>
    <row r="1" spans="1:50" x14ac:dyDescent="0.25">
      <c r="M1" t="s">
        <v>166</v>
      </c>
      <c r="W1" t="s">
        <v>167</v>
      </c>
      <c r="AF1" t="s">
        <v>81</v>
      </c>
      <c r="AG1" t="s">
        <v>80</v>
      </c>
      <c r="AN1" t="s">
        <v>168</v>
      </c>
      <c r="AU1" s="12" t="s">
        <v>52</v>
      </c>
      <c r="AV1" s="12" t="s">
        <v>53</v>
      </c>
      <c r="AW1" s="12"/>
      <c r="AX1" s="12"/>
    </row>
    <row r="2" spans="1:50" x14ac:dyDescent="0.25">
      <c r="B2" t="s">
        <v>195</v>
      </c>
      <c r="AT2" s="12">
        <v>2010</v>
      </c>
      <c r="AU2" s="12">
        <v>2020</v>
      </c>
      <c r="AV2" s="12">
        <v>2030</v>
      </c>
      <c r="AW2" s="12">
        <v>2040</v>
      </c>
      <c r="AX2" s="12">
        <v>2050</v>
      </c>
    </row>
    <row r="3" spans="1:50" ht="15.75" thickBot="1" x14ac:dyDescent="0.3">
      <c r="B3" s="1" t="s">
        <v>0</v>
      </c>
      <c r="C3" s="1" t="s">
        <v>192</v>
      </c>
      <c r="D3" s="1" t="s">
        <v>1</v>
      </c>
      <c r="E3" s="1" t="s">
        <v>2</v>
      </c>
      <c r="F3" s="1" t="s">
        <v>3</v>
      </c>
      <c r="G3" s="3" t="s">
        <v>39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166</v>
      </c>
      <c r="N3" s="2" t="s">
        <v>9</v>
      </c>
      <c r="O3" s="2" t="s">
        <v>10</v>
      </c>
      <c r="P3" s="2" t="s">
        <v>11</v>
      </c>
      <c r="Q3" s="2" t="s">
        <v>12</v>
      </c>
      <c r="R3" s="2" t="s">
        <v>13</v>
      </c>
      <c r="S3" s="2" t="s">
        <v>14</v>
      </c>
      <c r="T3" s="2" t="s">
        <v>15</v>
      </c>
      <c r="U3" s="2" t="s">
        <v>16</v>
      </c>
      <c r="V3" s="2" t="s">
        <v>17</v>
      </c>
      <c r="W3" s="2" t="s">
        <v>167</v>
      </c>
      <c r="X3" s="2" t="s">
        <v>18</v>
      </c>
      <c r="Y3" s="2" t="s">
        <v>19</v>
      </c>
      <c r="Z3" s="2" t="s">
        <v>20</v>
      </c>
      <c r="AA3" s="2" t="s">
        <v>21</v>
      </c>
      <c r="AB3" s="2" t="s">
        <v>22</v>
      </c>
      <c r="AC3" s="2" t="s">
        <v>23</v>
      </c>
      <c r="AD3" s="2" t="s">
        <v>24</v>
      </c>
      <c r="AE3" s="2" t="s">
        <v>25</v>
      </c>
      <c r="AF3" s="2" t="s">
        <v>26</v>
      </c>
      <c r="AG3" s="2" t="s">
        <v>27</v>
      </c>
      <c r="AH3" s="2" t="s">
        <v>28</v>
      </c>
      <c r="AI3" s="2" t="s">
        <v>29</v>
      </c>
      <c r="AJ3" s="2" t="s">
        <v>30</v>
      </c>
      <c r="AK3" s="2" t="s">
        <v>31</v>
      </c>
      <c r="AL3" s="2" t="s">
        <v>32</v>
      </c>
      <c r="AM3" s="2" t="s">
        <v>33</v>
      </c>
      <c r="AN3" s="2" t="s">
        <v>34</v>
      </c>
      <c r="AO3" s="2" t="s">
        <v>35</v>
      </c>
      <c r="AP3" s="2" t="s">
        <v>36</v>
      </c>
      <c r="AQ3" s="2" t="s">
        <v>37</v>
      </c>
      <c r="AR3" s="2" t="s">
        <v>38</v>
      </c>
      <c r="AS3" s="94"/>
      <c r="AT3" s="15">
        <f>SUM(AT5:AT207)</f>
        <v>4984.858194225274</v>
      </c>
      <c r="AU3" s="15">
        <f t="shared" ref="AU3:AW3" si="0">SUM(AU5:AU207)</f>
        <v>7131.9486783499651</v>
      </c>
      <c r="AV3" s="15">
        <f t="shared" si="0"/>
        <v>8177.9734549368213</v>
      </c>
      <c r="AW3" s="15">
        <f t="shared" si="0"/>
        <v>8270.5313329749297</v>
      </c>
      <c r="AX3" s="15">
        <f>SUM(AX5:AX207)</f>
        <v>8343.6767733938505</v>
      </c>
    </row>
    <row r="4" spans="1:50" x14ac:dyDescent="0.25">
      <c r="A4" t="s">
        <v>169</v>
      </c>
      <c r="B4" t="s">
        <v>42</v>
      </c>
      <c r="D4" t="s">
        <v>40</v>
      </c>
      <c r="E4" t="s">
        <v>41</v>
      </c>
      <c r="F4">
        <v>2005</v>
      </c>
      <c r="G4" t="s">
        <v>43</v>
      </c>
      <c r="I4" s="6">
        <f>I5</f>
        <v>0</v>
      </c>
      <c r="J4" s="6">
        <f t="shared" ref="J4:AR4" si="1">J5</f>
        <v>13.88028360145829</v>
      </c>
      <c r="K4" s="6">
        <f t="shared" si="1"/>
        <v>4.5870892324240868</v>
      </c>
      <c r="L4" s="6">
        <f t="shared" si="1"/>
        <v>0</v>
      </c>
      <c r="M4" s="6">
        <f t="shared" si="1"/>
        <v>0</v>
      </c>
      <c r="N4" s="6">
        <f t="shared" si="1"/>
        <v>0</v>
      </c>
      <c r="O4" s="6">
        <f t="shared" si="1"/>
        <v>0</v>
      </c>
      <c r="P4" s="6">
        <f t="shared" si="1"/>
        <v>9.6852713325215678</v>
      </c>
      <c r="Q4" s="6">
        <f t="shared" si="1"/>
        <v>72.382004438548279</v>
      </c>
      <c r="R4" s="6">
        <f t="shared" si="1"/>
        <v>1.4394638787425129</v>
      </c>
      <c r="S4" s="6">
        <f t="shared" si="1"/>
        <v>0</v>
      </c>
      <c r="T4" s="6">
        <f t="shared" si="1"/>
        <v>0</v>
      </c>
      <c r="U4" s="6">
        <f t="shared" si="1"/>
        <v>0</v>
      </c>
      <c r="V4" s="6">
        <f t="shared" si="1"/>
        <v>230.31117172256856</v>
      </c>
      <c r="W4" s="6">
        <f t="shared" si="1"/>
        <v>0</v>
      </c>
      <c r="X4" s="6">
        <f t="shared" si="1"/>
        <v>0</v>
      </c>
      <c r="Y4" s="6">
        <f t="shared" si="1"/>
        <v>0</v>
      </c>
      <c r="Z4" s="6">
        <f t="shared" si="1"/>
        <v>0</v>
      </c>
      <c r="AA4" s="6">
        <f t="shared" si="1"/>
        <v>0</v>
      </c>
      <c r="AB4" s="6">
        <f t="shared" si="1"/>
        <v>0</v>
      </c>
      <c r="AC4" s="6">
        <f t="shared" si="1"/>
        <v>1.6270660098606533</v>
      </c>
      <c r="AD4" s="6">
        <f t="shared" si="1"/>
        <v>0</v>
      </c>
      <c r="AE4" s="6">
        <f t="shared" si="1"/>
        <v>0</v>
      </c>
      <c r="AF4" s="6">
        <f t="shared" si="1"/>
        <v>0</v>
      </c>
      <c r="AG4" s="6">
        <f t="shared" si="1"/>
        <v>0</v>
      </c>
      <c r="AH4" s="6">
        <f t="shared" si="1"/>
        <v>0</v>
      </c>
      <c r="AI4" s="6">
        <f t="shared" si="1"/>
        <v>1.5812101831283181</v>
      </c>
      <c r="AJ4" s="6">
        <f t="shared" si="1"/>
        <v>0</v>
      </c>
      <c r="AK4" s="6">
        <f t="shared" si="1"/>
        <v>1.7885305999732002</v>
      </c>
      <c r="AL4" s="6">
        <f t="shared" si="1"/>
        <v>0</v>
      </c>
      <c r="AM4" s="6">
        <f t="shared" si="1"/>
        <v>0</v>
      </c>
      <c r="AN4" s="6">
        <f t="shared" si="1"/>
        <v>0</v>
      </c>
      <c r="AO4" s="6">
        <f t="shared" si="1"/>
        <v>4.8568285335089296</v>
      </c>
      <c r="AP4" s="6">
        <f t="shared" si="1"/>
        <v>0</v>
      </c>
      <c r="AQ4" s="6">
        <f t="shared" si="1"/>
        <v>1.4679579775908658</v>
      </c>
      <c r="AR4" s="6">
        <f t="shared" si="1"/>
        <v>3.0246297206634032</v>
      </c>
      <c r="AS4" s="6"/>
      <c r="AU4" s="6"/>
    </row>
    <row r="5" spans="1:50" x14ac:dyDescent="0.25">
      <c r="A5" t="s">
        <v>169</v>
      </c>
      <c r="B5" t="s">
        <v>42</v>
      </c>
      <c r="D5" t="s">
        <v>40</v>
      </c>
      <c r="E5" t="s">
        <v>41</v>
      </c>
      <c r="F5">
        <v>2010</v>
      </c>
      <c r="G5" t="s">
        <v>43</v>
      </c>
      <c r="I5" s="6">
        <v>0</v>
      </c>
      <c r="J5" s="6">
        <v>13.88028360145829</v>
      </c>
      <c r="K5" s="6">
        <v>4.5870892324240868</v>
      </c>
      <c r="L5" s="6">
        <v>0</v>
      </c>
      <c r="M5" s="6">
        <v>0</v>
      </c>
      <c r="N5" s="87">
        <v>0</v>
      </c>
      <c r="O5" s="6">
        <v>0</v>
      </c>
      <c r="P5" s="6">
        <v>9.6852713325215678</v>
      </c>
      <c r="Q5" s="6">
        <v>72.382004438548279</v>
      </c>
      <c r="R5" s="6">
        <v>1.4394638787425129</v>
      </c>
      <c r="S5" s="6">
        <v>0</v>
      </c>
      <c r="T5" s="6">
        <v>0</v>
      </c>
      <c r="U5" s="6">
        <v>0</v>
      </c>
      <c r="V5" s="6">
        <v>230.31117172256856</v>
      </c>
      <c r="W5" s="6">
        <v>0</v>
      </c>
      <c r="X5" s="6">
        <v>0</v>
      </c>
      <c r="Y5" s="6">
        <v>0</v>
      </c>
      <c r="Z5" s="6">
        <v>0</v>
      </c>
      <c r="AA5" s="87">
        <v>0</v>
      </c>
      <c r="AB5" s="6">
        <v>0</v>
      </c>
      <c r="AC5" s="6">
        <v>1.6270660098606533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1.5812101831283181</v>
      </c>
      <c r="AJ5" s="87">
        <v>0</v>
      </c>
      <c r="AK5" s="6">
        <v>1.7885305999732002</v>
      </c>
      <c r="AL5" s="6">
        <v>0</v>
      </c>
      <c r="AM5" s="6">
        <v>0</v>
      </c>
      <c r="AN5" s="6">
        <v>0</v>
      </c>
      <c r="AO5" s="6">
        <v>4.8568285335089296</v>
      </c>
      <c r="AP5" s="6">
        <v>0</v>
      </c>
      <c r="AQ5" s="6">
        <v>1.4679579775908658</v>
      </c>
      <c r="AR5" s="6">
        <v>3.0246297206634032</v>
      </c>
      <c r="AS5" s="6"/>
      <c r="AT5" s="6">
        <f>SUM(J5:L5,O5:Z5,AB5:AE5,AH5:AI5,AK5:AM5,AO5:AR5)</f>
        <v>346.63150723098869</v>
      </c>
    </row>
    <row r="6" spans="1:50" x14ac:dyDescent="0.25">
      <c r="A6" t="s">
        <v>169</v>
      </c>
      <c r="B6" t="s">
        <v>42</v>
      </c>
      <c r="D6" t="s">
        <v>40</v>
      </c>
      <c r="E6" t="s">
        <v>41</v>
      </c>
      <c r="F6">
        <v>2020</v>
      </c>
      <c r="G6" t="s">
        <v>43</v>
      </c>
      <c r="I6" s="6">
        <v>0</v>
      </c>
      <c r="J6" s="6">
        <v>13.763613900985881</v>
      </c>
      <c r="K6" s="6">
        <v>17.36917363811672</v>
      </c>
      <c r="L6" s="6">
        <v>8.5780194617771581</v>
      </c>
      <c r="M6" s="6">
        <v>0</v>
      </c>
      <c r="N6" s="87">
        <v>0</v>
      </c>
      <c r="O6" s="6">
        <v>0</v>
      </c>
      <c r="P6" s="6">
        <v>14.641597428457208</v>
      </c>
      <c r="Q6" s="6">
        <v>48.939887571067857</v>
      </c>
      <c r="R6" s="6">
        <v>0.67147150156021984</v>
      </c>
      <c r="S6" s="6">
        <v>0</v>
      </c>
      <c r="T6" s="6">
        <v>106.07933527838496</v>
      </c>
      <c r="U6" s="6">
        <v>0</v>
      </c>
      <c r="V6" s="6">
        <v>228.25899803193647</v>
      </c>
      <c r="W6" s="6">
        <v>14.722842728140789</v>
      </c>
      <c r="X6" s="6">
        <v>0</v>
      </c>
      <c r="Y6" s="6">
        <v>4.2584532651923217</v>
      </c>
      <c r="Z6" s="6">
        <v>0</v>
      </c>
      <c r="AA6" s="87">
        <v>0</v>
      </c>
      <c r="AB6" s="6">
        <v>44.343330696921939</v>
      </c>
      <c r="AC6" s="6">
        <v>24.295866760260513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14.17204036627616</v>
      </c>
      <c r="AJ6" s="87">
        <v>0</v>
      </c>
      <c r="AK6" s="6">
        <v>28.690385093576516</v>
      </c>
      <c r="AL6" s="6">
        <v>0.20171668365858555</v>
      </c>
      <c r="AM6" s="6">
        <v>9.8986830277410256</v>
      </c>
      <c r="AN6" s="6">
        <v>0</v>
      </c>
      <c r="AO6" s="6">
        <v>4.5473747137070069</v>
      </c>
      <c r="AP6" s="6">
        <v>0</v>
      </c>
      <c r="AQ6" s="6">
        <v>1.6141066497428975</v>
      </c>
      <c r="AR6" s="6">
        <v>18.16654429965606</v>
      </c>
      <c r="AS6" s="6"/>
      <c r="AU6" s="6">
        <f>SUM(J6:L6,O6:Z6,AB6:AE6,AH6:AI6,AK6:AM6,AO6:AR6)</f>
        <v>603.21344109716028</v>
      </c>
    </row>
    <row r="7" spans="1:50" x14ac:dyDescent="0.25">
      <c r="A7" t="s">
        <v>169</v>
      </c>
      <c r="B7" t="s">
        <v>42</v>
      </c>
      <c r="D7" t="s">
        <v>40</v>
      </c>
      <c r="E7" t="s">
        <v>41</v>
      </c>
      <c r="F7">
        <v>2030</v>
      </c>
      <c r="G7" t="s">
        <v>43</v>
      </c>
      <c r="I7" s="6">
        <v>0</v>
      </c>
      <c r="J7" s="6">
        <v>15.318842539611374</v>
      </c>
      <c r="K7" s="6">
        <v>30.820799132111134</v>
      </c>
      <c r="L7" s="6">
        <v>1.5152494318523886</v>
      </c>
      <c r="M7" s="6">
        <v>0</v>
      </c>
      <c r="N7" s="87">
        <v>0</v>
      </c>
      <c r="O7" s="6">
        <v>0</v>
      </c>
      <c r="P7" s="6">
        <v>25.037529546114548</v>
      </c>
      <c r="Q7" s="6">
        <v>45.765400444768964</v>
      </c>
      <c r="R7" s="6">
        <v>1.3470716291842988</v>
      </c>
      <c r="S7" s="6">
        <v>0</v>
      </c>
      <c r="T7" s="6">
        <v>136.66556269251532</v>
      </c>
      <c r="U7" s="6">
        <v>0</v>
      </c>
      <c r="V7" s="6">
        <v>251.3532413835253</v>
      </c>
      <c r="W7" s="6">
        <v>16.523797685978383</v>
      </c>
      <c r="X7" s="6">
        <v>0</v>
      </c>
      <c r="Y7" s="6">
        <v>9.133254197327382</v>
      </c>
      <c r="Z7" s="6">
        <v>0</v>
      </c>
      <c r="AA7" s="87">
        <v>0</v>
      </c>
      <c r="AB7" s="6">
        <v>110.97734973223722</v>
      </c>
      <c r="AC7" s="6">
        <v>33.857988085848191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20.938520977084668</v>
      </c>
      <c r="AJ7" s="87">
        <v>0</v>
      </c>
      <c r="AK7" s="6">
        <v>47.667554674149017</v>
      </c>
      <c r="AL7" s="6">
        <v>6.4776837176426988E-2</v>
      </c>
      <c r="AM7" s="6">
        <v>6.1280271030998458E-3</v>
      </c>
      <c r="AN7" s="6">
        <v>0</v>
      </c>
      <c r="AO7" s="6">
        <v>5.100918975969905</v>
      </c>
      <c r="AP7" s="6">
        <v>0</v>
      </c>
      <c r="AQ7" s="6">
        <v>4.2235842290642509</v>
      </c>
      <c r="AR7" s="6">
        <v>126.16931880941168</v>
      </c>
      <c r="AS7" s="6"/>
      <c r="AV7" s="6">
        <f>SUM(J7:L7,O7:Z7,AB7:AE7,AH7:AI7,AK7:AM7,AO7:AR7)</f>
        <v>882.48688903103346</v>
      </c>
    </row>
    <row r="8" spans="1:50" x14ac:dyDescent="0.25">
      <c r="A8" t="s">
        <v>169</v>
      </c>
      <c r="B8" t="s">
        <v>42</v>
      </c>
      <c r="D8" t="s">
        <v>40</v>
      </c>
      <c r="E8" t="s">
        <v>41</v>
      </c>
      <c r="F8">
        <v>2040</v>
      </c>
      <c r="G8" t="s">
        <v>43</v>
      </c>
      <c r="I8" s="6">
        <v>0</v>
      </c>
      <c r="J8" s="6">
        <v>14.826541323951419</v>
      </c>
      <c r="K8" s="6">
        <v>33.647112604780531</v>
      </c>
      <c r="L8" s="6">
        <v>8.7856949140811871</v>
      </c>
      <c r="M8" s="6">
        <v>0</v>
      </c>
      <c r="N8" s="87">
        <v>0</v>
      </c>
      <c r="O8" s="6">
        <v>0</v>
      </c>
      <c r="P8" s="6">
        <v>29.67275534705723</v>
      </c>
      <c r="Q8" s="6">
        <v>44.590686463655651</v>
      </c>
      <c r="R8" s="6">
        <v>2.103594770982987</v>
      </c>
      <c r="S8" s="6">
        <v>0</v>
      </c>
      <c r="T8" s="6">
        <v>154.33494330015009</v>
      </c>
      <c r="U8" s="6">
        <v>0</v>
      </c>
      <c r="V8" s="6">
        <v>241.64204744278373</v>
      </c>
      <c r="W8" s="6">
        <v>19.241579590719617</v>
      </c>
      <c r="X8" s="6">
        <v>0</v>
      </c>
      <c r="Y8" s="6">
        <v>12.800706311393654</v>
      </c>
      <c r="Z8" s="6">
        <v>0</v>
      </c>
      <c r="AA8" s="87">
        <v>0</v>
      </c>
      <c r="AB8" s="6">
        <v>119.96625026962333</v>
      </c>
      <c r="AC8" s="6">
        <v>37.812739681708194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17.58706915481066</v>
      </c>
      <c r="AJ8" s="87">
        <v>0</v>
      </c>
      <c r="AK8" s="6">
        <v>89.370986925302731</v>
      </c>
      <c r="AL8" s="6">
        <v>0.22237599582774784</v>
      </c>
      <c r="AM8" s="6">
        <v>9.5818844848198612</v>
      </c>
      <c r="AN8" s="6">
        <v>0</v>
      </c>
      <c r="AO8" s="6">
        <v>5.2708450095858828</v>
      </c>
      <c r="AP8" s="6">
        <v>0</v>
      </c>
      <c r="AQ8" s="6">
        <v>6.3034391982607962</v>
      </c>
      <c r="AR8" s="6">
        <v>96.761883173129391</v>
      </c>
      <c r="AS8" s="6"/>
      <c r="AV8" s="6"/>
      <c r="AW8" s="6">
        <f>SUM(J8:L8,O8:Z8,AB8:AE8,AH8:AI8,AK8:AM8,AO8:AR8)</f>
        <v>944.52313596262468</v>
      </c>
    </row>
    <row r="9" spans="1:50" x14ac:dyDescent="0.25">
      <c r="A9" t="s">
        <v>169</v>
      </c>
      <c r="B9" t="s">
        <v>42</v>
      </c>
      <c r="D9" t="s">
        <v>40</v>
      </c>
      <c r="E9" s="5" t="s">
        <v>41</v>
      </c>
      <c r="F9" s="5">
        <v>2050</v>
      </c>
      <c r="G9" s="5" t="s">
        <v>43</v>
      </c>
      <c r="H9" s="5"/>
      <c r="I9" s="7">
        <v>0</v>
      </c>
      <c r="J9" s="7">
        <v>14.335299148984362</v>
      </c>
      <c r="K9" s="7">
        <v>36.400841195090337</v>
      </c>
      <c r="L9" s="7">
        <v>11.674660652140407</v>
      </c>
      <c r="M9" s="7">
        <v>0</v>
      </c>
      <c r="N9" s="87">
        <v>0</v>
      </c>
      <c r="O9" s="7">
        <v>0</v>
      </c>
      <c r="P9" s="7">
        <v>34.388210855291582</v>
      </c>
      <c r="Q9" s="7">
        <v>43.513847023492417</v>
      </c>
      <c r="R9" s="7">
        <v>2.6991449516613688</v>
      </c>
      <c r="S9" s="7">
        <v>0</v>
      </c>
      <c r="T9" s="7">
        <v>170.00479257615217</v>
      </c>
      <c r="U9" s="7">
        <v>0</v>
      </c>
      <c r="V9" s="7">
        <v>231.88142905842523</v>
      </c>
      <c r="W9" s="7">
        <v>21.77410832860982</v>
      </c>
      <c r="X9" s="7">
        <v>0</v>
      </c>
      <c r="Y9" s="7">
        <v>16.997486854686628</v>
      </c>
      <c r="Z9" s="7">
        <v>0</v>
      </c>
      <c r="AA9" s="87">
        <v>0</v>
      </c>
      <c r="AB9" s="7">
        <v>130.29806576169997</v>
      </c>
      <c r="AC9" s="7">
        <v>41.634753313809249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14.358482242310025</v>
      </c>
      <c r="AJ9" s="88">
        <v>0</v>
      </c>
      <c r="AK9" s="7">
        <v>133.0356442755849</v>
      </c>
      <c r="AL9" s="7">
        <v>0.47666832169245538</v>
      </c>
      <c r="AM9" s="7">
        <v>9.3721601651697988</v>
      </c>
      <c r="AN9" s="7">
        <v>0</v>
      </c>
      <c r="AO9" s="7">
        <v>5.4375972186382366</v>
      </c>
      <c r="AP9" s="7">
        <v>0</v>
      </c>
      <c r="AQ9" s="7">
        <v>8.7917621933171102</v>
      </c>
      <c r="AR9" s="7">
        <v>67.979602559701917</v>
      </c>
      <c r="AS9" s="23"/>
      <c r="AV9" s="6"/>
      <c r="AW9" s="6"/>
      <c r="AX9" s="6">
        <f>SUM(J9:L9,O9:Z9,AB9:AE9,AH9:AI9,AK9:AM9,AO9:AR9)</f>
        <v>995.05455669645801</v>
      </c>
    </row>
    <row r="10" spans="1:50" x14ac:dyDescent="0.25">
      <c r="A10" t="s">
        <v>152</v>
      </c>
      <c r="C10" t="s">
        <v>193</v>
      </c>
      <c r="E10" t="s">
        <v>45</v>
      </c>
      <c r="F10">
        <v>2005</v>
      </c>
      <c r="G10" t="s">
        <v>43</v>
      </c>
      <c r="I10" s="6">
        <f>I11</f>
        <v>4.322700563148743</v>
      </c>
      <c r="J10" s="6">
        <f t="shared" ref="J10:AR10" si="2">J11</f>
        <v>3.7313424360020333</v>
      </c>
      <c r="K10" s="6">
        <f t="shared" si="2"/>
        <v>3.7483714471093954</v>
      </c>
      <c r="L10" s="6">
        <f t="shared" si="2"/>
        <v>7.6957777433695558</v>
      </c>
      <c r="M10" s="6">
        <f t="shared" si="2"/>
        <v>5.0657973172360489</v>
      </c>
      <c r="N10" s="6"/>
      <c r="O10" s="6">
        <f t="shared" si="2"/>
        <v>7.7652205544134114</v>
      </c>
      <c r="P10" s="6">
        <f t="shared" si="2"/>
        <v>3.6633593917936813</v>
      </c>
      <c r="Q10" s="6">
        <f t="shared" si="2"/>
        <v>3.7304316623830958</v>
      </c>
      <c r="R10" s="6">
        <f t="shared" si="2"/>
        <v>5.2892617675841684</v>
      </c>
      <c r="S10" s="6">
        <f t="shared" si="2"/>
        <v>7.7257092217077661</v>
      </c>
      <c r="T10" s="6">
        <f t="shared" si="2"/>
        <v>3.710426995169771</v>
      </c>
      <c r="U10" s="6">
        <f t="shared" si="2"/>
        <v>3.7604921982181829</v>
      </c>
      <c r="V10" s="6">
        <f t="shared" si="2"/>
        <v>3.7404681786675629</v>
      </c>
      <c r="W10" s="6">
        <f t="shared" si="2"/>
        <v>3.6960761704180403</v>
      </c>
      <c r="X10" s="6">
        <f t="shared" si="2"/>
        <v>4.3014237125880168</v>
      </c>
      <c r="Y10" s="6">
        <f t="shared" si="2"/>
        <v>3.6519030006241908</v>
      </c>
      <c r="Z10" s="6">
        <f t="shared" si="2"/>
        <v>7.807495029643011</v>
      </c>
      <c r="AA10" s="6"/>
      <c r="AB10" s="6">
        <f t="shared" si="2"/>
        <v>3.7535259583020384</v>
      </c>
      <c r="AC10" s="6">
        <f t="shared" si="2"/>
        <v>3.6398196400059577</v>
      </c>
      <c r="AD10" s="6">
        <f t="shared" si="2"/>
        <v>3.7483714471093954</v>
      </c>
      <c r="AE10" s="6">
        <f t="shared" si="2"/>
        <v>3.6513503151431945</v>
      </c>
      <c r="AF10" s="6">
        <f t="shared" si="2"/>
        <v>0</v>
      </c>
      <c r="AG10" s="6">
        <f t="shared" si="2"/>
        <v>4.98886290942324</v>
      </c>
      <c r="AH10" s="6">
        <f t="shared" si="2"/>
        <v>7.7381441196977025</v>
      </c>
      <c r="AI10" s="6">
        <f t="shared" si="2"/>
        <v>3.7587972242545775</v>
      </c>
      <c r="AJ10" s="6">
        <f t="shared" si="2"/>
        <v>3.8991766045141847</v>
      </c>
      <c r="AK10" s="6">
        <f t="shared" si="2"/>
        <v>3.649621437352617</v>
      </c>
      <c r="AL10" s="6">
        <f t="shared" si="2"/>
        <v>3.6698931683302765</v>
      </c>
      <c r="AM10" s="6">
        <f t="shared" si="2"/>
        <v>3.6253669122302443</v>
      </c>
      <c r="AN10" s="6">
        <f t="shared" si="2"/>
        <v>4.322700563148743</v>
      </c>
      <c r="AO10" s="6">
        <f t="shared" si="2"/>
        <v>3.7850474161029064</v>
      </c>
      <c r="AP10" s="6">
        <f t="shared" si="2"/>
        <v>7.7449267105062232</v>
      </c>
      <c r="AQ10" s="6">
        <f t="shared" si="2"/>
        <v>3.6623611582834279</v>
      </c>
      <c r="AR10" s="6">
        <f t="shared" si="2"/>
        <v>3.7657060192813172</v>
      </c>
      <c r="AS10" s="6"/>
      <c r="AV10" s="6"/>
      <c r="AW10" s="6"/>
      <c r="AX10" s="6"/>
    </row>
    <row r="11" spans="1:50" x14ac:dyDescent="0.25">
      <c r="A11" t="s">
        <v>152</v>
      </c>
      <c r="C11" t="s">
        <v>193</v>
      </c>
      <c r="E11" t="s">
        <v>45</v>
      </c>
      <c r="F11">
        <v>2010</v>
      </c>
      <c r="G11" t="s">
        <v>43</v>
      </c>
      <c r="I11" s="6">
        <v>4.322700563148743</v>
      </c>
      <c r="J11" s="6">
        <v>3.7313424360020333</v>
      </c>
      <c r="K11" s="6">
        <v>3.7483714471093954</v>
      </c>
      <c r="L11" s="6">
        <v>7.6957777433695558</v>
      </c>
      <c r="M11" s="6">
        <v>5.0657973172360489</v>
      </c>
      <c r="N11" s="6"/>
      <c r="O11" s="6">
        <v>7.7652205544134114</v>
      </c>
      <c r="P11" s="6">
        <v>3.6633593917936813</v>
      </c>
      <c r="Q11" s="6">
        <v>3.7304316623830958</v>
      </c>
      <c r="R11" s="6">
        <v>5.2892617675841684</v>
      </c>
      <c r="S11" s="6">
        <v>7.7257092217077661</v>
      </c>
      <c r="T11" s="6">
        <v>3.710426995169771</v>
      </c>
      <c r="U11" s="6">
        <v>3.7604921982181829</v>
      </c>
      <c r="V11" s="6">
        <v>3.7404681786675629</v>
      </c>
      <c r="W11" s="6">
        <v>3.6960761704180403</v>
      </c>
      <c r="X11" s="6">
        <v>4.3014237125880168</v>
      </c>
      <c r="Y11" s="6">
        <v>3.6519030006241908</v>
      </c>
      <c r="Z11" s="6">
        <v>7.807495029643011</v>
      </c>
      <c r="AA11" s="6"/>
      <c r="AB11" s="6">
        <v>3.7535259583020384</v>
      </c>
      <c r="AC11" s="6">
        <v>3.6398196400059577</v>
      </c>
      <c r="AD11" s="19">
        <v>3.7483714471093954</v>
      </c>
      <c r="AE11" s="6">
        <v>3.6513503151431945</v>
      </c>
      <c r="AF11" s="6">
        <v>0</v>
      </c>
      <c r="AG11" s="6">
        <v>4.98886290942324</v>
      </c>
      <c r="AH11" s="6">
        <v>7.7381441196977025</v>
      </c>
      <c r="AI11" s="6">
        <v>3.7587972242545775</v>
      </c>
      <c r="AJ11" s="6">
        <v>3.8991766045141847</v>
      </c>
      <c r="AK11" s="6">
        <v>3.649621437352617</v>
      </c>
      <c r="AL11" s="6">
        <v>3.6698931683302765</v>
      </c>
      <c r="AM11" s="6">
        <v>3.6253669122302443</v>
      </c>
      <c r="AN11" s="6">
        <v>4.322700563148743</v>
      </c>
      <c r="AO11" s="6">
        <v>3.7850474161029064</v>
      </c>
      <c r="AP11" s="6">
        <v>7.7449267105062232</v>
      </c>
      <c r="AQ11" s="6">
        <v>3.6623611582834279</v>
      </c>
      <c r="AR11" s="6">
        <v>3.7657060192813172</v>
      </c>
      <c r="AS11" s="6"/>
      <c r="AU11" s="6"/>
      <c r="AV11" s="6"/>
      <c r="AW11" s="6"/>
      <c r="AX11" s="6"/>
    </row>
    <row r="12" spans="1:50" x14ac:dyDescent="0.25">
      <c r="A12" t="s">
        <v>152</v>
      </c>
      <c r="C12" t="s">
        <v>193</v>
      </c>
      <c r="E12" t="s">
        <v>45</v>
      </c>
      <c r="F12">
        <v>2020</v>
      </c>
      <c r="G12" t="s">
        <v>43</v>
      </c>
      <c r="I12" s="6">
        <v>4.5255391517082293</v>
      </c>
      <c r="J12" s="6">
        <v>3.7764228064853191</v>
      </c>
      <c r="K12" s="6">
        <v>3.7934518175926821</v>
      </c>
      <c r="L12" s="6">
        <v>3.6715363678854609</v>
      </c>
      <c r="M12" s="6">
        <v>4.5255391517082293</v>
      </c>
      <c r="N12" s="6"/>
      <c r="O12" s="6">
        <v>6.9156303549158293</v>
      </c>
      <c r="P12" s="6">
        <v>3.7041531669491223</v>
      </c>
      <c r="Q12" s="6">
        <v>3.7755120328663847</v>
      </c>
      <c r="R12" s="6">
        <v>5.3552420628327058</v>
      </c>
      <c r="S12" s="6">
        <v>6.876119022210184</v>
      </c>
      <c r="T12" s="6">
        <v>3.7555073656530591</v>
      </c>
      <c r="U12" s="6">
        <v>3.8055725687014688</v>
      </c>
      <c r="V12" s="6">
        <v>3.785548549150846</v>
      </c>
      <c r="W12" s="6">
        <v>3.741156540901327</v>
      </c>
      <c r="X12" s="6">
        <v>4.5042623011475023</v>
      </c>
      <c r="Y12" s="6">
        <v>3.6926967757796323</v>
      </c>
      <c r="Z12" s="6">
        <v>6.9579048301454289</v>
      </c>
      <c r="AA12" s="6"/>
      <c r="AB12" s="6">
        <v>3.7986063287853229</v>
      </c>
      <c r="AC12" s="6">
        <v>3.6806134151613992</v>
      </c>
      <c r="AD12" s="19">
        <v>3.7934518175926821</v>
      </c>
      <c r="AE12" s="6">
        <v>3.6921440902986356</v>
      </c>
      <c r="AF12" s="6">
        <v>0</v>
      </c>
      <c r="AG12" s="6">
        <v>4.3617963370871422</v>
      </c>
      <c r="AH12" s="6">
        <v>6.8885539202001214</v>
      </c>
      <c r="AI12" s="6">
        <v>3.8038775947378642</v>
      </c>
      <c r="AJ12" s="6">
        <v>3.5166582372358364</v>
      </c>
      <c r="AK12" s="6">
        <v>3.6904152125080594</v>
      </c>
      <c r="AL12" s="6">
        <v>3.7149735388135632</v>
      </c>
      <c r="AM12" s="6">
        <v>3.6637654647095816</v>
      </c>
      <c r="AN12" s="6">
        <v>4.5255391517082293</v>
      </c>
      <c r="AO12" s="6">
        <v>3.8301277865861927</v>
      </c>
      <c r="AP12" s="6">
        <v>6.8953365110086411</v>
      </c>
      <c r="AQ12" s="6">
        <v>3.7031549334388689</v>
      </c>
      <c r="AR12" s="6">
        <v>3.8107863897646004</v>
      </c>
      <c r="AS12" s="6"/>
      <c r="AU12" s="6"/>
      <c r="AV12" s="6"/>
      <c r="AW12" s="6"/>
      <c r="AX12" s="6"/>
    </row>
    <row r="13" spans="1:50" x14ac:dyDescent="0.25">
      <c r="A13" t="s">
        <v>152</v>
      </c>
      <c r="C13" t="s">
        <v>193</v>
      </c>
      <c r="E13" t="s">
        <v>45</v>
      </c>
      <c r="F13">
        <v>2030</v>
      </c>
      <c r="G13" t="s">
        <v>43</v>
      </c>
      <c r="I13" s="6">
        <v>4.3253392985740806</v>
      </c>
      <c r="J13" s="6">
        <v>4.0289004682390468</v>
      </c>
      <c r="K13" s="6">
        <v>4.0459294793464089</v>
      </c>
      <c r="L13" s="6">
        <v>3.9233864655297506</v>
      </c>
      <c r="M13" s="6">
        <v>4.6588269006323868</v>
      </c>
      <c r="N13" s="6"/>
      <c r="O13" s="6">
        <v>7.4208289311344551</v>
      </c>
      <c r="P13" s="6">
        <v>3.9575424473782106</v>
      </c>
      <c r="Q13" s="6">
        <v>4.0279896946201097</v>
      </c>
      <c r="R13" s="6">
        <v>5.7247720930339305</v>
      </c>
      <c r="S13" s="6">
        <v>7.3813175984288089</v>
      </c>
      <c r="T13" s="6">
        <v>4.007985027406785</v>
      </c>
      <c r="U13" s="6">
        <v>4.058050230455196</v>
      </c>
      <c r="V13" s="6">
        <v>4.0380262109045741</v>
      </c>
      <c r="W13" s="6">
        <v>3.9936342026550546</v>
      </c>
      <c r="X13" s="6">
        <v>4.3040624480133536</v>
      </c>
      <c r="Y13" s="6">
        <v>3.9460860562087201</v>
      </c>
      <c r="Z13" s="6">
        <v>7.4631034063640538</v>
      </c>
      <c r="AA13" s="6"/>
      <c r="AB13" s="6">
        <v>4.0510839905390492</v>
      </c>
      <c r="AC13" s="6">
        <v>3.934002695590487</v>
      </c>
      <c r="AD13" s="19">
        <v>4.0459294793464089</v>
      </c>
      <c r="AE13" s="6">
        <v>3.9455333707277234</v>
      </c>
      <c r="AF13" s="6">
        <v>0</v>
      </c>
      <c r="AG13" s="6">
        <v>4.2484048907612717</v>
      </c>
      <c r="AH13" s="6">
        <v>7.3937524964187462</v>
      </c>
      <c r="AI13" s="6">
        <v>4.0563552564915923</v>
      </c>
      <c r="AJ13" s="6">
        <v>3.7441181757341564</v>
      </c>
      <c r="AK13" s="6">
        <v>3.9438044929371467</v>
      </c>
      <c r="AL13" s="6">
        <v>3.9674512005672904</v>
      </c>
      <c r="AM13" s="6">
        <v>3.9156155623538718</v>
      </c>
      <c r="AN13" s="6">
        <v>4.3253392985740806</v>
      </c>
      <c r="AO13" s="6">
        <v>4.0826054483399181</v>
      </c>
      <c r="AP13" s="6">
        <v>7.4005350872272659</v>
      </c>
      <c r="AQ13" s="6">
        <v>3.9565442138679567</v>
      </c>
      <c r="AR13" s="6">
        <v>4.063264051518332</v>
      </c>
      <c r="AS13" s="6"/>
      <c r="AU13" s="6"/>
      <c r="AV13" s="6"/>
      <c r="AW13" s="6"/>
      <c r="AX13" s="6"/>
    </row>
    <row r="14" spans="1:50" x14ac:dyDescent="0.25">
      <c r="A14" t="s">
        <v>152</v>
      </c>
      <c r="C14" t="s">
        <v>193</v>
      </c>
      <c r="E14" t="s">
        <v>45</v>
      </c>
      <c r="F14">
        <v>2040</v>
      </c>
      <c r="G14" t="s">
        <v>43</v>
      </c>
      <c r="I14" s="6">
        <v>4.3249491757329093</v>
      </c>
      <c r="J14" s="6">
        <v>4.0540558824750308</v>
      </c>
      <c r="K14" s="6">
        <v>4.0710848935823938</v>
      </c>
      <c r="L14" s="6">
        <v>3.9483099653480336</v>
      </c>
      <c r="M14" s="6">
        <v>5.3327967006748924</v>
      </c>
      <c r="N14" s="6"/>
      <c r="O14" s="6">
        <v>8.3407475641750306</v>
      </c>
      <c r="P14" s="6">
        <v>3.9820771894121347</v>
      </c>
      <c r="Q14" s="6">
        <v>4.0531451088560919</v>
      </c>
      <c r="R14" s="6">
        <v>5.7615899283932226</v>
      </c>
      <c r="S14" s="6">
        <v>8.3012362314693853</v>
      </c>
      <c r="T14" s="6">
        <v>4.0331404416427707</v>
      </c>
      <c r="U14" s="6">
        <v>4.0832056446911809</v>
      </c>
      <c r="V14" s="6">
        <v>4.0631816251405626</v>
      </c>
      <c r="W14" s="6">
        <v>4.0187896168910378</v>
      </c>
      <c r="X14" s="6">
        <v>4.3036723251721822</v>
      </c>
      <c r="Y14" s="6">
        <v>3.9706207982426442</v>
      </c>
      <c r="Z14" s="6">
        <v>8.3830220394046293</v>
      </c>
      <c r="AA14" s="6"/>
      <c r="AB14" s="6">
        <v>4.076239404775035</v>
      </c>
      <c r="AC14" s="6">
        <v>3.9585374376244116</v>
      </c>
      <c r="AD14" s="19">
        <v>4.0710848935823938</v>
      </c>
      <c r="AE14" s="6">
        <v>3.9700681127616479</v>
      </c>
      <c r="AF14" s="6">
        <v>0</v>
      </c>
      <c r="AG14" s="6">
        <v>4.2480147679200995</v>
      </c>
      <c r="AH14" s="6">
        <v>8.3136711294593226</v>
      </c>
      <c r="AI14" s="6">
        <v>4.0815106707275755</v>
      </c>
      <c r="AJ14" s="6">
        <v>4.1583011238751588</v>
      </c>
      <c r="AK14" s="6">
        <v>3.9683392349710704</v>
      </c>
      <c r="AL14" s="6">
        <v>3.9926066148032744</v>
      </c>
      <c r="AM14" s="6">
        <v>3.9405390621721548</v>
      </c>
      <c r="AN14" s="6">
        <v>4.3249491757329093</v>
      </c>
      <c r="AO14" s="6">
        <v>4.1077608625759039</v>
      </c>
      <c r="AP14" s="6">
        <v>8.3204537202678424</v>
      </c>
      <c r="AQ14" s="6">
        <v>3.9810789559018818</v>
      </c>
      <c r="AR14" s="6">
        <v>4.0884194657543151</v>
      </c>
      <c r="AS14" s="6"/>
      <c r="AU14" s="6"/>
      <c r="AV14" s="6"/>
      <c r="AW14" s="6"/>
      <c r="AX14" s="6"/>
    </row>
    <row r="15" spans="1:50" x14ac:dyDescent="0.25">
      <c r="A15" t="s">
        <v>152</v>
      </c>
      <c r="C15" t="s">
        <v>193</v>
      </c>
      <c r="E15" t="s">
        <v>45</v>
      </c>
      <c r="F15">
        <v>2050</v>
      </c>
      <c r="G15" t="s">
        <v>43</v>
      </c>
      <c r="I15" s="6">
        <v>4.324559052891737</v>
      </c>
      <c r="J15" s="6">
        <v>4.0792112967110148</v>
      </c>
      <c r="K15" s="6">
        <v>4.0962403078183787</v>
      </c>
      <c r="L15" s="6">
        <v>3.9732334651663161</v>
      </c>
      <c r="M15" s="6">
        <v>6.006766500717398</v>
      </c>
      <c r="N15" s="6"/>
      <c r="O15" s="6">
        <v>9.2606661972156079</v>
      </c>
      <c r="P15" s="6">
        <v>4.0066119314460611</v>
      </c>
      <c r="Q15" s="6">
        <v>4.078300523092083</v>
      </c>
      <c r="R15" s="6">
        <v>5.7984077637525155</v>
      </c>
      <c r="S15" s="6">
        <v>9.2211548645099626</v>
      </c>
      <c r="T15" s="6">
        <v>4.058295855878753</v>
      </c>
      <c r="U15" s="6">
        <v>4.1083610589271657</v>
      </c>
      <c r="V15" s="6">
        <v>4.0883370393765439</v>
      </c>
      <c r="W15" s="6">
        <v>4.0439450311270235</v>
      </c>
      <c r="X15" s="6">
        <v>4.3032822023310109</v>
      </c>
      <c r="Y15" s="6">
        <v>3.9951555402765702</v>
      </c>
      <c r="Z15" s="6">
        <v>9.3029406724452066</v>
      </c>
      <c r="AA15" s="6"/>
      <c r="AB15" s="6">
        <v>4.1013948190110217</v>
      </c>
      <c r="AC15" s="6">
        <v>3.983072179658337</v>
      </c>
      <c r="AD15" s="19">
        <v>4.0962403078183787</v>
      </c>
      <c r="AE15" s="6">
        <v>3.9946028547955734</v>
      </c>
      <c r="AF15" s="6">
        <v>0</v>
      </c>
      <c r="AG15" s="6">
        <v>4.247624645078929</v>
      </c>
      <c r="AH15" s="6">
        <v>9.2335897624998999</v>
      </c>
      <c r="AI15" s="6">
        <v>4.1066660849635621</v>
      </c>
      <c r="AJ15" s="6">
        <v>4.572484072016163</v>
      </c>
      <c r="AK15" s="6">
        <v>3.992873977004995</v>
      </c>
      <c r="AL15" s="6">
        <v>4.0177620290392584</v>
      </c>
      <c r="AM15" s="6">
        <v>3.9654625619904382</v>
      </c>
      <c r="AN15" s="6">
        <v>4.324559052891737</v>
      </c>
      <c r="AO15" s="6">
        <v>4.1329162768118888</v>
      </c>
      <c r="AP15" s="6">
        <v>9.2403723533084214</v>
      </c>
      <c r="AQ15" s="6">
        <v>4.0056136979358072</v>
      </c>
      <c r="AR15" s="6">
        <v>4.1135748799902956</v>
      </c>
      <c r="AS15" s="6"/>
      <c r="AU15" s="6"/>
      <c r="AV15" s="6"/>
      <c r="AW15" s="6"/>
      <c r="AX15" s="6"/>
    </row>
    <row r="16" spans="1:50" x14ac:dyDescent="0.25">
      <c r="B16" t="s">
        <v>46</v>
      </c>
      <c r="AU16" s="6"/>
      <c r="AV16" s="6"/>
      <c r="AW16" s="6"/>
      <c r="AX16" s="6"/>
    </row>
    <row r="17" spans="1:50" x14ac:dyDescent="0.25">
      <c r="A17" t="s">
        <v>199</v>
      </c>
      <c r="B17" t="s">
        <v>42</v>
      </c>
      <c r="D17" t="s">
        <v>40</v>
      </c>
      <c r="E17" t="s">
        <v>41</v>
      </c>
      <c r="F17">
        <v>2005</v>
      </c>
      <c r="G17" t="s">
        <v>48</v>
      </c>
      <c r="I17" s="6">
        <f>I18</f>
        <v>0</v>
      </c>
      <c r="J17" s="6">
        <f t="shared" ref="J17:AR17" si="3">J18</f>
        <v>14.800632084987067</v>
      </c>
      <c r="K17" s="6">
        <f t="shared" si="3"/>
        <v>4.5870892324240868</v>
      </c>
      <c r="L17" s="6">
        <f t="shared" si="3"/>
        <v>0.8831789472176963</v>
      </c>
      <c r="M17" s="6">
        <f t="shared" si="3"/>
        <v>0</v>
      </c>
      <c r="N17" s="6">
        <f t="shared" si="3"/>
        <v>0</v>
      </c>
      <c r="O17" s="6">
        <f t="shared" si="3"/>
        <v>0</v>
      </c>
      <c r="P17" s="6">
        <f t="shared" si="3"/>
        <v>9.842328918287329</v>
      </c>
      <c r="Q17" s="6">
        <f t="shared" si="3"/>
        <v>72.382004438548279</v>
      </c>
      <c r="R17" s="6">
        <f t="shared" si="3"/>
        <v>1.4394638787425129</v>
      </c>
      <c r="S17" s="6">
        <f t="shared" si="3"/>
        <v>0</v>
      </c>
      <c r="T17" s="6">
        <f t="shared" si="3"/>
        <v>6.9529850488308895</v>
      </c>
      <c r="U17" s="6">
        <f t="shared" si="3"/>
        <v>0</v>
      </c>
      <c r="V17" s="6">
        <f t="shared" si="3"/>
        <v>238.35575720062224</v>
      </c>
      <c r="W17" s="6">
        <f t="shared" si="3"/>
        <v>0.21723041441646687</v>
      </c>
      <c r="X17" s="6">
        <f t="shared" si="3"/>
        <v>0</v>
      </c>
      <c r="Y17" s="6">
        <f t="shared" si="3"/>
        <v>5.239984625018149</v>
      </c>
      <c r="Z17" s="6">
        <f t="shared" si="3"/>
        <v>0</v>
      </c>
      <c r="AA17" s="6">
        <f t="shared" si="3"/>
        <v>0</v>
      </c>
      <c r="AB17" s="6">
        <f t="shared" si="3"/>
        <v>3.1492649808079971</v>
      </c>
      <c r="AC17" s="6">
        <f t="shared" si="3"/>
        <v>1.6270660098606533</v>
      </c>
      <c r="AD17" s="6">
        <f t="shared" si="3"/>
        <v>0</v>
      </c>
      <c r="AE17" s="6">
        <f t="shared" si="3"/>
        <v>0</v>
      </c>
      <c r="AF17" s="6">
        <f t="shared" si="3"/>
        <v>0</v>
      </c>
      <c r="AG17" s="6">
        <f t="shared" si="3"/>
        <v>0</v>
      </c>
      <c r="AH17" s="6">
        <f t="shared" si="3"/>
        <v>0</v>
      </c>
      <c r="AI17" s="6">
        <f t="shared" si="3"/>
        <v>1.5947528550535097</v>
      </c>
      <c r="AJ17" s="6">
        <f t="shared" si="3"/>
        <v>0</v>
      </c>
      <c r="AK17" s="6">
        <f t="shared" si="3"/>
        <v>1.815766164838567</v>
      </c>
      <c r="AL17" s="6">
        <f t="shared" si="3"/>
        <v>9.8478790830838769E-2</v>
      </c>
      <c r="AM17" s="6">
        <f t="shared" si="3"/>
        <v>0.85279282692021596</v>
      </c>
      <c r="AN17" s="6">
        <f t="shared" si="3"/>
        <v>0</v>
      </c>
      <c r="AO17" s="6">
        <f t="shared" si="3"/>
        <v>4.8568285335089296</v>
      </c>
      <c r="AP17" s="6">
        <f>AP18</f>
        <v>3.600783082005115E-4</v>
      </c>
      <c r="AQ17" s="6">
        <f t="shared" si="3"/>
        <v>1.845100633394031</v>
      </c>
      <c r="AR17" s="6">
        <f t="shared" si="3"/>
        <v>3.0246297206634032</v>
      </c>
      <c r="AS17" s="6"/>
      <c r="AU17" s="6"/>
    </row>
    <row r="18" spans="1:50" x14ac:dyDescent="0.25">
      <c r="A18" t="s">
        <v>199</v>
      </c>
      <c r="B18" t="s">
        <v>42</v>
      </c>
      <c r="D18" t="s">
        <v>40</v>
      </c>
      <c r="E18" t="s">
        <v>41</v>
      </c>
      <c r="F18">
        <v>2010</v>
      </c>
      <c r="G18" t="s">
        <v>48</v>
      </c>
      <c r="I18" s="6">
        <f>I212+I223</f>
        <v>0</v>
      </c>
      <c r="J18" s="6">
        <f t="shared" ref="J18:AR18" si="4">J212+J223</f>
        <v>14.800632084987067</v>
      </c>
      <c r="K18" s="6">
        <f t="shared" si="4"/>
        <v>4.5870892324240868</v>
      </c>
      <c r="L18" s="6">
        <f t="shared" si="4"/>
        <v>0.8831789472176963</v>
      </c>
      <c r="M18" s="6">
        <f t="shared" si="4"/>
        <v>0</v>
      </c>
      <c r="N18" s="6">
        <f t="shared" si="4"/>
        <v>0</v>
      </c>
      <c r="O18" s="6">
        <f t="shared" si="4"/>
        <v>0</v>
      </c>
      <c r="P18" s="6">
        <f t="shared" si="4"/>
        <v>9.842328918287329</v>
      </c>
      <c r="Q18" s="6">
        <f t="shared" si="4"/>
        <v>72.382004438548279</v>
      </c>
      <c r="R18" s="6">
        <f t="shared" si="4"/>
        <v>1.4394638787425129</v>
      </c>
      <c r="S18" s="6">
        <f t="shared" si="4"/>
        <v>0</v>
      </c>
      <c r="T18" s="6">
        <f t="shared" si="4"/>
        <v>6.9529850488308895</v>
      </c>
      <c r="U18" s="6">
        <f t="shared" si="4"/>
        <v>0</v>
      </c>
      <c r="V18" s="6">
        <f t="shared" si="4"/>
        <v>238.35575720062224</v>
      </c>
      <c r="W18" s="6">
        <f t="shared" si="4"/>
        <v>0.21723041441646687</v>
      </c>
      <c r="X18" s="6">
        <f t="shared" si="4"/>
        <v>0</v>
      </c>
      <c r="Y18" s="6">
        <f t="shared" si="4"/>
        <v>5.239984625018149</v>
      </c>
      <c r="Z18" s="6">
        <f t="shared" si="4"/>
        <v>0</v>
      </c>
      <c r="AA18" s="6">
        <f t="shared" si="4"/>
        <v>0</v>
      </c>
      <c r="AB18" s="6">
        <f t="shared" si="4"/>
        <v>3.1492649808079971</v>
      </c>
      <c r="AC18" s="6">
        <f t="shared" si="4"/>
        <v>1.6270660098606533</v>
      </c>
      <c r="AD18" s="6">
        <f t="shared" si="4"/>
        <v>0</v>
      </c>
      <c r="AE18" s="6">
        <f t="shared" si="4"/>
        <v>0</v>
      </c>
      <c r="AF18" s="6">
        <f t="shared" si="4"/>
        <v>0</v>
      </c>
      <c r="AG18" s="6">
        <f t="shared" si="4"/>
        <v>0</v>
      </c>
      <c r="AH18" s="6">
        <f t="shared" si="4"/>
        <v>0</v>
      </c>
      <c r="AI18" s="6">
        <f t="shared" si="4"/>
        <v>1.5947528550535097</v>
      </c>
      <c r="AJ18" s="6">
        <f t="shared" si="4"/>
        <v>0</v>
      </c>
      <c r="AK18" s="6">
        <f t="shared" si="4"/>
        <v>1.815766164838567</v>
      </c>
      <c r="AL18" s="6">
        <f t="shared" si="4"/>
        <v>9.8478790830838769E-2</v>
      </c>
      <c r="AM18" s="6">
        <f t="shared" si="4"/>
        <v>0.85279282692021596</v>
      </c>
      <c r="AN18" s="6">
        <f t="shared" si="4"/>
        <v>0</v>
      </c>
      <c r="AO18" s="6">
        <f t="shared" si="4"/>
        <v>4.8568285335089296</v>
      </c>
      <c r="AP18" s="6">
        <f>AP212+AP223</f>
        <v>3.600783082005115E-4</v>
      </c>
      <c r="AQ18" s="6">
        <f t="shared" si="4"/>
        <v>1.845100633394031</v>
      </c>
      <c r="AR18" s="6">
        <f t="shared" si="4"/>
        <v>3.0246297206634032</v>
      </c>
      <c r="AS18" s="6"/>
      <c r="AT18" s="6">
        <f>SUM(J18:L18,O18:Z18,AB18:AE18,AH18:AI18,AK18:AM18,AO18:AR18)</f>
        <v>373.56569538328102</v>
      </c>
    </row>
    <row r="19" spans="1:50" x14ac:dyDescent="0.25">
      <c r="A19" t="str">
        <f>A18</f>
        <v>Biodiesel_oil_crops</v>
      </c>
      <c r="B19" t="s">
        <v>42</v>
      </c>
      <c r="D19" t="s">
        <v>40</v>
      </c>
      <c r="E19" t="s">
        <v>41</v>
      </c>
      <c r="F19">
        <v>2020</v>
      </c>
      <c r="G19" t="s">
        <v>48</v>
      </c>
      <c r="I19" s="6">
        <f t="shared" ref="I19:X22" si="5">I213+I224</f>
        <v>0</v>
      </c>
      <c r="J19" s="6">
        <f t="shared" si="5"/>
        <v>14.567521532274274</v>
      </c>
      <c r="K19" s="6">
        <f t="shared" si="5"/>
        <v>17.36917363811672</v>
      </c>
      <c r="L19" s="6">
        <f t="shared" si="5"/>
        <v>14.329187614252268</v>
      </c>
      <c r="M19" s="6">
        <f t="shared" si="5"/>
        <v>0</v>
      </c>
      <c r="N19" s="6">
        <f t="shared" si="5"/>
        <v>0</v>
      </c>
      <c r="O19" s="6">
        <f t="shared" si="5"/>
        <v>0</v>
      </c>
      <c r="P19" s="6">
        <f t="shared" si="5"/>
        <v>15.282572172397241</v>
      </c>
      <c r="Q19" s="6">
        <f t="shared" si="5"/>
        <v>48.939887571067857</v>
      </c>
      <c r="R19" s="6">
        <f t="shared" si="5"/>
        <v>0.67147150156021984</v>
      </c>
      <c r="S19" s="6">
        <f t="shared" si="5"/>
        <v>0</v>
      </c>
      <c r="T19" s="6">
        <f t="shared" si="5"/>
        <v>115.3685793854612</v>
      </c>
      <c r="U19" s="6">
        <f t="shared" si="5"/>
        <v>0</v>
      </c>
      <c r="V19" s="6">
        <f t="shared" si="5"/>
        <v>260.32804685755656</v>
      </c>
      <c r="W19" s="6">
        <f t="shared" si="5"/>
        <v>15.302884209995149</v>
      </c>
      <c r="X19" s="6">
        <f t="shared" si="5"/>
        <v>0</v>
      </c>
      <c r="Y19" s="6">
        <f t="shared" ref="Y19:AR19" si="6">Y213+Y224</f>
        <v>11.74511495247177</v>
      </c>
      <c r="Z19" s="6">
        <f t="shared" si="6"/>
        <v>0</v>
      </c>
      <c r="AA19" s="6">
        <f t="shared" si="6"/>
        <v>0</v>
      </c>
      <c r="AB19" s="6">
        <f t="shared" si="6"/>
        <v>47.510161281917618</v>
      </c>
      <c r="AC19" s="6">
        <f t="shared" si="6"/>
        <v>24.295866760260513</v>
      </c>
      <c r="AD19" s="6">
        <f t="shared" si="6"/>
        <v>0</v>
      </c>
      <c r="AE19" s="6">
        <f t="shared" si="6"/>
        <v>0</v>
      </c>
      <c r="AF19" s="6">
        <f t="shared" si="6"/>
        <v>0</v>
      </c>
      <c r="AG19" s="6">
        <f t="shared" si="6"/>
        <v>0</v>
      </c>
      <c r="AH19" s="6">
        <f t="shared" si="6"/>
        <v>0</v>
      </c>
      <c r="AI19" s="6">
        <f t="shared" si="6"/>
        <v>14.18866976451668</v>
      </c>
      <c r="AJ19" s="6">
        <f t="shared" si="6"/>
        <v>0</v>
      </c>
      <c r="AK19" s="6">
        <f t="shared" si="6"/>
        <v>29.007484262275614</v>
      </c>
      <c r="AL19" s="6">
        <f t="shared" si="6"/>
        <v>1.265239418854172</v>
      </c>
      <c r="AM19" s="6">
        <f t="shared" si="6"/>
        <v>14.891136528904299</v>
      </c>
      <c r="AN19" s="6">
        <f t="shared" si="6"/>
        <v>0</v>
      </c>
      <c r="AO19" s="6">
        <f t="shared" si="6"/>
        <v>4.5473747137070069</v>
      </c>
      <c r="AP19" s="6">
        <f t="shared" si="6"/>
        <v>0</v>
      </c>
      <c r="AQ19" s="6">
        <f t="shared" si="6"/>
        <v>2.65773134596418</v>
      </c>
      <c r="AR19" s="6">
        <f t="shared" si="6"/>
        <v>18.16654429965606</v>
      </c>
      <c r="AS19" s="6"/>
      <c r="AU19" s="6">
        <f>SUM(J19:L19,O19:Z19,AB19:AE19,AH19:AI19,AK19:AM19,AO19:AR19)</f>
        <v>670.4346478112094</v>
      </c>
    </row>
    <row r="20" spans="1:50" x14ac:dyDescent="0.25">
      <c r="A20" t="str">
        <f t="shared" ref="A20:A22" si="7">A19</f>
        <v>Biodiesel_oil_crops</v>
      </c>
      <c r="B20" t="s">
        <v>42</v>
      </c>
      <c r="D20" t="s">
        <v>40</v>
      </c>
      <c r="E20" t="s">
        <v>41</v>
      </c>
      <c r="F20">
        <v>2030</v>
      </c>
      <c r="G20" t="s">
        <v>48</v>
      </c>
      <c r="I20" s="6">
        <f t="shared" si="5"/>
        <v>0</v>
      </c>
      <c r="J20" s="6">
        <f t="shared" ref="J20:X20" si="8">J214+J225</f>
        <v>16.839362871068552</v>
      </c>
      <c r="K20" s="6">
        <f t="shared" si="8"/>
        <v>30.820799132111134</v>
      </c>
      <c r="L20" s="6">
        <f t="shared" si="8"/>
        <v>7.4500091866200897</v>
      </c>
      <c r="M20" s="6">
        <f t="shared" si="8"/>
        <v>0</v>
      </c>
      <c r="N20" s="6">
        <f t="shared" si="8"/>
        <v>0</v>
      </c>
      <c r="O20" s="6">
        <f t="shared" si="8"/>
        <v>0</v>
      </c>
      <c r="P20" s="6">
        <f t="shared" si="8"/>
        <v>25.883881812558215</v>
      </c>
      <c r="Q20" s="6">
        <f t="shared" si="8"/>
        <v>45.765400444768964</v>
      </c>
      <c r="R20" s="6">
        <f t="shared" si="8"/>
        <v>1.3470716291842988</v>
      </c>
      <c r="S20" s="6">
        <f t="shared" si="8"/>
        <v>0</v>
      </c>
      <c r="T20" s="6">
        <f t="shared" si="8"/>
        <v>143.33376906779648</v>
      </c>
      <c r="U20" s="6">
        <f t="shared" si="8"/>
        <v>0</v>
      </c>
      <c r="V20" s="6">
        <f t="shared" si="8"/>
        <v>278.30584949663876</v>
      </c>
      <c r="W20" s="6">
        <f t="shared" si="8"/>
        <v>17.292575002027228</v>
      </c>
      <c r="X20" s="6">
        <f t="shared" si="8"/>
        <v>0</v>
      </c>
      <c r="Y20" s="6">
        <f t="shared" ref="Y20:AR20" si="9">Y214+Y225</f>
        <v>18.133751139205657</v>
      </c>
      <c r="Z20" s="6">
        <f t="shared" si="9"/>
        <v>0</v>
      </c>
      <c r="AA20" s="6">
        <f t="shared" si="9"/>
        <v>0</v>
      </c>
      <c r="AB20" s="6">
        <f t="shared" si="9"/>
        <v>117.02229914100803</v>
      </c>
      <c r="AC20" s="6">
        <f t="shared" si="9"/>
        <v>33.857988085848191</v>
      </c>
      <c r="AD20" s="6">
        <f t="shared" si="9"/>
        <v>0</v>
      </c>
      <c r="AE20" s="6">
        <f t="shared" si="9"/>
        <v>0</v>
      </c>
      <c r="AF20" s="6">
        <f t="shared" si="9"/>
        <v>0</v>
      </c>
      <c r="AG20" s="6">
        <f t="shared" si="9"/>
        <v>0</v>
      </c>
      <c r="AH20" s="6">
        <f t="shared" si="9"/>
        <v>0</v>
      </c>
      <c r="AI20" s="6">
        <f t="shared" si="9"/>
        <v>21.058710283587619</v>
      </c>
      <c r="AJ20" s="6">
        <f t="shared" si="9"/>
        <v>0</v>
      </c>
      <c r="AK20" s="6">
        <f t="shared" si="9"/>
        <v>48.192338073250333</v>
      </c>
      <c r="AL20" s="6">
        <f t="shared" si="9"/>
        <v>0.79492886339462643</v>
      </c>
      <c r="AM20" s="6">
        <f t="shared" si="9"/>
        <v>7.0778428570212624</v>
      </c>
      <c r="AN20" s="6">
        <f t="shared" si="9"/>
        <v>0</v>
      </c>
      <c r="AO20" s="6">
        <f t="shared" si="9"/>
        <v>5.100918975969905</v>
      </c>
      <c r="AP20" s="6">
        <f t="shared" si="9"/>
        <v>0</v>
      </c>
      <c r="AQ20" s="6">
        <f t="shared" si="9"/>
        <v>4.9650260191988815</v>
      </c>
      <c r="AR20" s="6">
        <f t="shared" si="9"/>
        <v>126.16931880941168</v>
      </c>
      <c r="AS20" s="6"/>
      <c r="AV20" s="6">
        <f>SUM(J20:L20,O20:Z20,AB20:AE20,AH20:AI20,AK20:AM20,AO20:AR20)</f>
        <v>949.41184089066974</v>
      </c>
    </row>
    <row r="21" spans="1:50" x14ac:dyDescent="0.25">
      <c r="A21" t="str">
        <f t="shared" si="7"/>
        <v>Biodiesel_oil_crops</v>
      </c>
      <c r="B21" t="s">
        <v>42</v>
      </c>
      <c r="D21" t="s">
        <v>40</v>
      </c>
      <c r="E21" t="s">
        <v>41</v>
      </c>
      <c r="F21">
        <v>2040</v>
      </c>
      <c r="G21" t="s">
        <v>48</v>
      </c>
      <c r="I21" s="6">
        <f t="shared" si="5"/>
        <v>0</v>
      </c>
      <c r="J21" s="6">
        <f t="shared" si="5"/>
        <v>16.359300700188911</v>
      </c>
      <c r="K21" s="6">
        <f t="shared" si="5"/>
        <v>33.647112604780531</v>
      </c>
      <c r="L21" s="6">
        <f t="shared" si="5"/>
        <v>14.386051281410822</v>
      </c>
      <c r="M21" s="6">
        <f t="shared" si="5"/>
        <v>0</v>
      </c>
      <c r="N21" s="6">
        <f t="shared" si="5"/>
        <v>0</v>
      </c>
      <c r="O21" s="6">
        <f t="shared" si="5"/>
        <v>0</v>
      </c>
      <c r="P21" s="6">
        <f t="shared" si="5"/>
        <v>30.238557427320718</v>
      </c>
      <c r="Q21" s="6">
        <f t="shared" si="5"/>
        <v>44.590686463655651</v>
      </c>
      <c r="R21" s="6">
        <f t="shared" si="5"/>
        <v>2.103594770982987</v>
      </c>
      <c r="S21" s="6">
        <f t="shared" si="5"/>
        <v>0</v>
      </c>
      <c r="T21" s="6">
        <f t="shared" si="5"/>
        <v>158.77471547540998</v>
      </c>
      <c r="U21" s="6">
        <f t="shared" si="5"/>
        <v>0</v>
      </c>
      <c r="V21" s="6">
        <f t="shared" si="5"/>
        <v>257.75992885029046</v>
      </c>
      <c r="W21" s="6">
        <f t="shared" si="5"/>
        <v>21.299416597006964</v>
      </c>
      <c r="X21" s="6">
        <f t="shared" si="5"/>
        <v>0</v>
      </c>
      <c r="Y21" s="6">
        <f t="shared" ref="Y21:AR21" si="10">Y215+Y226</f>
        <v>20.865500424696396</v>
      </c>
      <c r="Z21" s="6">
        <f t="shared" si="10"/>
        <v>0</v>
      </c>
      <c r="AA21" s="6">
        <f t="shared" si="10"/>
        <v>0</v>
      </c>
      <c r="AB21" s="6">
        <f t="shared" si="10"/>
        <v>124.14553537132386</v>
      </c>
      <c r="AC21" s="6">
        <f t="shared" si="10"/>
        <v>37.812739681708194</v>
      </c>
      <c r="AD21" s="6">
        <f t="shared" si="10"/>
        <v>0</v>
      </c>
      <c r="AE21" s="6">
        <f t="shared" si="10"/>
        <v>0</v>
      </c>
      <c r="AF21" s="6">
        <f t="shared" si="10"/>
        <v>0</v>
      </c>
      <c r="AG21" s="6">
        <f t="shared" si="10"/>
        <v>0</v>
      </c>
      <c r="AH21" s="6">
        <f t="shared" si="10"/>
        <v>0</v>
      </c>
      <c r="AI21" s="6">
        <f t="shared" si="10"/>
        <v>17.641427672315661</v>
      </c>
      <c r="AJ21" s="6">
        <f t="shared" si="10"/>
        <v>0</v>
      </c>
      <c r="AK21" s="6">
        <f t="shared" si="10"/>
        <v>89.718982536400176</v>
      </c>
      <c r="AL21" s="6">
        <f t="shared" si="10"/>
        <v>0.81034904499436233</v>
      </c>
      <c r="AM21" s="6">
        <f t="shared" si="10"/>
        <v>16.908654906630233</v>
      </c>
      <c r="AN21" s="6">
        <f t="shared" si="10"/>
        <v>0</v>
      </c>
      <c r="AO21" s="6">
        <f t="shared" si="10"/>
        <v>5.2708450095858828</v>
      </c>
      <c r="AP21" s="6">
        <f t="shared" si="10"/>
        <v>7.6734917257570955E-19</v>
      </c>
      <c r="AQ21" s="6">
        <f t="shared" si="10"/>
        <v>6.6748247709239026</v>
      </c>
      <c r="AR21" s="6">
        <f t="shared" si="10"/>
        <v>96.761883173129391</v>
      </c>
      <c r="AS21" s="6"/>
      <c r="AV21" s="6"/>
      <c r="AW21" s="6">
        <f>SUM(J21:L21,O21:Z21,AB21:AE21,AH21:AI21,AK21:AM21,AO21:AR21)</f>
        <v>995.77010676275495</v>
      </c>
    </row>
    <row r="22" spans="1:50" x14ac:dyDescent="0.25">
      <c r="A22" t="str">
        <f t="shared" si="7"/>
        <v>Biodiesel_oil_crops</v>
      </c>
      <c r="B22" t="s">
        <v>42</v>
      </c>
      <c r="D22" t="s">
        <v>40</v>
      </c>
      <c r="E22" s="11" t="s">
        <v>41</v>
      </c>
      <c r="F22" s="11">
        <v>2050</v>
      </c>
      <c r="G22" s="11" t="s">
        <v>48</v>
      </c>
      <c r="H22" s="11"/>
      <c r="I22" s="6">
        <f t="shared" si="5"/>
        <v>0</v>
      </c>
      <c r="J22" s="6">
        <f t="shared" si="5"/>
        <v>15.913268961824624</v>
      </c>
      <c r="K22" s="6">
        <f t="shared" si="5"/>
        <v>36.400841195090337</v>
      </c>
      <c r="L22" s="6">
        <f t="shared" si="5"/>
        <v>17.070373540769396</v>
      </c>
      <c r="M22" s="6">
        <f t="shared" si="5"/>
        <v>0</v>
      </c>
      <c r="N22" s="6">
        <f t="shared" si="5"/>
        <v>0</v>
      </c>
      <c r="O22" s="6">
        <f t="shared" si="5"/>
        <v>0</v>
      </c>
      <c r="P22" s="6">
        <f t="shared" si="5"/>
        <v>34.696633398390063</v>
      </c>
      <c r="Q22" s="6">
        <f t="shared" si="5"/>
        <v>43.513847023492417</v>
      </c>
      <c r="R22" s="6">
        <f t="shared" si="5"/>
        <v>2.6991449516613688</v>
      </c>
      <c r="S22" s="6">
        <f t="shared" si="5"/>
        <v>0</v>
      </c>
      <c r="T22" s="6">
        <f t="shared" si="5"/>
        <v>172.62005311561185</v>
      </c>
      <c r="U22" s="6">
        <f t="shared" si="5"/>
        <v>0</v>
      </c>
      <c r="V22" s="6">
        <f t="shared" si="5"/>
        <v>239.58660141402365</v>
      </c>
      <c r="W22" s="6">
        <f t="shared" si="5"/>
        <v>25.07876469773727</v>
      </c>
      <c r="X22" s="6">
        <f t="shared" si="5"/>
        <v>0</v>
      </c>
      <c r="Y22" s="6">
        <f t="shared" ref="Y22:AR22" si="11">Y216+Y227</f>
        <v>24.165148060448821</v>
      </c>
      <c r="Z22" s="6">
        <f t="shared" si="11"/>
        <v>0</v>
      </c>
      <c r="AA22" s="6">
        <f t="shared" si="11"/>
        <v>0</v>
      </c>
      <c r="AB22" s="6">
        <f t="shared" si="11"/>
        <v>132.85097248025011</v>
      </c>
      <c r="AC22" s="6">
        <f t="shared" si="11"/>
        <v>41.634753313809249</v>
      </c>
      <c r="AD22" s="6">
        <f t="shared" si="11"/>
        <v>0</v>
      </c>
      <c r="AE22" s="6">
        <f t="shared" si="11"/>
        <v>0</v>
      </c>
      <c r="AF22" s="6">
        <f t="shared" si="11"/>
        <v>0</v>
      </c>
      <c r="AG22" s="6">
        <f t="shared" si="11"/>
        <v>0</v>
      </c>
      <c r="AH22" s="6">
        <f t="shared" si="11"/>
        <v>0</v>
      </c>
      <c r="AI22" s="6">
        <f t="shared" si="11"/>
        <v>14.361126785834015</v>
      </c>
      <c r="AJ22" s="6">
        <f t="shared" si="11"/>
        <v>0</v>
      </c>
      <c r="AK22" s="6">
        <f t="shared" si="11"/>
        <v>133.23321237154838</v>
      </c>
      <c r="AL22" s="6">
        <f t="shared" si="11"/>
        <v>0.84273485125258096</v>
      </c>
      <c r="AM22" s="6">
        <f t="shared" si="11"/>
        <v>16.481313649848197</v>
      </c>
      <c r="AN22" s="6">
        <f t="shared" si="11"/>
        <v>0</v>
      </c>
      <c r="AO22" s="6">
        <f t="shared" si="11"/>
        <v>5.4375972186382366</v>
      </c>
      <c r="AP22" s="6">
        <f t="shared" si="11"/>
        <v>0</v>
      </c>
      <c r="AQ22" s="6">
        <f t="shared" si="11"/>
        <v>8.8652760016630214</v>
      </c>
      <c r="AR22" s="6">
        <f t="shared" si="11"/>
        <v>67.979602559701917</v>
      </c>
      <c r="AS22" s="6"/>
      <c r="AV22" s="6"/>
      <c r="AW22" s="6"/>
      <c r="AX22" s="6">
        <f>SUM(J22:L22,O22:Z22,AB22:AE22,AH22:AI22,AK22:AM22,AO22:AR22)</f>
        <v>1033.4312655915953</v>
      </c>
    </row>
    <row r="23" spans="1:50" x14ac:dyDescent="0.25">
      <c r="A23" t="s">
        <v>200</v>
      </c>
      <c r="C23" t="s">
        <v>193</v>
      </c>
      <c r="E23" s="68" t="s">
        <v>45</v>
      </c>
      <c r="F23" s="68">
        <v>2005</v>
      </c>
      <c r="G23" s="68" t="s">
        <v>48</v>
      </c>
      <c r="H23" s="68"/>
      <c r="I23" s="69">
        <f>I24</f>
        <v>0</v>
      </c>
      <c r="J23" s="69">
        <f t="shared" ref="J23:AR23" si="12">J24</f>
        <v>20.462753558783213</v>
      </c>
      <c r="K23" s="69">
        <f t="shared" si="12"/>
        <v>20.553174190219472</v>
      </c>
      <c r="L23" s="69">
        <f t="shared" si="12"/>
        <v>15.845067834063615</v>
      </c>
      <c r="M23" s="69">
        <f t="shared" si="12"/>
        <v>0</v>
      </c>
      <c r="N23" s="69">
        <f t="shared" si="12"/>
        <v>0</v>
      </c>
      <c r="O23" s="69">
        <f t="shared" si="12"/>
        <v>0</v>
      </c>
      <c r="P23" s="69">
        <f t="shared" si="12"/>
        <v>18.769236654285013</v>
      </c>
      <c r="Q23" s="69">
        <f t="shared" si="12"/>
        <v>20.459094318337069</v>
      </c>
      <c r="R23" s="69">
        <f t="shared" si="12"/>
        <v>21.034384971038044</v>
      </c>
      <c r="S23" s="69">
        <f t="shared" si="12"/>
        <v>0</v>
      </c>
      <c r="T23" s="69">
        <f t="shared" si="12"/>
        <v>20.859637220170161</v>
      </c>
      <c r="U23" s="69">
        <f t="shared" si="12"/>
        <v>0</v>
      </c>
      <c r="V23" s="69">
        <f t="shared" si="12"/>
        <v>20.516978765414319</v>
      </c>
      <c r="W23" s="69">
        <f t="shared" si="12"/>
        <v>20.551231072584006</v>
      </c>
      <c r="X23" s="69">
        <f t="shared" si="12"/>
        <v>0</v>
      </c>
      <c r="Y23" s="69">
        <f t="shared" si="12"/>
        <v>19.859443641289019</v>
      </c>
      <c r="Z23" s="69">
        <f t="shared" si="12"/>
        <v>0</v>
      </c>
      <c r="AA23" s="69">
        <f t="shared" si="12"/>
        <v>0</v>
      </c>
      <c r="AB23" s="69">
        <f t="shared" si="12"/>
        <v>19.849471278336466</v>
      </c>
      <c r="AC23" s="69">
        <f t="shared" si="12"/>
        <v>18.63234495721327</v>
      </c>
      <c r="AD23" s="69">
        <f t="shared" si="12"/>
        <v>0</v>
      </c>
      <c r="AE23" s="69">
        <f t="shared" si="12"/>
        <v>0</v>
      </c>
      <c r="AF23" s="69">
        <f t="shared" si="12"/>
        <v>0</v>
      </c>
      <c r="AG23" s="69">
        <f t="shared" si="12"/>
        <v>0</v>
      </c>
      <c r="AH23" s="69">
        <f t="shared" si="12"/>
        <v>0</v>
      </c>
      <c r="AI23" s="69">
        <f t="shared" si="12"/>
        <v>20.612187471734433</v>
      </c>
      <c r="AJ23" s="69">
        <f t="shared" si="12"/>
        <v>0</v>
      </c>
      <c r="AK23" s="69">
        <f t="shared" si="12"/>
        <v>18.703483670047422</v>
      </c>
      <c r="AL23" s="69">
        <f t="shared" si="12"/>
        <v>20.647690196287176</v>
      </c>
      <c r="AM23" s="69">
        <f t="shared" si="12"/>
        <v>17.980433020003112</v>
      </c>
      <c r="AN23" s="69">
        <f t="shared" si="12"/>
        <v>0</v>
      </c>
      <c r="AO23" s="69">
        <f t="shared" si="12"/>
        <v>20.745510414801604</v>
      </c>
      <c r="AP23" s="69">
        <f t="shared" si="12"/>
        <v>19.102448169829501</v>
      </c>
      <c r="AQ23" s="69">
        <f t="shared" si="12"/>
        <v>18.942189407710174</v>
      </c>
      <c r="AR23" s="69">
        <f t="shared" si="12"/>
        <v>20.644080204642254</v>
      </c>
      <c r="AS23" s="23"/>
      <c r="AU23" s="6"/>
      <c r="AV23" s="6"/>
      <c r="AW23" s="6"/>
      <c r="AX23" s="6"/>
    </row>
    <row r="24" spans="1:50" x14ac:dyDescent="0.25">
      <c r="A24" t="s">
        <v>200</v>
      </c>
      <c r="C24" t="s">
        <v>193</v>
      </c>
      <c r="E24" s="11" t="s">
        <v>45</v>
      </c>
      <c r="F24" s="11">
        <v>2010</v>
      </c>
      <c r="G24" s="11" t="s">
        <v>48</v>
      </c>
      <c r="H24" s="11"/>
      <c r="I24" s="23">
        <f>IFERROR(((I212*I217)/(I212+I223))+((I223*I228)/(I223+I212)),0)</f>
        <v>0</v>
      </c>
      <c r="J24" s="23">
        <f>IFERROR(((J212*J217)/(J212+J223))+((J223*J228)/(J223+J212)),0)</f>
        <v>20.462753558783213</v>
      </c>
      <c r="K24" s="23">
        <f t="shared" ref="K24:AF28" si="13">IFERROR(((K212*K217)/(K212+K223))+((K223*K228)/(K223+K212)),0)</f>
        <v>20.553174190219472</v>
      </c>
      <c r="L24" s="23">
        <f t="shared" si="13"/>
        <v>15.845067834063615</v>
      </c>
      <c r="M24" s="23">
        <f t="shared" si="13"/>
        <v>0</v>
      </c>
      <c r="N24" s="23">
        <f t="shared" si="13"/>
        <v>0</v>
      </c>
      <c r="O24" s="23">
        <f t="shared" si="13"/>
        <v>0</v>
      </c>
      <c r="P24" s="23">
        <f t="shared" si="13"/>
        <v>18.769236654285013</v>
      </c>
      <c r="Q24" s="23">
        <f t="shared" si="13"/>
        <v>20.459094318337069</v>
      </c>
      <c r="R24" s="23">
        <f t="shared" si="13"/>
        <v>21.034384971038044</v>
      </c>
      <c r="S24" s="23">
        <f t="shared" si="13"/>
        <v>0</v>
      </c>
      <c r="T24" s="23">
        <f t="shared" si="13"/>
        <v>20.859637220170161</v>
      </c>
      <c r="U24" s="23">
        <f t="shared" si="13"/>
        <v>0</v>
      </c>
      <c r="V24" s="23">
        <f t="shared" si="13"/>
        <v>20.516978765414319</v>
      </c>
      <c r="W24" s="23">
        <f t="shared" si="13"/>
        <v>20.551231072584006</v>
      </c>
      <c r="X24" s="23">
        <f t="shared" si="13"/>
        <v>0</v>
      </c>
      <c r="Y24" s="23">
        <f t="shared" si="13"/>
        <v>19.859443641289019</v>
      </c>
      <c r="Z24" s="23">
        <f t="shared" si="13"/>
        <v>0</v>
      </c>
      <c r="AA24" s="23">
        <f t="shared" si="13"/>
        <v>0</v>
      </c>
      <c r="AB24" s="23">
        <f t="shared" si="13"/>
        <v>19.849471278336466</v>
      </c>
      <c r="AC24" s="23">
        <f t="shared" si="13"/>
        <v>18.63234495721327</v>
      </c>
      <c r="AD24" s="23">
        <f t="shared" si="13"/>
        <v>0</v>
      </c>
      <c r="AE24" s="23">
        <f t="shared" si="13"/>
        <v>0</v>
      </c>
      <c r="AF24" s="23">
        <f t="shared" si="13"/>
        <v>0</v>
      </c>
      <c r="AG24" s="23">
        <f>IFERROR(((AG212*AG217)/(AG212+AG223))+((AG223*AG228)/(AG223+AG212)),0)</f>
        <v>0</v>
      </c>
      <c r="AH24" s="23">
        <f t="shared" ref="AH24:AR24" si="14">IFERROR(((AH212*AH217)/(AH212+AH223))+((AH223*AH228)/(AH223+AH212)),0)</f>
        <v>0</v>
      </c>
      <c r="AI24" s="23">
        <f t="shared" si="14"/>
        <v>20.612187471734433</v>
      </c>
      <c r="AJ24" s="23">
        <f t="shared" si="14"/>
        <v>0</v>
      </c>
      <c r="AK24" s="23">
        <f t="shared" si="14"/>
        <v>18.703483670047422</v>
      </c>
      <c r="AL24" s="23">
        <f t="shared" si="14"/>
        <v>20.647690196287176</v>
      </c>
      <c r="AM24" s="23">
        <f t="shared" si="14"/>
        <v>17.980433020003112</v>
      </c>
      <c r="AN24" s="23">
        <f t="shared" si="14"/>
        <v>0</v>
      </c>
      <c r="AO24" s="23">
        <f t="shared" si="14"/>
        <v>20.745510414801604</v>
      </c>
      <c r="AP24" s="23">
        <f>IFERROR(((AP212*AP217)/(AP212+AP223))+((AP223*AP228)/(AP223+AP212)),0)</f>
        <v>19.102448169829501</v>
      </c>
      <c r="AQ24" s="23">
        <f t="shared" si="14"/>
        <v>18.942189407710174</v>
      </c>
      <c r="AR24" s="23">
        <f t="shared" si="14"/>
        <v>20.644080204642254</v>
      </c>
      <c r="AS24" s="23"/>
      <c r="AU24" s="6"/>
      <c r="AV24" s="6"/>
      <c r="AW24" s="6"/>
      <c r="AX24" s="6"/>
    </row>
    <row r="25" spans="1:50" x14ac:dyDescent="0.25">
      <c r="A25" t="s">
        <v>200</v>
      </c>
      <c r="C25" t="s">
        <v>193</v>
      </c>
      <c r="E25" s="11" t="s">
        <v>45</v>
      </c>
      <c r="F25" s="11">
        <v>2020</v>
      </c>
      <c r="G25" s="11" t="s">
        <v>48</v>
      </c>
      <c r="H25" s="11"/>
      <c r="I25" s="23">
        <f>IFERROR(((I213*I218)/(I213+I224))+((I224*I229)/(I224+I213)),0)</f>
        <v>0</v>
      </c>
      <c r="J25" s="23">
        <f t="shared" ref="J25:Y28" si="15">IFERROR(((J213*J218)/(J213+J224))+((J224*J229)/(J224+J213)),0)</f>
        <v>23.384451406787765</v>
      </c>
      <c r="K25" s="23">
        <f t="shared" si="15"/>
        <v>23.495837992582526</v>
      </c>
      <c r="L25" s="23">
        <f t="shared" si="15"/>
        <v>13.77483441601216</v>
      </c>
      <c r="M25" s="23">
        <f t="shared" si="15"/>
        <v>0</v>
      </c>
      <c r="N25" s="23">
        <f t="shared" si="15"/>
        <v>0</v>
      </c>
      <c r="O25" s="23">
        <f t="shared" si="15"/>
        <v>0</v>
      </c>
      <c r="P25" s="23">
        <f t="shared" si="15"/>
        <v>21.723244555076594</v>
      </c>
      <c r="Q25" s="23">
        <f t="shared" si="15"/>
        <v>23.401758120700144</v>
      </c>
      <c r="R25" s="23">
        <f t="shared" si="15"/>
        <v>23.977048773401094</v>
      </c>
      <c r="S25" s="23">
        <f t="shared" si="15"/>
        <v>0</v>
      </c>
      <c r="T25" s="23">
        <f t="shared" si="15"/>
        <v>23.277908629403179</v>
      </c>
      <c r="U25" s="23">
        <f t="shared" si="15"/>
        <v>0</v>
      </c>
      <c r="V25" s="23">
        <f t="shared" si="15"/>
        <v>23.309001291698213</v>
      </c>
      <c r="W25" s="23">
        <f t="shared" si="15"/>
        <v>23.173512174596887</v>
      </c>
      <c r="X25" s="23">
        <f t="shared" si="15"/>
        <v>0</v>
      </c>
      <c r="Y25" s="23">
        <f t="shared" si="15"/>
        <v>22.286490280352382</v>
      </c>
      <c r="Z25" s="23">
        <f t="shared" si="13"/>
        <v>0</v>
      </c>
      <c r="AA25" s="23">
        <f t="shared" si="13"/>
        <v>0</v>
      </c>
      <c r="AB25" s="23">
        <f t="shared" si="13"/>
        <v>23.459173383920316</v>
      </c>
      <c r="AC25" s="23">
        <f t="shared" si="13"/>
        <v>21.62769941478577</v>
      </c>
      <c r="AD25" s="23">
        <f t="shared" si="13"/>
        <v>0</v>
      </c>
      <c r="AE25" s="23">
        <f t="shared" si="13"/>
        <v>0</v>
      </c>
      <c r="AF25" s="23">
        <f t="shared" si="13"/>
        <v>0</v>
      </c>
      <c r="AG25" s="23">
        <f t="shared" ref="AG25:AR25" si="16">IFERROR(((AG213*AG218)/(AG213+AG224))+((AG224*AG229)/(AG224+AG213)),0)</f>
        <v>0</v>
      </c>
      <c r="AH25" s="23">
        <f t="shared" si="16"/>
        <v>0</v>
      </c>
      <c r="AI25" s="23">
        <f t="shared" si="16"/>
        <v>23.551277093781589</v>
      </c>
      <c r="AJ25" s="23">
        <f t="shared" si="16"/>
        <v>0</v>
      </c>
      <c r="AK25" s="23">
        <f t="shared" si="16"/>
        <v>21.684458101643145</v>
      </c>
      <c r="AL25" s="23">
        <f t="shared" si="16"/>
        <v>23.628331827147793</v>
      </c>
      <c r="AM25" s="23">
        <f t="shared" si="16"/>
        <v>13.555535272344098</v>
      </c>
      <c r="AN25" s="23">
        <f t="shared" si="16"/>
        <v>0</v>
      </c>
      <c r="AO25" s="23">
        <f t="shared" si="16"/>
        <v>23.688174217164654</v>
      </c>
      <c r="AP25" s="23">
        <f t="shared" si="16"/>
        <v>0</v>
      </c>
      <c r="AQ25" s="23">
        <f t="shared" si="16"/>
        <v>22.024119545951962</v>
      </c>
      <c r="AR25" s="23">
        <f t="shared" si="16"/>
        <v>23.586744007005326</v>
      </c>
      <c r="AS25" s="23"/>
      <c r="AU25" s="6"/>
      <c r="AV25" s="6"/>
      <c r="AW25" s="6"/>
      <c r="AX25" s="6"/>
    </row>
    <row r="26" spans="1:50" x14ac:dyDescent="0.25">
      <c r="A26" t="s">
        <v>200</v>
      </c>
      <c r="C26" t="s">
        <v>193</v>
      </c>
      <c r="E26" s="11" t="s">
        <v>45</v>
      </c>
      <c r="F26" s="11">
        <v>2030</v>
      </c>
      <c r="G26" s="11" t="s">
        <v>48</v>
      </c>
      <c r="H26" s="11"/>
      <c r="I26" s="23">
        <f t="shared" ref="I26:I28" si="17">IFERROR(((I214*I219)/(I214+I225))+((I225*I230)/(I225+I214)),0)</f>
        <v>0</v>
      </c>
      <c r="J26" s="23">
        <f t="shared" si="15"/>
        <v>33.524576433761354</v>
      </c>
      <c r="K26" s="23">
        <f t="shared" si="13"/>
        <v>33.711144115031509</v>
      </c>
      <c r="L26" s="23">
        <f t="shared" si="13"/>
        <v>26.150041089753319</v>
      </c>
      <c r="M26" s="23">
        <f t="shared" si="13"/>
        <v>0</v>
      </c>
      <c r="N26" s="23">
        <f t="shared" si="13"/>
        <v>0</v>
      </c>
      <c r="O26" s="23">
        <f t="shared" si="13"/>
        <v>0</v>
      </c>
      <c r="P26" s="23">
        <f t="shared" si="13"/>
        <v>31.354824651368091</v>
      </c>
      <c r="Q26" s="23">
        <f t="shared" si="13"/>
        <v>33.617064243149109</v>
      </c>
      <c r="R26" s="23">
        <f t="shared" si="13"/>
        <v>34.192354895850073</v>
      </c>
      <c r="S26" s="23">
        <f t="shared" si="13"/>
        <v>0</v>
      </c>
      <c r="T26" s="23">
        <f t="shared" si="13"/>
        <v>33.537939194295511</v>
      </c>
      <c r="U26" s="23">
        <f t="shared" si="13"/>
        <v>0</v>
      </c>
      <c r="V26" s="23">
        <f t="shared" si="13"/>
        <v>33.554016226671152</v>
      </c>
      <c r="W26" s="23">
        <f t="shared" si="13"/>
        <v>33.352127370388594</v>
      </c>
      <c r="X26" s="23">
        <f t="shared" si="13"/>
        <v>0</v>
      </c>
      <c r="Y26" s="23">
        <f t="shared" si="13"/>
        <v>31.531774069100301</v>
      </c>
      <c r="Z26" s="23">
        <f t="shared" si="13"/>
        <v>0</v>
      </c>
      <c r="AA26" s="23">
        <f t="shared" si="13"/>
        <v>0</v>
      </c>
      <c r="AB26" s="23">
        <f t="shared" si="13"/>
        <v>33.618586266300547</v>
      </c>
      <c r="AC26" s="23">
        <f t="shared" si="13"/>
        <v>31.313934645720259</v>
      </c>
      <c r="AD26" s="23">
        <f t="shared" si="13"/>
        <v>0</v>
      </c>
      <c r="AE26" s="23">
        <f t="shared" si="13"/>
        <v>0</v>
      </c>
      <c r="AF26" s="23">
        <f t="shared" si="13"/>
        <v>0</v>
      </c>
      <c r="AG26" s="23">
        <f t="shared" ref="AG26:AR26" si="18">IFERROR(((AG214*AG219)/(AG214+AG225))+((AG225*AG230)/(AG225+AG214)),0)</f>
        <v>0</v>
      </c>
      <c r="AH26" s="23">
        <f t="shared" si="18"/>
        <v>0</v>
      </c>
      <c r="AI26" s="23">
        <f t="shared" si="18"/>
        <v>33.769050640616534</v>
      </c>
      <c r="AJ26" s="23">
        <f t="shared" si="18"/>
        <v>0</v>
      </c>
      <c r="AK26" s="23">
        <f t="shared" si="18"/>
        <v>31.36193578307256</v>
      </c>
      <c r="AL26" s="23">
        <f t="shared" si="18"/>
        <v>33.81525689651825</v>
      </c>
      <c r="AM26" s="23">
        <f t="shared" si="18"/>
        <v>27.385492224161887</v>
      </c>
      <c r="AN26" s="23">
        <f t="shared" si="18"/>
        <v>0</v>
      </c>
      <c r="AO26" s="23">
        <f t="shared" si="18"/>
        <v>33.90348033961363</v>
      </c>
      <c r="AP26" s="23">
        <f t="shared" si="18"/>
        <v>0</v>
      </c>
      <c r="AQ26" s="23">
        <f t="shared" si="18"/>
        <v>31.318176077907992</v>
      </c>
      <c r="AR26" s="23">
        <f t="shared" si="18"/>
        <v>33.802050129454294</v>
      </c>
      <c r="AS26" s="23"/>
      <c r="AU26" s="6"/>
      <c r="AV26" s="6"/>
      <c r="AW26" s="6"/>
      <c r="AX26" s="6"/>
    </row>
    <row r="27" spans="1:50" x14ac:dyDescent="0.25">
      <c r="A27" t="s">
        <v>200</v>
      </c>
      <c r="C27" t="s">
        <v>193</v>
      </c>
      <c r="E27" t="s">
        <v>45</v>
      </c>
      <c r="F27">
        <v>2040</v>
      </c>
      <c r="G27" t="s">
        <v>48</v>
      </c>
      <c r="I27" s="6">
        <f t="shared" si="17"/>
        <v>0</v>
      </c>
      <c r="J27" s="6">
        <f t="shared" si="15"/>
        <v>33.590663278293626</v>
      </c>
      <c r="K27" s="6">
        <f t="shared" si="13"/>
        <v>33.668456145106695</v>
      </c>
      <c r="L27" s="6">
        <f t="shared" si="13"/>
        <v>26.314095376710583</v>
      </c>
      <c r="M27" s="6">
        <f t="shared" si="13"/>
        <v>0</v>
      </c>
      <c r="N27" s="6">
        <f t="shared" si="13"/>
        <v>0</v>
      </c>
      <c r="O27" s="6">
        <f t="shared" si="13"/>
        <v>0</v>
      </c>
      <c r="P27" s="6">
        <f t="shared" si="13"/>
        <v>31.086182487410476</v>
      </c>
      <c r="Q27" s="6">
        <f t="shared" si="13"/>
        <v>33.574376273224296</v>
      </c>
      <c r="R27" s="6">
        <f t="shared" si="13"/>
        <v>34.14966692592526</v>
      </c>
      <c r="S27" s="6">
        <f t="shared" si="13"/>
        <v>0</v>
      </c>
      <c r="T27" s="6">
        <f t="shared" si="13"/>
        <v>33.48913658679232</v>
      </c>
      <c r="U27" s="6">
        <f t="shared" si="13"/>
        <v>0</v>
      </c>
      <c r="V27" s="6">
        <f t="shared" si="13"/>
        <v>33.61118659857312</v>
      </c>
      <c r="W27" s="6">
        <f t="shared" si="13"/>
        <v>33.197065612452924</v>
      </c>
      <c r="X27" s="6">
        <f t="shared" si="13"/>
        <v>0</v>
      </c>
      <c r="Y27" s="6">
        <f t="shared" si="13"/>
        <v>31.500817572783564</v>
      </c>
      <c r="Z27" s="6">
        <f t="shared" si="13"/>
        <v>0</v>
      </c>
      <c r="AA27" s="6">
        <f t="shared" si="13"/>
        <v>0</v>
      </c>
      <c r="AB27" s="6">
        <f t="shared" si="13"/>
        <v>33.644078670195981</v>
      </c>
      <c r="AC27" s="6">
        <f t="shared" si="13"/>
        <v>30.970521648942597</v>
      </c>
      <c r="AD27" s="6">
        <f t="shared" si="13"/>
        <v>0</v>
      </c>
      <c r="AE27" s="6">
        <f t="shared" si="13"/>
        <v>0</v>
      </c>
      <c r="AF27" s="6">
        <f t="shared" si="13"/>
        <v>0</v>
      </c>
      <c r="AG27" s="6">
        <f t="shared" ref="AG27:AR27" si="19">IFERROR(((AG215*AG220)/(AG215+AG226))+((AG226*AG231)/(AG226+AG215)),0)</f>
        <v>0</v>
      </c>
      <c r="AH27" s="6">
        <f t="shared" si="19"/>
        <v>0</v>
      </c>
      <c r="AI27" s="6">
        <f t="shared" si="19"/>
        <v>33.725319510260604</v>
      </c>
      <c r="AJ27" s="6">
        <f t="shared" si="19"/>
        <v>0</v>
      </c>
      <c r="AK27" s="6">
        <f t="shared" si="19"/>
        <v>31.02430384406783</v>
      </c>
      <c r="AL27" s="6">
        <f t="shared" si="19"/>
        <v>33.768751373498503</v>
      </c>
      <c r="AM27" s="6">
        <f t="shared" si="19"/>
        <v>27.466196235661311</v>
      </c>
      <c r="AN27" s="6">
        <f t="shared" si="19"/>
        <v>0</v>
      </c>
      <c r="AO27" s="6">
        <f t="shared" si="19"/>
        <v>33.860792369688824</v>
      </c>
      <c r="AP27" s="6">
        <f t="shared" si="19"/>
        <v>29.801631843298885</v>
      </c>
      <c r="AQ27" s="6">
        <f t="shared" si="19"/>
        <v>31.103926887351307</v>
      </c>
      <c r="AR27" s="6">
        <f t="shared" si="19"/>
        <v>33.759362159529474</v>
      </c>
      <c r="AS27" s="6"/>
      <c r="AU27" s="6"/>
      <c r="AV27" s="6"/>
      <c r="AW27" s="6"/>
      <c r="AX27" s="6"/>
    </row>
    <row r="28" spans="1:50" x14ac:dyDescent="0.25">
      <c r="A28" t="s">
        <v>200</v>
      </c>
      <c r="C28" t="s">
        <v>193</v>
      </c>
      <c r="E28" t="s">
        <v>45</v>
      </c>
      <c r="F28">
        <v>2050</v>
      </c>
      <c r="G28" t="s">
        <v>48</v>
      </c>
      <c r="I28" s="6">
        <f t="shared" si="17"/>
        <v>0</v>
      </c>
      <c r="J28" s="6">
        <f t="shared" si="15"/>
        <v>33.607335782181558</v>
      </c>
      <c r="K28" s="6">
        <f t="shared" si="13"/>
        <v>33.625768175181882</v>
      </c>
      <c r="L28" s="6">
        <f t="shared" si="13"/>
        <v>26.144815564279398</v>
      </c>
      <c r="M28" s="6">
        <f t="shared" si="13"/>
        <v>0</v>
      </c>
      <c r="N28" s="6">
        <f t="shared" si="13"/>
        <v>0</v>
      </c>
      <c r="O28" s="6">
        <f t="shared" si="13"/>
        <v>0</v>
      </c>
      <c r="P28" s="6">
        <f t="shared" si="13"/>
        <v>30.763825916437046</v>
      </c>
      <c r="Q28" s="6">
        <f t="shared" si="13"/>
        <v>33.531688303299468</v>
      </c>
      <c r="R28" s="6">
        <f t="shared" si="13"/>
        <v>34.106978956000454</v>
      </c>
      <c r="S28" s="6">
        <f t="shared" si="13"/>
        <v>0</v>
      </c>
      <c r="T28" s="6">
        <f t="shared" si="13"/>
        <v>33.43968257780022</v>
      </c>
      <c r="U28" s="6">
        <f t="shared" si="13"/>
        <v>0</v>
      </c>
      <c r="V28" s="6">
        <f t="shared" si="13"/>
        <v>33.604162465476684</v>
      </c>
      <c r="W28" s="6">
        <f t="shared" si="13"/>
        <v>33.177167386099718</v>
      </c>
      <c r="X28" s="6">
        <f t="shared" si="13"/>
        <v>0</v>
      </c>
      <c r="Y28" s="6">
        <f t="shared" si="13"/>
        <v>31.292520323112591</v>
      </c>
      <c r="Z28" s="6">
        <f t="shared" si="13"/>
        <v>0</v>
      </c>
      <c r="AA28" s="6">
        <f t="shared" si="13"/>
        <v>0</v>
      </c>
      <c r="AB28" s="6">
        <f t="shared" si="13"/>
        <v>33.638349410261135</v>
      </c>
      <c r="AC28" s="6">
        <f t="shared" si="13"/>
        <v>30.627108652164942</v>
      </c>
      <c r="AD28" s="6">
        <f t="shared" si="13"/>
        <v>0</v>
      </c>
      <c r="AE28" s="6">
        <f t="shared" si="13"/>
        <v>0</v>
      </c>
      <c r="AF28" s="6">
        <f t="shared" si="13"/>
        <v>0</v>
      </c>
      <c r="AG28" s="6">
        <f t="shared" ref="AG28:AR28" si="20">IFERROR(((AG216*AG221)/(AG216+AG227))+((AG227*AG232)/(AG227+AG216)),0)</f>
        <v>0</v>
      </c>
      <c r="AH28" s="6">
        <f t="shared" si="20"/>
        <v>0</v>
      </c>
      <c r="AI28" s="6">
        <f t="shared" si="20"/>
        <v>33.680600375637347</v>
      </c>
      <c r="AJ28" s="6">
        <f t="shared" si="20"/>
        <v>0</v>
      </c>
      <c r="AK28" s="6">
        <f t="shared" si="20"/>
        <v>30.681057955767649</v>
      </c>
      <c r="AL28" s="6">
        <f t="shared" si="20"/>
        <v>33.583198829833194</v>
      </c>
      <c r="AM28" s="6">
        <f t="shared" si="20"/>
        <v>27.928763321482087</v>
      </c>
      <c r="AN28" s="6">
        <f t="shared" si="20"/>
        <v>0</v>
      </c>
      <c r="AO28" s="6">
        <f t="shared" si="20"/>
        <v>33.818104399764017</v>
      </c>
      <c r="AP28" s="6">
        <f t="shared" si="20"/>
        <v>0</v>
      </c>
      <c r="AQ28" s="6">
        <f t="shared" si="20"/>
        <v>30.754556164747278</v>
      </c>
      <c r="AR28" s="6">
        <f t="shared" si="20"/>
        <v>33.716674189604653</v>
      </c>
      <c r="AS28" s="6"/>
      <c r="AU28" s="6"/>
    </row>
    <row r="29" spans="1:50" x14ac:dyDescent="0.25">
      <c r="B29" t="s">
        <v>46</v>
      </c>
    </row>
    <row r="30" spans="1:50" x14ac:dyDescent="0.25">
      <c r="A30" t="s">
        <v>57</v>
      </c>
      <c r="B30" t="s">
        <v>42</v>
      </c>
      <c r="D30" t="s">
        <v>40</v>
      </c>
      <c r="E30" t="s">
        <v>41</v>
      </c>
      <c r="F30" s="11">
        <v>2005</v>
      </c>
      <c r="G30" s="11" t="s">
        <v>49</v>
      </c>
      <c r="H30" s="11"/>
      <c r="I30" s="23">
        <f>I31</f>
        <v>0</v>
      </c>
      <c r="J30" s="23">
        <f>J31</f>
        <v>3.3394367412154486</v>
      </c>
      <c r="K30" s="23">
        <f t="shared" ref="K30:AR30" si="21">K31</f>
        <v>4.8592859753590885</v>
      </c>
      <c r="L30" s="23">
        <f t="shared" si="21"/>
        <v>2.9695706520229157</v>
      </c>
      <c r="M30" s="23">
        <f t="shared" si="21"/>
        <v>0</v>
      </c>
      <c r="N30" s="23">
        <f t="shared" si="21"/>
        <v>0</v>
      </c>
      <c r="O30" s="23">
        <f t="shared" si="21"/>
        <v>0</v>
      </c>
      <c r="P30" s="23">
        <f t="shared" si="21"/>
        <v>3.7135344065224256</v>
      </c>
      <c r="Q30" s="23">
        <f t="shared" si="21"/>
        <v>12.469522915636034</v>
      </c>
      <c r="R30" s="23">
        <f t="shared" si="21"/>
        <v>0.44349020267619632</v>
      </c>
      <c r="S30" s="23">
        <f t="shared" si="21"/>
        <v>1.0223422008552478E-2</v>
      </c>
      <c r="T30" s="23">
        <f t="shared" si="21"/>
        <v>13.440987289165255</v>
      </c>
      <c r="U30" s="23">
        <f t="shared" si="21"/>
        <v>0.41016867092719239</v>
      </c>
      <c r="V30" s="23">
        <f t="shared" si="21"/>
        <v>34.164009216694005</v>
      </c>
      <c r="W30" s="23">
        <f t="shared" si="21"/>
        <v>9.0321378822514724</v>
      </c>
      <c r="X30" s="23">
        <f t="shared" si="21"/>
        <v>30.150918793453421</v>
      </c>
      <c r="Y30" s="23">
        <f t="shared" si="21"/>
        <v>9.9642599169925816</v>
      </c>
      <c r="Z30" s="23">
        <f t="shared" si="21"/>
        <v>4.6531844293736059E-2</v>
      </c>
      <c r="AA30" s="23">
        <f t="shared" si="21"/>
        <v>0</v>
      </c>
      <c r="AB30" s="23">
        <f t="shared" si="21"/>
        <v>4.4976957175784129</v>
      </c>
      <c r="AC30" s="23">
        <f t="shared" si="21"/>
        <v>1.4906609424875858</v>
      </c>
      <c r="AD30" s="23">
        <f t="shared" si="21"/>
        <v>0.41430963394092846</v>
      </c>
      <c r="AE30" s="23">
        <f t="shared" si="21"/>
        <v>0.82834959704083222</v>
      </c>
      <c r="AF30" s="23">
        <f t="shared" si="21"/>
        <v>0</v>
      </c>
      <c r="AG30" s="23">
        <f t="shared" si="21"/>
        <v>0</v>
      </c>
      <c r="AH30" s="23">
        <f t="shared" si="21"/>
        <v>0</v>
      </c>
      <c r="AI30" s="23">
        <f t="shared" si="21"/>
        <v>0.58981918002424849</v>
      </c>
      <c r="AJ30" s="23">
        <f t="shared" si="21"/>
        <v>0</v>
      </c>
      <c r="AK30" s="23">
        <f t="shared" si="21"/>
        <v>7.8814979048346085</v>
      </c>
      <c r="AL30" s="23">
        <f t="shared" si="21"/>
        <v>0</v>
      </c>
      <c r="AM30" s="23">
        <f t="shared" si="21"/>
        <v>3.4996210999902102</v>
      </c>
      <c r="AN30" s="23">
        <f t="shared" si="21"/>
        <v>0</v>
      </c>
      <c r="AO30" s="23">
        <f t="shared" si="21"/>
        <v>8.7534768226428454</v>
      </c>
      <c r="AP30" s="23">
        <f t="shared" si="21"/>
        <v>0</v>
      </c>
      <c r="AQ30" s="23">
        <f t="shared" si="21"/>
        <v>5.8044894435369487</v>
      </c>
      <c r="AR30" s="23">
        <f t="shared" si="21"/>
        <v>13.937596118883679</v>
      </c>
      <c r="AS30" s="23"/>
      <c r="AU30" s="6"/>
    </row>
    <row r="31" spans="1:50" x14ac:dyDescent="0.25">
      <c r="A31" t="s">
        <v>57</v>
      </c>
      <c r="B31" t="s">
        <v>42</v>
      </c>
      <c r="D31" t="s">
        <v>40</v>
      </c>
      <c r="E31" t="s">
        <v>41</v>
      </c>
      <c r="F31" s="11">
        <v>2010</v>
      </c>
      <c r="G31" s="11" t="s">
        <v>49</v>
      </c>
      <c r="H31" s="11"/>
      <c r="I31" s="23">
        <f>I256+I267+I278+I289+I300+I311+I322</f>
        <v>0</v>
      </c>
      <c r="J31" s="23">
        <f t="shared" ref="J31:AR35" si="22">J256+J267+J278+J289+J300+J311+J322</f>
        <v>3.3394367412154486</v>
      </c>
      <c r="K31" s="23">
        <f t="shared" si="22"/>
        <v>4.8592859753590885</v>
      </c>
      <c r="L31" s="23">
        <f t="shared" si="22"/>
        <v>2.9695706520229157</v>
      </c>
      <c r="M31" s="23">
        <f t="shared" si="22"/>
        <v>0</v>
      </c>
      <c r="N31" s="23">
        <f t="shared" si="22"/>
        <v>0</v>
      </c>
      <c r="O31" s="23">
        <f t="shared" si="22"/>
        <v>0</v>
      </c>
      <c r="P31" s="23">
        <f t="shared" si="22"/>
        <v>3.7135344065224256</v>
      </c>
      <c r="Q31" s="23">
        <f t="shared" si="22"/>
        <v>12.469522915636034</v>
      </c>
      <c r="R31" s="23">
        <f t="shared" si="22"/>
        <v>0.44349020267619632</v>
      </c>
      <c r="S31" s="23">
        <f t="shared" si="22"/>
        <v>1.0223422008552478E-2</v>
      </c>
      <c r="T31" s="23">
        <f t="shared" si="22"/>
        <v>13.440987289165255</v>
      </c>
      <c r="U31" s="23">
        <f t="shared" si="22"/>
        <v>0.41016867092719239</v>
      </c>
      <c r="V31" s="23">
        <f t="shared" si="22"/>
        <v>34.164009216694005</v>
      </c>
      <c r="W31" s="23">
        <f t="shared" si="22"/>
        <v>9.0321378822514724</v>
      </c>
      <c r="X31" s="23">
        <f t="shared" si="22"/>
        <v>30.150918793453421</v>
      </c>
      <c r="Y31" s="23">
        <f t="shared" si="22"/>
        <v>9.9642599169925816</v>
      </c>
      <c r="Z31" s="23">
        <f t="shared" si="22"/>
        <v>4.6531844293736059E-2</v>
      </c>
      <c r="AA31" s="23">
        <f t="shared" si="22"/>
        <v>0</v>
      </c>
      <c r="AB31" s="23">
        <f t="shared" si="22"/>
        <v>4.4976957175784129</v>
      </c>
      <c r="AC31" s="23">
        <f t="shared" si="22"/>
        <v>1.4906609424875858</v>
      </c>
      <c r="AD31" s="23">
        <f t="shared" si="22"/>
        <v>0.41430963394092846</v>
      </c>
      <c r="AE31" s="23">
        <f t="shared" si="22"/>
        <v>0.82834959704083222</v>
      </c>
      <c r="AF31" s="23">
        <f t="shared" si="22"/>
        <v>0</v>
      </c>
      <c r="AG31" s="23">
        <f t="shared" si="22"/>
        <v>0</v>
      </c>
      <c r="AH31" s="23">
        <f t="shared" si="22"/>
        <v>0</v>
      </c>
      <c r="AI31" s="23">
        <f t="shared" si="22"/>
        <v>0.58981918002424849</v>
      </c>
      <c r="AJ31" s="23">
        <f t="shared" si="22"/>
        <v>0</v>
      </c>
      <c r="AK31" s="23">
        <f t="shared" si="22"/>
        <v>7.8814979048346085</v>
      </c>
      <c r="AL31" s="23">
        <f t="shared" si="22"/>
        <v>0</v>
      </c>
      <c r="AM31" s="23">
        <f t="shared" si="22"/>
        <v>3.4996210999902102</v>
      </c>
      <c r="AN31" s="23">
        <f t="shared" si="22"/>
        <v>0</v>
      </c>
      <c r="AO31" s="23">
        <f t="shared" si="22"/>
        <v>8.7534768226428454</v>
      </c>
      <c r="AP31" s="23">
        <f t="shared" si="22"/>
        <v>0</v>
      </c>
      <c r="AQ31" s="23">
        <f t="shared" si="22"/>
        <v>5.8044894435369487</v>
      </c>
      <c r="AR31" s="23">
        <f t="shared" si="22"/>
        <v>13.937596118883679</v>
      </c>
      <c r="AS31" s="23"/>
      <c r="AT31" s="6">
        <f>SUM(J31:L31,O31:Z31,AB31:AE31,AH31:AI31,AK31:AM31,AO31:AR31)</f>
        <v>172.71159439017862</v>
      </c>
    </row>
    <row r="32" spans="1:50" x14ac:dyDescent="0.25">
      <c r="B32" t="s">
        <v>42</v>
      </c>
      <c r="D32" t="s">
        <v>40</v>
      </c>
      <c r="E32" t="s">
        <v>41</v>
      </c>
      <c r="F32" s="11">
        <v>2020</v>
      </c>
      <c r="G32" s="11" t="s">
        <v>49</v>
      </c>
      <c r="H32" s="11"/>
      <c r="I32" s="23">
        <f t="shared" ref="I32:X35" si="23">I257+I268+I279+I290+I301+I312+I323</f>
        <v>0</v>
      </c>
      <c r="J32" s="23">
        <f t="shared" si="23"/>
        <v>1.0696175420269549</v>
      </c>
      <c r="K32" s="23">
        <f t="shared" si="23"/>
        <v>4.7354622024777067</v>
      </c>
      <c r="L32" s="23">
        <f t="shared" si="23"/>
        <v>8.5624635682716654</v>
      </c>
      <c r="M32" s="23">
        <f t="shared" si="23"/>
        <v>0</v>
      </c>
      <c r="N32" s="23">
        <f t="shared" si="23"/>
        <v>0</v>
      </c>
      <c r="O32" s="23">
        <f t="shared" si="23"/>
        <v>0</v>
      </c>
      <c r="P32" s="23">
        <f t="shared" si="23"/>
        <v>3.3145743382411634</v>
      </c>
      <c r="Q32" s="23">
        <f t="shared" si="23"/>
        <v>2.5178926968183069</v>
      </c>
      <c r="R32" s="23">
        <f t="shared" si="23"/>
        <v>1.6082219311720878</v>
      </c>
      <c r="S32" s="23">
        <f t="shared" si="23"/>
        <v>0.35890929166447583</v>
      </c>
      <c r="T32" s="23">
        <f t="shared" si="23"/>
        <v>25.86549868104812</v>
      </c>
      <c r="U32" s="23">
        <f t="shared" si="23"/>
        <v>0.7106062626501487</v>
      </c>
      <c r="V32" s="23">
        <f t="shared" si="23"/>
        <v>27.062315059819099</v>
      </c>
      <c r="W32" s="23">
        <f t="shared" si="23"/>
        <v>5.7418704088198877</v>
      </c>
      <c r="X32" s="23">
        <f t="shared" si="23"/>
        <v>26.515818533982966</v>
      </c>
      <c r="Y32" s="23">
        <f t="shared" si="22"/>
        <v>15.100428339637268</v>
      </c>
      <c r="Z32" s="23">
        <f t="shared" si="22"/>
        <v>0.23210082028744394</v>
      </c>
      <c r="AA32" s="23">
        <f t="shared" si="22"/>
        <v>0</v>
      </c>
      <c r="AB32" s="23">
        <f t="shared" si="22"/>
        <v>19.511393883597485</v>
      </c>
      <c r="AC32" s="23">
        <f t="shared" si="22"/>
        <v>2.356466353819453</v>
      </c>
      <c r="AD32" s="23">
        <f t="shared" si="22"/>
        <v>0.35088535323377879</v>
      </c>
      <c r="AE32" s="23">
        <f t="shared" si="22"/>
        <v>0.74437049154663093</v>
      </c>
      <c r="AF32" s="23">
        <f t="shared" si="22"/>
        <v>0</v>
      </c>
      <c r="AG32" s="23">
        <f t="shared" si="22"/>
        <v>0</v>
      </c>
      <c r="AH32" s="23">
        <f t="shared" si="22"/>
        <v>0</v>
      </c>
      <c r="AI32" s="23">
        <f t="shared" si="22"/>
        <v>0.69023279712303753</v>
      </c>
      <c r="AJ32" s="23">
        <f t="shared" si="22"/>
        <v>0</v>
      </c>
      <c r="AK32" s="23">
        <f t="shared" si="22"/>
        <v>11.164788570732044</v>
      </c>
      <c r="AL32" s="23">
        <f t="shared" si="22"/>
        <v>0.16371980205267317</v>
      </c>
      <c r="AM32" s="23">
        <f t="shared" si="22"/>
        <v>17.805634646432335</v>
      </c>
      <c r="AN32" s="23">
        <f t="shared" si="22"/>
        <v>0</v>
      </c>
      <c r="AO32" s="23">
        <f t="shared" si="22"/>
        <v>0.82380616087094261</v>
      </c>
      <c r="AP32" s="23">
        <f t="shared" si="22"/>
        <v>4.4361191467919177E-2</v>
      </c>
      <c r="AQ32" s="23">
        <f t="shared" si="22"/>
        <v>3.4395420860209747</v>
      </c>
      <c r="AR32" s="23">
        <f t="shared" si="22"/>
        <v>18.084441237828557</v>
      </c>
      <c r="AS32" s="23"/>
      <c r="AU32" s="6">
        <f>SUM(J32:L32,O32:Z32,AB32:AE32,AH32:AI32,AK32:AM32,AO32:AR32)</f>
        <v>198.57542225164309</v>
      </c>
    </row>
    <row r="33" spans="1:50" x14ac:dyDescent="0.25">
      <c r="B33" t="s">
        <v>42</v>
      </c>
      <c r="D33" t="s">
        <v>40</v>
      </c>
      <c r="E33" t="s">
        <v>41</v>
      </c>
      <c r="F33" s="11">
        <v>2030</v>
      </c>
      <c r="G33" s="11" t="s">
        <v>49</v>
      </c>
      <c r="H33" s="11"/>
      <c r="I33" s="23">
        <f t="shared" si="23"/>
        <v>0</v>
      </c>
      <c r="J33" s="23">
        <f t="shared" si="22"/>
        <v>1.7958195517345277</v>
      </c>
      <c r="K33" s="23">
        <f t="shared" si="22"/>
        <v>5.0049586173951521</v>
      </c>
      <c r="L33" s="23">
        <f t="shared" si="22"/>
        <v>10.798220249358442</v>
      </c>
      <c r="M33" s="23">
        <f t="shared" si="22"/>
        <v>0</v>
      </c>
      <c r="N33" s="23">
        <f t="shared" si="22"/>
        <v>0</v>
      </c>
      <c r="O33" s="23">
        <f t="shared" si="22"/>
        <v>0</v>
      </c>
      <c r="P33" s="23">
        <f t="shared" si="22"/>
        <v>6.439965639752959</v>
      </c>
      <c r="Q33" s="23">
        <f t="shared" si="22"/>
        <v>3.687837664093192</v>
      </c>
      <c r="R33" s="23">
        <f t="shared" si="22"/>
        <v>2.1193233469780126</v>
      </c>
      <c r="S33" s="23">
        <f t="shared" si="22"/>
        <v>4.5203506134576159</v>
      </c>
      <c r="T33" s="23">
        <f t="shared" si="22"/>
        <v>30.55300114517761</v>
      </c>
      <c r="U33" s="23">
        <f t="shared" si="22"/>
        <v>0.91047634348515971</v>
      </c>
      <c r="V33" s="23">
        <f t="shared" si="22"/>
        <v>37.249134331161969</v>
      </c>
      <c r="W33" s="23">
        <f t="shared" si="22"/>
        <v>8.837409055991797</v>
      </c>
      <c r="X33" s="23">
        <f t="shared" si="22"/>
        <v>40.340453521845127</v>
      </c>
      <c r="Y33" s="23">
        <f t="shared" si="22"/>
        <v>21.760031268445776</v>
      </c>
      <c r="Z33" s="23">
        <f t="shared" si="22"/>
        <v>0.25780213814432018</v>
      </c>
      <c r="AA33" s="23">
        <f t="shared" si="22"/>
        <v>0</v>
      </c>
      <c r="AB33" s="23">
        <f t="shared" si="22"/>
        <v>18.480186455676389</v>
      </c>
      <c r="AC33" s="23">
        <f t="shared" si="22"/>
        <v>7.1200226390546204</v>
      </c>
      <c r="AD33" s="23">
        <f t="shared" si="22"/>
        <v>0.35942216661624771</v>
      </c>
      <c r="AE33" s="23">
        <f t="shared" si="22"/>
        <v>3.2025328295096918</v>
      </c>
      <c r="AF33" s="23">
        <f t="shared" si="22"/>
        <v>0</v>
      </c>
      <c r="AG33" s="23">
        <f t="shared" si="22"/>
        <v>0</v>
      </c>
      <c r="AH33" s="23">
        <f t="shared" si="22"/>
        <v>0</v>
      </c>
      <c r="AI33" s="23">
        <f t="shared" si="22"/>
        <v>0.79204453016331422</v>
      </c>
      <c r="AJ33" s="23">
        <f t="shared" si="22"/>
        <v>0</v>
      </c>
      <c r="AK33" s="23">
        <f t="shared" si="22"/>
        <v>15.828578060352072</v>
      </c>
      <c r="AL33" s="23">
        <f t="shared" si="22"/>
        <v>0.14198229262440518</v>
      </c>
      <c r="AM33" s="23">
        <f t="shared" si="22"/>
        <v>24.161946247894324</v>
      </c>
      <c r="AN33" s="23">
        <f t="shared" si="22"/>
        <v>0</v>
      </c>
      <c r="AO33" s="23">
        <f t="shared" si="22"/>
        <v>0.6375375446967213</v>
      </c>
      <c r="AP33" s="23">
        <f t="shared" si="22"/>
        <v>0.19166908465504856</v>
      </c>
      <c r="AQ33" s="23">
        <f t="shared" si="22"/>
        <v>5.190869642446815</v>
      </c>
      <c r="AR33" s="23">
        <f t="shared" si="22"/>
        <v>37.680508387994408</v>
      </c>
      <c r="AS33" s="23"/>
      <c r="AV33" s="6">
        <f>SUM(J33:L33,O33:Z33,AB33:AE33,AH33:AI33,AK33:AM33,AO33:AR33)</f>
        <v>288.06208336870566</v>
      </c>
    </row>
    <row r="34" spans="1:50" x14ac:dyDescent="0.25">
      <c r="B34" t="s">
        <v>42</v>
      </c>
      <c r="D34" t="s">
        <v>40</v>
      </c>
      <c r="E34" t="s">
        <v>41</v>
      </c>
      <c r="F34" s="11">
        <v>2040</v>
      </c>
      <c r="G34" s="11" t="s">
        <v>49</v>
      </c>
      <c r="H34" s="11"/>
      <c r="I34" s="23">
        <f t="shared" si="23"/>
        <v>0</v>
      </c>
      <c r="J34" s="23">
        <f t="shared" si="22"/>
        <v>1.8287084401535585</v>
      </c>
      <c r="K34" s="23">
        <f t="shared" si="22"/>
        <v>5.2943371006429754</v>
      </c>
      <c r="L34" s="23">
        <f t="shared" si="22"/>
        <v>10.230876998598751</v>
      </c>
      <c r="M34" s="23">
        <f t="shared" si="22"/>
        <v>0</v>
      </c>
      <c r="N34" s="23">
        <f t="shared" si="22"/>
        <v>0</v>
      </c>
      <c r="O34" s="23">
        <f t="shared" si="22"/>
        <v>0</v>
      </c>
      <c r="P34" s="23">
        <f t="shared" si="22"/>
        <v>4.6856335979120125</v>
      </c>
      <c r="Q34" s="23">
        <f t="shared" si="22"/>
        <v>5.8547717842287668</v>
      </c>
      <c r="R34" s="23">
        <f t="shared" si="22"/>
        <v>1.898198663988822</v>
      </c>
      <c r="S34" s="23">
        <f t="shared" si="22"/>
        <v>9.4740258660899315</v>
      </c>
      <c r="T34" s="23">
        <f t="shared" si="22"/>
        <v>32.474303553753884</v>
      </c>
      <c r="U34" s="23">
        <f t="shared" si="22"/>
        <v>1.1239924324530823</v>
      </c>
      <c r="V34" s="23">
        <f t="shared" si="22"/>
        <v>32.2106670831188</v>
      </c>
      <c r="W34" s="23">
        <f t="shared" si="22"/>
        <v>8.081337682504941</v>
      </c>
      <c r="X34" s="23">
        <f t="shared" si="22"/>
        <v>40.950979213322675</v>
      </c>
      <c r="Y34" s="23">
        <f t="shared" si="22"/>
        <v>22.397417892814865</v>
      </c>
      <c r="Z34" s="23">
        <f t="shared" si="22"/>
        <v>0.23871890991136513</v>
      </c>
      <c r="AA34" s="23">
        <f t="shared" si="22"/>
        <v>0</v>
      </c>
      <c r="AB34" s="23">
        <f t="shared" si="22"/>
        <v>16.999325387085118</v>
      </c>
      <c r="AC34" s="23">
        <f t="shared" si="22"/>
        <v>9.802473189572078</v>
      </c>
      <c r="AD34" s="23">
        <f t="shared" si="22"/>
        <v>0.39421719322729493</v>
      </c>
      <c r="AE34" s="23">
        <f t="shared" si="22"/>
        <v>5.448264569194281</v>
      </c>
      <c r="AF34" s="23">
        <f t="shared" si="22"/>
        <v>0</v>
      </c>
      <c r="AG34" s="23">
        <f t="shared" si="22"/>
        <v>0</v>
      </c>
      <c r="AH34" s="23">
        <f t="shared" si="22"/>
        <v>0</v>
      </c>
      <c r="AI34" s="23">
        <f t="shared" si="22"/>
        <v>0.8852445003587186</v>
      </c>
      <c r="AJ34" s="23">
        <f t="shared" si="22"/>
        <v>0</v>
      </c>
      <c r="AK34" s="23">
        <f t="shared" si="22"/>
        <v>17.488204126545167</v>
      </c>
      <c r="AL34" s="23">
        <f t="shared" si="22"/>
        <v>0.10610032783066416</v>
      </c>
      <c r="AM34" s="23">
        <f t="shared" si="22"/>
        <v>25.953488702573601</v>
      </c>
      <c r="AN34" s="23">
        <f t="shared" si="22"/>
        <v>0</v>
      </c>
      <c r="AO34" s="23">
        <f t="shared" si="22"/>
        <v>0.51361389522834022</v>
      </c>
      <c r="AP34" s="23">
        <f t="shared" si="22"/>
        <v>0.16800614928409727</v>
      </c>
      <c r="AQ34" s="23">
        <f t="shared" si="22"/>
        <v>4.0333148831151782</v>
      </c>
      <c r="AR34" s="23">
        <f t="shared" si="22"/>
        <v>29.942134168673469</v>
      </c>
      <c r="AS34" s="23"/>
      <c r="AV34" s="6"/>
      <c r="AW34" s="6">
        <f>SUM(J34:L34,O34:Z34,AB34:AE34,AH34:AI34,AK34:AM34,AO34:AR34)</f>
        <v>288.47835631218243</v>
      </c>
    </row>
    <row r="35" spans="1:50" x14ac:dyDescent="0.25">
      <c r="B35" t="s">
        <v>42</v>
      </c>
      <c r="D35" t="s">
        <v>40</v>
      </c>
      <c r="E35" s="5" t="s">
        <v>41</v>
      </c>
      <c r="F35" s="5">
        <v>2050</v>
      </c>
      <c r="G35" s="5" t="s">
        <v>49</v>
      </c>
      <c r="H35" s="5"/>
      <c r="I35" s="7">
        <f t="shared" si="23"/>
        <v>0</v>
      </c>
      <c r="J35" s="7">
        <f t="shared" si="22"/>
        <v>1.9571041005403769</v>
      </c>
      <c r="K35" s="7">
        <f t="shared" si="22"/>
        <v>5.5985521582078928</v>
      </c>
      <c r="L35" s="7">
        <f t="shared" si="22"/>
        <v>9.6993416397160885</v>
      </c>
      <c r="M35" s="7">
        <f t="shared" si="22"/>
        <v>0</v>
      </c>
      <c r="N35" s="7">
        <f t="shared" si="22"/>
        <v>0</v>
      </c>
      <c r="O35" s="7">
        <f t="shared" si="22"/>
        <v>0</v>
      </c>
      <c r="P35" s="7">
        <f t="shared" si="22"/>
        <v>2.9690615720985987</v>
      </c>
      <c r="Q35" s="7">
        <f t="shared" si="22"/>
        <v>8.2977941012185816</v>
      </c>
      <c r="R35" s="7">
        <f t="shared" si="22"/>
        <v>1.7216737626101404</v>
      </c>
      <c r="S35" s="7">
        <f t="shared" si="22"/>
        <v>14.119215732030634</v>
      </c>
      <c r="T35" s="7">
        <f t="shared" si="22"/>
        <v>33.190015938286535</v>
      </c>
      <c r="U35" s="7">
        <f t="shared" si="22"/>
        <v>1.325917029572625</v>
      </c>
      <c r="V35" s="7">
        <f t="shared" si="22"/>
        <v>26.605220475857291</v>
      </c>
      <c r="W35" s="7">
        <f t="shared" si="22"/>
        <v>6.9083159304586212</v>
      </c>
      <c r="X35" s="7">
        <f t="shared" si="22"/>
        <v>41.295443630594214</v>
      </c>
      <c r="Y35" s="7">
        <f t="shared" si="22"/>
        <v>22.352912414574689</v>
      </c>
      <c r="Z35" s="7">
        <f t="shared" si="22"/>
        <v>0.21710643830275647</v>
      </c>
      <c r="AA35" s="7">
        <f t="shared" si="22"/>
        <v>0</v>
      </c>
      <c r="AB35" s="7">
        <f t="shared" si="22"/>
        <v>16.232566847312739</v>
      </c>
      <c r="AC35" s="7">
        <f t="shared" si="22"/>
        <v>12.421389649892848</v>
      </c>
      <c r="AD35" s="7">
        <f t="shared" si="22"/>
        <v>0.43051833895699565</v>
      </c>
      <c r="AE35" s="7">
        <f t="shared" si="22"/>
        <v>7.6800157807252072</v>
      </c>
      <c r="AF35" s="7">
        <f t="shared" si="22"/>
        <v>0</v>
      </c>
      <c r="AG35" s="7">
        <f t="shared" si="22"/>
        <v>0</v>
      </c>
      <c r="AH35" s="7">
        <f t="shared" si="22"/>
        <v>0</v>
      </c>
      <c r="AI35" s="7">
        <f t="shared" si="22"/>
        <v>0.99264739850363881</v>
      </c>
      <c r="AJ35" s="7">
        <f t="shared" si="22"/>
        <v>0</v>
      </c>
      <c r="AK35" s="7">
        <f t="shared" si="22"/>
        <v>18.466305750567642</v>
      </c>
      <c r="AL35" s="7">
        <f t="shared" si="22"/>
        <v>6.4116941707738989E-2</v>
      </c>
      <c r="AM35" s="7">
        <f t="shared" si="22"/>
        <v>26.671719989152038</v>
      </c>
      <c r="AN35" s="7">
        <f t="shared" si="22"/>
        <v>0</v>
      </c>
      <c r="AO35" s="7">
        <f t="shared" si="22"/>
        <v>0.45682486425188829</v>
      </c>
      <c r="AP35" s="7">
        <f t="shared" si="22"/>
        <v>0.13858066268160676</v>
      </c>
      <c r="AQ35" s="7">
        <f t="shared" si="22"/>
        <v>2.7043099445398924</v>
      </c>
      <c r="AR35" s="7">
        <f t="shared" si="22"/>
        <v>22.261168788487694</v>
      </c>
      <c r="AS35" s="23"/>
      <c r="AV35" s="6"/>
      <c r="AW35" s="6"/>
      <c r="AX35" s="6">
        <f>SUM(J35:L35,O35:Z35,AB35:AE35,AH35:AI35,AK35:AM35,AO35:AR35)</f>
        <v>284.77783988084894</v>
      </c>
    </row>
    <row r="36" spans="1:50" x14ac:dyDescent="0.25">
      <c r="C36" t="s">
        <v>193</v>
      </c>
      <c r="E36" t="s">
        <v>45</v>
      </c>
      <c r="F36">
        <v>2005</v>
      </c>
      <c r="G36" t="s">
        <v>49</v>
      </c>
      <c r="I36" s="6">
        <f>I37</f>
        <v>15.678711084742195</v>
      </c>
      <c r="J36" s="6">
        <f t="shared" ref="J36:AR36" si="24">J37</f>
        <v>12.504854631527223</v>
      </c>
      <c r="K36" s="6">
        <f t="shared" si="24"/>
        <v>12.146387591143542</v>
      </c>
      <c r="L36" s="6">
        <f t="shared" si="24"/>
        <v>11.431297005142612</v>
      </c>
      <c r="M36" s="6">
        <f t="shared" si="24"/>
        <v>15.442557852547214</v>
      </c>
      <c r="N36" s="6"/>
      <c r="O36" s="6">
        <f t="shared" si="24"/>
        <v>33.613647513439822</v>
      </c>
      <c r="P36" s="6">
        <f t="shared" si="24"/>
        <v>11.281820279460439</v>
      </c>
      <c r="Q36" s="6">
        <f t="shared" si="24"/>
        <v>13.568641424721324</v>
      </c>
      <c r="R36" s="6">
        <f t="shared" si="24"/>
        <v>13.304464260613118</v>
      </c>
      <c r="S36" s="6">
        <f t="shared" si="24"/>
        <v>11.645169816927478</v>
      </c>
      <c r="T36" s="6">
        <f t="shared" si="24"/>
        <v>14.162825463030124</v>
      </c>
      <c r="U36" s="6">
        <f t="shared" si="24"/>
        <v>12.533128721906653</v>
      </c>
      <c r="V36" s="6">
        <f t="shared" si="24"/>
        <v>13.47618937875845</v>
      </c>
      <c r="W36" s="6">
        <f t="shared" si="24"/>
        <v>19.353079705594293</v>
      </c>
      <c r="X36" s="6">
        <f t="shared" si="24"/>
        <v>13.32185044503681</v>
      </c>
      <c r="Y36" s="6">
        <f t="shared" si="24"/>
        <v>11.720201011699798</v>
      </c>
      <c r="Z36" s="6">
        <f t="shared" si="24"/>
        <v>10.964759235371609</v>
      </c>
      <c r="AA36" s="6"/>
      <c r="AB36" s="6">
        <f t="shared" si="24"/>
        <v>17.21983701180006</v>
      </c>
      <c r="AC36" s="6">
        <f t="shared" si="24"/>
        <v>10.493758047080741</v>
      </c>
      <c r="AD36" s="6">
        <f t="shared" si="24"/>
        <v>12.146387591143542</v>
      </c>
      <c r="AE36" s="6">
        <f t="shared" si="24"/>
        <v>11.052242784632407</v>
      </c>
      <c r="AF36" s="6"/>
      <c r="AG36" s="6">
        <f t="shared" si="24"/>
        <v>14.748120303713868</v>
      </c>
      <c r="AH36" s="6">
        <f t="shared" si="24"/>
        <v>16.80173586308258</v>
      </c>
      <c r="AI36" s="6">
        <f t="shared" si="24"/>
        <v>12.909545570489604</v>
      </c>
      <c r="AJ36" s="6">
        <f t="shared" si="24"/>
        <v>22.266461567332239</v>
      </c>
      <c r="AK36" s="6">
        <f t="shared" si="24"/>
        <v>10.80696641682702</v>
      </c>
      <c r="AL36" s="6">
        <f t="shared" si="24"/>
        <v>14.49182719903612</v>
      </c>
      <c r="AM36" s="6">
        <f t="shared" si="24"/>
        <v>16.912350534495992</v>
      </c>
      <c r="AN36" s="6">
        <f t="shared" si="24"/>
        <v>14.155103779508719</v>
      </c>
      <c r="AO36" s="6">
        <f t="shared" si="24"/>
        <v>13.28199310440638</v>
      </c>
      <c r="AP36" s="6">
        <f t="shared" si="24"/>
        <v>13.258653976865816</v>
      </c>
      <c r="AQ36" s="6">
        <f t="shared" si="24"/>
        <v>11.266041007020887</v>
      </c>
      <c r="AR36" s="6">
        <f t="shared" si="24"/>
        <v>13.357131246203926</v>
      </c>
      <c r="AS36" s="6"/>
      <c r="AU36" s="6"/>
      <c r="AV36" s="6"/>
      <c r="AW36" s="6"/>
      <c r="AX36" s="6"/>
    </row>
    <row r="37" spans="1:50" x14ac:dyDescent="0.25">
      <c r="C37" t="s">
        <v>193</v>
      </c>
      <c r="E37" t="s">
        <v>45</v>
      </c>
      <c r="F37">
        <v>2010</v>
      </c>
      <c r="G37" t="s">
        <v>49</v>
      </c>
      <c r="I37" s="6">
        <v>15.678711084742195</v>
      </c>
      <c r="J37" s="6">
        <v>12.504854631527223</v>
      </c>
      <c r="K37" s="6">
        <v>12.146387591143542</v>
      </c>
      <c r="L37" s="6">
        <v>11.431297005142612</v>
      </c>
      <c r="M37" s="6">
        <v>15.442557852547214</v>
      </c>
      <c r="N37" s="6"/>
      <c r="O37" s="6">
        <v>33.613647513439822</v>
      </c>
      <c r="P37" s="6">
        <v>11.281820279460439</v>
      </c>
      <c r="Q37" s="6">
        <v>13.568641424721324</v>
      </c>
      <c r="R37" s="6">
        <v>13.304464260613118</v>
      </c>
      <c r="S37" s="6">
        <v>11.645169816927478</v>
      </c>
      <c r="T37" s="6">
        <v>14.162825463030124</v>
      </c>
      <c r="U37" s="6">
        <v>12.533128721906653</v>
      </c>
      <c r="V37" s="6">
        <v>13.47618937875845</v>
      </c>
      <c r="W37" s="6">
        <v>19.353079705594293</v>
      </c>
      <c r="X37" s="6">
        <v>13.32185044503681</v>
      </c>
      <c r="Y37" s="6">
        <v>11.720201011699798</v>
      </c>
      <c r="Z37" s="6">
        <v>10.964759235371609</v>
      </c>
      <c r="AA37" s="6"/>
      <c r="AB37" s="6">
        <v>17.21983701180006</v>
      </c>
      <c r="AC37" s="6">
        <v>10.493758047080741</v>
      </c>
      <c r="AD37" s="16">
        <v>12.146387591143542</v>
      </c>
      <c r="AE37" s="6">
        <v>11.052242784632407</v>
      </c>
      <c r="AF37" s="6"/>
      <c r="AG37" s="6">
        <v>14.748120303713868</v>
      </c>
      <c r="AH37" s="6">
        <v>16.80173586308258</v>
      </c>
      <c r="AI37" s="6">
        <v>12.909545570489604</v>
      </c>
      <c r="AJ37" s="6">
        <v>22.266461567332239</v>
      </c>
      <c r="AK37" s="6">
        <v>10.80696641682702</v>
      </c>
      <c r="AL37" s="6">
        <v>14.49182719903612</v>
      </c>
      <c r="AM37" s="6">
        <v>16.912350534495992</v>
      </c>
      <c r="AN37" s="6">
        <v>14.155103779508719</v>
      </c>
      <c r="AO37" s="6">
        <v>13.28199310440638</v>
      </c>
      <c r="AP37" s="6">
        <v>13.258653976865816</v>
      </c>
      <c r="AQ37" s="6">
        <v>11.266041007020887</v>
      </c>
      <c r="AR37" s="6">
        <v>13.357131246203926</v>
      </c>
      <c r="AS37" s="6"/>
      <c r="AU37" s="6"/>
      <c r="AV37" s="6"/>
      <c r="AW37" s="6"/>
      <c r="AX37" s="6"/>
    </row>
    <row r="38" spans="1:50" x14ac:dyDescent="0.25">
      <c r="C38" t="s">
        <v>193</v>
      </c>
      <c r="E38" t="s">
        <v>45</v>
      </c>
      <c r="F38">
        <v>2020</v>
      </c>
      <c r="G38" t="s">
        <v>49</v>
      </c>
      <c r="I38" s="6">
        <v>15.161186278663141</v>
      </c>
      <c r="J38" s="6">
        <v>13.56073687643816</v>
      </c>
      <c r="K38" s="6">
        <v>12.804879004556177</v>
      </c>
      <c r="L38" s="6">
        <v>12.628009387834634</v>
      </c>
      <c r="M38" s="6">
        <v>14.934985758203711</v>
      </c>
      <c r="N38" s="6"/>
      <c r="O38" s="6">
        <v>41.548327218531604</v>
      </c>
      <c r="P38" s="6">
        <v>12.553541671476077</v>
      </c>
      <c r="Q38" s="6">
        <v>14.844192873083035</v>
      </c>
      <c r="R38" s="6">
        <v>14.699490213753133</v>
      </c>
      <c r="S38" s="6">
        <v>12.051497005633555</v>
      </c>
      <c r="T38" s="6">
        <v>15.320955410262263</v>
      </c>
      <c r="U38" s="6">
        <v>13.689422225042748</v>
      </c>
      <c r="V38" s="6">
        <v>14.743839422076375</v>
      </c>
      <c r="W38" s="6">
        <v>20.038380076343842</v>
      </c>
      <c r="X38" s="6">
        <v>14.662880157132316</v>
      </c>
      <c r="Y38" s="6">
        <v>12.846581143189786</v>
      </c>
      <c r="Z38" s="6">
        <v>12.287634269792317</v>
      </c>
      <c r="AA38" s="6"/>
      <c r="AB38" s="6">
        <v>18.271550394617755</v>
      </c>
      <c r="AC38" s="6">
        <v>11.833139819054507</v>
      </c>
      <c r="AD38" s="16">
        <v>12.804879004556177</v>
      </c>
      <c r="AE38" s="6">
        <v>12.31165212549964</v>
      </c>
      <c r="AF38" s="6"/>
      <c r="AG38" s="6">
        <v>14.176839088579914</v>
      </c>
      <c r="AH38" s="6">
        <v>15.773568992995967</v>
      </c>
      <c r="AI38" s="6">
        <v>14.080741356740122</v>
      </c>
      <c r="AJ38" s="6">
        <v>21.178182043872628</v>
      </c>
      <c r="AK38" s="6">
        <v>11.938580291846977</v>
      </c>
      <c r="AL38" s="6">
        <v>15.051480355497393</v>
      </c>
      <c r="AM38" s="6">
        <v>18.193502758552636</v>
      </c>
      <c r="AN38" s="6">
        <v>13.641247954277647</v>
      </c>
      <c r="AO38" s="6">
        <v>13.977327507237643</v>
      </c>
      <c r="AP38" s="6">
        <v>12.013896766289843</v>
      </c>
      <c r="AQ38" s="6">
        <v>12.476418442528637</v>
      </c>
      <c r="AR38" s="6">
        <v>14.798379443647773</v>
      </c>
      <c r="AS38" s="6"/>
      <c r="AU38" s="6"/>
      <c r="AV38" s="6"/>
      <c r="AW38" s="6"/>
      <c r="AX38" s="6"/>
    </row>
    <row r="39" spans="1:50" x14ac:dyDescent="0.25">
      <c r="C39" t="s">
        <v>193</v>
      </c>
      <c r="E39" t="s">
        <v>45</v>
      </c>
      <c r="F39">
        <v>2030</v>
      </c>
      <c r="G39" t="s">
        <v>49</v>
      </c>
      <c r="I39" s="6">
        <v>16.897685844627421</v>
      </c>
      <c r="J39" s="6">
        <v>18.316323098679501</v>
      </c>
      <c r="K39" s="6">
        <v>17.550508186216504</v>
      </c>
      <c r="L39" s="6">
        <v>17.272364145695981</v>
      </c>
      <c r="M39" s="6">
        <v>16.638090056142314</v>
      </c>
      <c r="N39" s="6"/>
      <c r="O39" s="6">
        <v>65.237098629295062</v>
      </c>
      <c r="P39" s="6">
        <v>16.923709258743273</v>
      </c>
      <c r="Q39" s="6">
        <v>19.667552828111141</v>
      </c>
      <c r="R39" s="6">
        <v>19.930218132397872</v>
      </c>
      <c r="S39" s="6">
        <v>16.312233987037338</v>
      </c>
      <c r="T39" s="6">
        <v>21.297161205554023</v>
      </c>
      <c r="U39" s="6">
        <v>18.360748030312493</v>
      </c>
      <c r="V39" s="6">
        <v>20.169026549071869</v>
      </c>
      <c r="W39" s="6">
        <v>28.817440044066554</v>
      </c>
      <c r="X39" s="6">
        <v>13.373514778569964</v>
      </c>
      <c r="Y39" s="6">
        <v>17.442310905755583</v>
      </c>
      <c r="Z39" s="6">
        <v>16.703974404605173</v>
      </c>
      <c r="AA39" s="6"/>
      <c r="AB39" s="6">
        <v>25.174999776736435</v>
      </c>
      <c r="AC39" s="6">
        <v>16.18447774489707</v>
      </c>
      <c r="AD39" s="16">
        <v>17.550508186216504</v>
      </c>
      <c r="AE39" s="6">
        <v>16.826892547834493</v>
      </c>
      <c r="AF39" s="6"/>
      <c r="AG39" s="6">
        <v>16.126871286894808</v>
      </c>
      <c r="AH39" s="6">
        <v>21.473176602580079</v>
      </c>
      <c r="AI39" s="6">
        <v>18.867916835302875</v>
      </c>
      <c r="AJ39" s="6">
        <v>22.671699779870075</v>
      </c>
      <c r="AK39" s="6">
        <v>16.168020385403622</v>
      </c>
      <c r="AL39" s="6">
        <v>20.629202037525488</v>
      </c>
      <c r="AM39" s="6">
        <v>25.605734795866063</v>
      </c>
      <c r="AN39" s="6">
        <v>14.616678643121695</v>
      </c>
      <c r="AO39" s="6">
        <v>18.389000997673772</v>
      </c>
      <c r="AP39" s="6">
        <v>16.002543303941628</v>
      </c>
      <c r="AQ39" s="6">
        <v>16.886650216819536</v>
      </c>
      <c r="AR39" s="6">
        <v>20.294269855309544</v>
      </c>
      <c r="AS39" s="6"/>
      <c r="AU39" s="6"/>
      <c r="AV39" s="6"/>
      <c r="AW39" s="6"/>
      <c r="AX39" s="6"/>
    </row>
    <row r="40" spans="1:50" x14ac:dyDescent="0.25">
      <c r="C40" t="s">
        <v>193</v>
      </c>
      <c r="E40" t="s">
        <v>45</v>
      </c>
      <c r="F40">
        <v>2040</v>
      </c>
      <c r="G40" t="s">
        <v>49</v>
      </c>
      <c r="I40" s="6">
        <v>19.916062325556531</v>
      </c>
      <c r="J40" s="6">
        <v>18.681666117814736</v>
      </c>
      <c r="K40" s="6">
        <v>17.964256540071766</v>
      </c>
      <c r="L40" s="6">
        <v>17.600602319211053</v>
      </c>
      <c r="M40" s="6">
        <v>19.598419018051704</v>
      </c>
      <c r="N40" s="6"/>
      <c r="O40" s="6">
        <v>68.550911833399056</v>
      </c>
      <c r="P40" s="6">
        <v>17.252649783400781</v>
      </c>
      <c r="Q40" s="6">
        <v>19.73648414053017</v>
      </c>
      <c r="R40" s="6">
        <v>20.386148656218243</v>
      </c>
      <c r="S40" s="6">
        <v>16.600028823501642</v>
      </c>
      <c r="T40" s="6">
        <v>22.104933499989642</v>
      </c>
      <c r="U40" s="6">
        <v>18.787291958071147</v>
      </c>
      <c r="V40" s="6">
        <v>20.482301314818876</v>
      </c>
      <c r="W40" s="6">
        <v>29.832963197579929</v>
      </c>
      <c r="X40" s="6">
        <v>13.686655571013748</v>
      </c>
      <c r="Y40" s="6">
        <v>17.871698864558805</v>
      </c>
      <c r="Z40" s="6">
        <v>17.338437100265384</v>
      </c>
      <c r="AA40" s="6"/>
      <c r="AB40" s="6">
        <v>26.275921544944559</v>
      </c>
      <c r="AC40" s="6">
        <v>16.405236850079749</v>
      </c>
      <c r="AD40" s="16">
        <v>17.964256540071766</v>
      </c>
      <c r="AE40" s="6">
        <v>17.005709059064916</v>
      </c>
      <c r="AF40" s="6"/>
      <c r="AG40" s="6">
        <v>18.961336059062639</v>
      </c>
      <c r="AH40" s="6">
        <v>21.628063427866945</v>
      </c>
      <c r="AI40" s="6">
        <v>19.109504036524427</v>
      </c>
      <c r="AJ40" s="6">
        <v>25.847231791750424</v>
      </c>
      <c r="AK40" s="6">
        <v>16.231051634983981</v>
      </c>
      <c r="AL40" s="6">
        <v>21.282839775021536</v>
      </c>
      <c r="AM40" s="6">
        <v>26.394820813505461</v>
      </c>
      <c r="AN40" s="6">
        <v>17.125005212662892</v>
      </c>
      <c r="AO40" s="6">
        <v>19.034650852983045</v>
      </c>
      <c r="AP40" s="6">
        <v>16.423213139361188</v>
      </c>
      <c r="AQ40" s="6">
        <v>17.196926007453008</v>
      </c>
      <c r="AR40" s="6">
        <v>20.803207022275821</v>
      </c>
      <c r="AS40" s="6"/>
      <c r="AU40" s="6"/>
      <c r="AV40" s="6"/>
      <c r="AW40" s="6"/>
      <c r="AX40" s="6"/>
    </row>
    <row r="41" spans="1:50" x14ac:dyDescent="0.25">
      <c r="C41" t="s">
        <v>193</v>
      </c>
      <c r="E41" t="s">
        <v>45</v>
      </c>
      <c r="F41">
        <v>2050</v>
      </c>
      <c r="G41" t="s">
        <v>49</v>
      </c>
      <c r="I41" s="6">
        <v>22.934438806485641</v>
      </c>
      <c r="J41" s="6">
        <v>18.996743914268613</v>
      </c>
      <c r="K41" s="6">
        <v>18.375806304242154</v>
      </c>
      <c r="L41" s="6">
        <v>17.91277814890676</v>
      </c>
      <c r="M41" s="6">
        <v>22.558747979961101</v>
      </c>
      <c r="N41" s="6"/>
      <c r="O41" s="6">
        <v>71.864725037503064</v>
      </c>
      <c r="P41" s="6">
        <v>17.58412382953793</v>
      </c>
      <c r="Q41" s="6">
        <v>19.926372910983439</v>
      </c>
      <c r="R41" s="6">
        <v>20.910054269981394</v>
      </c>
      <c r="S41" s="6">
        <v>16.86466871069959</v>
      </c>
      <c r="T41" s="6">
        <v>22.813226491311397</v>
      </c>
      <c r="U41" s="6">
        <v>19.187513737219543</v>
      </c>
      <c r="V41" s="6">
        <v>20.807165432735321</v>
      </c>
      <c r="W41" s="6">
        <v>31.005623059349233</v>
      </c>
      <c r="X41" s="6">
        <v>13.999443093983151</v>
      </c>
      <c r="Y41" s="6">
        <v>18.300398595496752</v>
      </c>
      <c r="Z41" s="6">
        <v>17.99017557530194</v>
      </c>
      <c r="AA41" s="6"/>
      <c r="AB41" s="6">
        <v>27.57650023231739</v>
      </c>
      <c r="AC41" s="6">
        <v>16.657964014759052</v>
      </c>
      <c r="AD41" s="16">
        <v>18.375806304242154</v>
      </c>
      <c r="AE41" s="6">
        <v>17.160313543636544</v>
      </c>
      <c r="AF41" s="6"/>
      <c r="AG41" s="6">
        <v>21.795800831230469</v>
      </c>
      <c r="AH41" s="6">
        <v>21.782950253153814</v>
      </c>
      <c r="AI41" s="6">
        <v>19.388689127168814</v>
      </c>
      <c r="AJ41" s="6">
        <v>29.022763803630763</v>
      </c>
      <c r="AK41" s="6">
        <v>16.273095698541475</v>
      </c>
      <c r="AL41" s="6">
        <v>21.943734127253663</v>
      </c>
      <c r="AM41" s="6">
        <v>27.141874233242369</v>
      </c>
      <c r="AN41" s="6">
        <v>19.633331782204092</v>
      </c>
      <c r="AO41" s="6">
        <v>19.67158663175994</v>
      </c>
      <c r="AP41" s="6">
        <v>16.854752728896347</v>
      </c>
      <c r="AQ41" s="6">
        <v>17.502106568509326</v>
      </c>
      <c r="AR41" s="6">
        <v>21.312520759284176</v>
      </c>
      <c r="AS41" s="6"/>
      <c r="AU41" s="6"/>
      <c r="AV41" s="6"/>
      <c r="AW41" s="6"/>
      <c r="AX41" s="6"/>
    </row>
    <row r="42" spans="1:50" x14ac:dyDescent="0.25">
      <c r="B42" t="s">
        <v>46</v>
      </c>
      <c r="AU42" s="6"/>
    </row>
    <row r="43" spans="1:50" x14ac:dyDescent="0.25">
      <c r="A43" t="s">
        <v>58</v>
      </c>
      <c r="B43" t="s">
        <v>42</v>
      </c>
      <c r="D43" t="s">
        <v>40</v>
      </c>
      <c r="E43" t="s">
        <v>41</v>
      </c>
      <c r="F43">
        <v>2005</v>
      </c>
      <c r="G43" t="s">
        <v>83</v>
      </c>
      <c r="I43" s="19">
        <f>I44</f>
        <v>0</v>
      </c>
      <c r="J43" s="19">
        <f t="shared" ref="J43:AR43" si="25">J44</f>
        <v>0</v>
      </c>
      <c r="K43" s="19">
        <f t="shared" si="25"/>
        <v>0</v>
      </c>
      <c r="L43" s="19">
        <f t="shared" si="25"/>
        <v>0</v>
      </c>
      <c r="M43" s="19">
        <f t="shared" si="25"/>
        <v>0</v>
      </c>
      <c r="N43" s="19">
        <f t="shared" si="25"/>
        <v>0</v>
      </c>
      <c r="O43" s="19">
        <f t="shared" si="25"/>
        <v>0</v>
      </c>
      <c r="P43" s="19">
        <f t="shared" si="25"/>
        <v>0</v>
      </c>
      <c r="Q43" s="19">
        <f t="shared" si="25"/>
        <v>0</v>
      </c>
      <c r="R43" s="99">
        <f t="shared" si="25"/>
        <v>0</v>
      </c>
      <c r="S43" s="19">
        <f t="shared" si="25"/>
        <v>0</v>
      </c>
      <c r="T43" s="19">
        <f t="shared" si="25"/>
        <v>0</v>
      </c>
      <c r="U43" s="19">
        <f t="shared" si="25"/>
        <v>0</v>
      </c>
      <c r="V43" s="19">
        <f t="shared" si="25"/>
        <v>0</v>
      </c>
      <c r="W43" s="19">
        <f t="shared" si="25"/>
        <v>0</v>
      </c>
      <c r="X43" s="19">
        <f t="shared" si="25"/>
        <v>0</v>
      </c>
      <c r="Y43" s="19">
        <f t="shared" si="25"/>
        <v>0</v>
      </c>
      <c r="Z43" s="19">
        <f t="shared" si="25"/>
        <v>0</v>
      </c>
      <c r="AA43" s="19">
        <f t="shared" si="25"/>
        <v>0</v>
      </c>
      <c r="AB43" s="19">
        <f t="shared" si="25"/>
        <v>0</v>
      </c>
      <c r="AC43" s="19">
        <f t="shared" si="25"/>
        <v>0</v>
      </c>
      <c r="AD43" s="19">
        <f t="shared" si="25"/>
        <v>0</v>
      </c>
      <c r="AE43" s="19">
        <f t="shared" si="25"/>
        <v>0</v>
      </c>
      <c r="AF43" s="19">
        <f t="shared" si="25"/>
        <v>0</v>
      </c>
      <c r="AG43" s="19">
        <f t="shared" si="25"/>
        <v>0</v>
      </c>
      <c r="AH43" s="19">
        <f t="shared" si="25"/>
        <v>0</v>
      </c>
      <c r="AI43" s="19">
        <f t="shared" si="25"/>
        <v>0</v>
      </c>
      <c r="AJ43" s="19">
        <f t="shared" si="25"/>
        <v>0</v>
      </c>
      <c r="AK43" s="19">
        <f t="shared" si="25"/>
        <v>0</v>
      </c>
      <c r="AL43" s="19">
        <f t="shared" si="25"/>
        <v>0</v>
      </c>
      <c r="AM43" s="19">
        <f t="shared" si="25"/>
        <v>0</v>
      </c>
      <c r="AN43" s="19">
        <f t="shared" si="25"/>
        <v>0</v>
      </c>
      <c r="AO43" s="19">
        <f t="shared" si="25"/>
        <v>0</v>
      </c>
      <c r="AP43" s="19">
        <f t="shared" si="25"/>
        <v>0</v>
      </c>
      <c r="AQ43" s="19">
        <f t="shared" si="25"/>
        <v>0</v>
      </c>
      <c r="AR43" s="19">
        <f t="shared" si="25"/>
        <v>0</v>
      </c>
      <c r="AS43" s="19"/>
      <c r="AU43" s="6"/>
    </row>
    <row r="44" spans="1:50" x14ac:dyDescent="0.25">
      <c r="A44" t="s">
        <v>58</v>
      </c>
      <c r="B44" t="s">
        <v>42</v>
      </c>
      <c r="D44" t="s">
        <v>40</v>
      </c>
      <c r="E44" t="s">
        <v>41</v>
      </c>
      <c r="F44">
        <v>2010</v>
      </c>
      <c r="G44" t="s">
        <v>83</v>
      </c>
      <c r="I44" s="81">
        <v>0</v>
      </c>
      <c r="J44" s="81">
        <v>0</v>
      </c>
      <c r="K44" s="81">
        <v>0</v>
      </c>
      <c r="L44" s="81">
        <v>0</v>
      </c>
      <c r="M44" s="81">
        <v>0</v>
      </c>
      <c r="N44" s="81">
        <v>0</v>
      </c>
      <c r="O44" s="81">
        <v>0</v>
      </c>
      <c r="P44" s="81">
        <v>0</v>
      </c>
      <c r="Q44" s="81">
        <v>0</v>
      </c>
      <c r="R44" s="100">
        <v>0</v>
      </c>
      <c r="S44" s="81">
        <v>0</v>
      </c>
      <c r="T44" s="81">
        <v>0</v>
      </c>
      <c r="U44" s="81">
        <v>0</v>
      </c>
      <c r="V44" s="81">
        <v>0</v>
      </c>
      <c r="W44" s="81">
        <v>0</v>
      </c>
      <c r="X44" s="81">
        <v>0</v>
      </c>
      <c r="Y44" s="81">
        <v>0</v>
      </c>
      <c r="Z44" s="81">
        <v>0</v>
      </c>
      <c r="AA44" s="81">
        <v>0</v>
      </c>
      <c r="AB44" s="81">
        <v>0</v>
      </c>
      <c r="AC44" s="81">
        <v>0</v>
      </c>
      <c r="AD44" s="81">
        <v>0</v>
      </c>
      <c r="AE44" s="81">
        <v>0</v>
      </c>
      <c r="AF44" s="81">
        <v>0</v>
      </c>
      <c r="AG44" s="81">
        <v>0</v>
      </c>
      <c r="AH44" s="81">
        <v>0</v>
      </c>
      <c r="AI44" s="81">
        <v>0</v>
      </c>
      <c r="AJ44" s="81">
        <v>0</v>
      </c>
      <c r="AK44" s="81">
        <v>0</v>
      </c>
      <c r="AL44" s="81">
        <v>0</v>
      </c>
      <c r="AM44" s="81">
        <v>0</v>
      </c>
      <c r="AN44" s="81">
        <v>0</v>
      </c>
      <c r="AO44" s="81">
        <v>0</v>
      </c>
      <c r="AP44" s="81">
        <v>0</v>
      </c>
      <c r="AQ44" s="81">
        <v>0</v>
      </c>
      <c r="AR44" s="81">
        <v>0</v>
      </c>
      <c r="AS44" s="81"/>
      <c r="AT44" s="6">
        <f>SUM(J44:L44,O44:Z44,AB44:AE44,AH44:AI44,AK44:AM44,AO44:AR44)</f>
        <v>0</v>
      </c>
    </row>
    <row r="45" spans="1:50" x14ac:dyDescent="0.25">
      <c r="B45" t="s">
        <v>42</v>
      </c>
      <c r="D45" t="s">
        <v>40</v>
      </c>
      <c r="E45" t="s">
        <v>41</v>
      </c>
      <c r="F45">
        <v>2020</v>
      </c>
      <c r="G45" t="s">
        <v>83</v>
      </c>
      <c r="I45" s="23">
        <f>I334+I345+I356</f>
        <v>24.711762125793769</v>
      </c>
      <c r="J45" s="23">
        <f t="shared" ref="J45:AQ48" si="26">J334+J345+J356</f>
        <v>14.476748475025754</v>
      </c>
      <c r="K45" s="23">
        <f t="shared" si="26"/>
        <v>14.199595042034218</v>
      </c>
      <c r="L45" s="23">
        <f t="shared" si="26"/>
        <v>51.508136609661491</v>
      </c>
      <c r="M45" s="23">
        <f t="shared" si="26"/>
        <v>60.649739596988333</v>
      </c>
      <c r="N45" s="23">
        <f t="shared" si="26"/>
        <v>0</v>
      </c>
      <c r="O45" s="23">
        <f t="shared" si="26"/>
        <v>0.61503302314585917</v>
      </c>
      <c r="P45" s="23">
        <f t="shared" si="26"/>
        <v>22.484460691991909</v>
      </c>
      <c r="Q45" s="23">
        <f t="shared" si="26"/>
        <v>80.431647264503866</v>
      </c>
      <c r="R45" s="101">
        <f t="shared" si="26"/>
        <v>7.5136672005557134E-3</v>
      </c>
      <c r="S45" s="23">
        <f t="shared" si="26"/>
        <v>5.7565405183451084</v>
      </c>
      <c r="T45" s="23">
        <f t="shared" si="26"/>
        <v>208.90391101895094</v>
      </c>
      <c r="U45" s="23">
        <f t="shared" si="26"/>
        <v>11.049789349784692</v>
      </c>
      <c r="V45" s="23">
        <f t="shared" si="26"/>
        <v>167.32393331306463</v>
      </c>
      <c r="W45" s="23">
        <f t="shared" si="26"/>
        <v>16.268289605475871</v>
      </c>
      <c r="X45" s="23">
        <f t="shared" si="26"/>
        <v>0</v>
      </c>
      <c r="Y45" s="23">
        <f t="shared" si="26"/>
        <v>87.300634798632714</v>
      </c>
      <c r="Z45" s="23">
        <f t="shared" si="26"/>
        <v>12.309501359681583</v>
      </c>
      <c r="AA45" s="23">
        <f t="shared" si="26"/>
        <v>0</v>
      </c>
      <c r="AB45" s="23">
        <f t="shared" si="26"/>
        <v>157.22885734243488</v>
      </c>
      <c r="AC45" s="23">
        <f t="shared" si="26"/>
        <v>29.48564081856388</v>
      </c>
      <c r="AD45" s="23">
        <f t="shared" si="26"/>
        <v>0</v>
      </c>
      <c r="AE45" s="23">
        <f t="shared" si="26"/>
        <v>5.8035991412187915</v>
      </c>
      <c r="AF45" s="23">
        <f t="shared" si="26"/>
        <v>2.2984647632901938</v>
      </c>
      <c r="AG45" s="23">
        <f t="shared" si="26"/>
        <v>14.921656140690381</v>
      </c>
      <c r="AH45" s="23">
        <f t="shared" si="26"/>
        <v>0</v>
      </c>
      <c r="AI45" s="23">
        <f t="shared" si="26"/>
        <v>11.722527839804137</v>
      </c>
      <c r="AJ45" s="23">
        <f t="shared" si="26"/>
        <v>3.8390528620409343</v>
      </c>
      <c r="AK45" s="23">
        <f t="shared" si="26"/>
        <v>154.15116398057904</v>
      </c>
      <c r="AL45" s="23">
        <f t="shared" si="26"/>
        <v>17.905140690119261</v>
      </c>
      <c r="AM45" s="23">
        <f t="shared" si="26"/>
        <v>267.01515269130289</v>
      </c>
      <c r="AN45" s="23">
        <f t="shared" si="26"/>
        <v>34.676134944689011</v>
      </c>
      <c r="AO45" s="23">
        <f t="shared" si="26"/>
        <v>10.390519619347678</v>
      </c>
      <c r="AP45" s="23">
        <f t="shared" si="26"/>
        <v>0.99744325080589724</v>
      </c>
      <c r="AQ45" s="23">
        <f t="shared" si="26"/>
        <v>10.792369606155788</v>
      </c>
      <c r="AR45" s="23">
        <f t="shared" ref="AR45" si="27">AR334+AR345+AR356</f>
        <v>28.044398213387709</v>
      </c>
      <c r="AS45" s="23"/>
      <c r="AU45" s="6">
        <f>SUM(J45:L45,O45:Z45,AB45:AE45,AH45:AI45,AK45:AM45,AO45:AR45)</f>
        <v>1386.172547931219</v>
      </c>
    </row>
    <row r="46" spans="1:50" x14ac:dyDescent="0.25">
      <c r="B46" t="s">
        <v>42</v>
      </c>
      <c r="D46" t="s">
        <v>40</v>
      </c>
      <c r="E46" t="s">
        <v>41</v>
      </c>
      <c r="F46">
        <v>2030</v>
      </c>
      <c r="G46" t="s">
        <v>83</v>
      </c>
      <c r="I46" s="23">
        <f t="shared" ref="I46:X48" si="28">I335+I346+I357</f>
        <v>25.896293931612988</v>
      </c>
      <c r="J46" s="23">
        <f t="shared" si="28"/>
        <v>15.167176294931545</v>
      </c>
      <c r="K46" s="23">
        <f t="shared" si="28"/>
        <v>20.666816525140455</v>
      </c>
      <c r="L46" s="23">
        <f t="shared" si="28"/>
        <v>46.828131567786912</v>
      </c>
      <c r="M46" s="23">
        <f t="shared" si="28"/>
        <v>62.614201695353081</v>
      </c>
      <c r="N46" s="23">
        <f t="shared" si="28"/>
        <v>0</v>
      </c>
      <c r="O46" s="23">
        <f t="shared" si="28"/>
        <v>0.66687082016484966</v>
      </c>
      <c r="P46" s="23">
        <f t="shared" si="28"/>
        <v>25.48112048673346</v>
      </c>
      <c r="Q46" s="23">
        <f t="shared" si="28"/>
        <v>148.15010860884021</v>
      </c>
      <c r="R46" s="101">
        <f t="shared" si="28"/>
        <v>2.9745645349806542E-3</v>
      </c>
      <c r="S46" s="23">
        <f t="shared" si="28"/>
        <v>5.6104747092503082</v>
      </c>
      <c r="T46" s="23">
        <f t="shared" si="28"/>
        <v>240.58515597587245</v>
      </c>
      <c r="U46" s="23">
        <f t="shared" si="28"/>
        <v>12.477303252403525</v>
      </c>
      <c r="V46" s="23">
        <f t="shared" si="28"/>
        <v>240.41090231688895</v>
      </c>
      <c r="W46" s="23">
        <f t="shared" si="28"/>
        <v>13.596604953731259</v>
      </c>
      <c r="X46" s="23">
        <f t="shared" si="28"/>
        <v>0</v>
      </c>
      <c r="Y46" s="23">
        <f t="shared" si="26"/>
        <v>89.876774823218341</v>
      </c>
      <c r="Z46" s="23">
        <f t="shared" si="26"/>
        <v>11.442190606639524</v>
      </c>
      <c r="AA46" s="23">
        <f t="shared" si="26"/>
        <v>0</v>
      </c>
      <c r="AB46" s="23">
        <f t="shared" si="26"/>
        <v>145.34051835577753</v>
      </c>
      <c r="AC46" s="23">
        <f t="shared" si="26"/>
        <v>33.414216488177239</v>
      </c>
      <c r="AD46" s="23">
        <f t="shared" si="26"/>
        <v>0</v>
      </c>
      <c r="AE46" s="23">
        <f t="shared" si="26"/>
        <v>7.4864124439355049</v>
      </c>
      <c r="AF46" s="23">
        <f t="shared" si="26"/>
        <v>2.3529767333033496</v>
      </c>
      <c r="AG46" s="23">
        <f t="shared" si="26"/>
        <v>15.605471941933331</v>
      </c>
      <c r="AH46" s="23">
        <f t="shared" si="26"/>
        <v>0</v>
      </c>
      <c r="AI46" s="23">
        <f t="shared" si="26"/>
        <v>21.924658032144333</v>
      </c>
      <c r="AJ46" s="23">
        <f t="shared" si="26"/>
        <v>4.0060885561046602</v>
      </c>
      <c r="AK46" s="23">
        <f t="shared" si="26"/>
        <v>189.92325446035656</v>
      </c>
      <c r="AL46" s="23">
        <f t="shared" si="26"/>
        <v>19.481081063994303</v>
      </c>
      <c r="AM46" s="23">
        <f t="shared" si="26"/>
        <v>279.13964950413066</v>
      </c>
      <c r="AN46" s="23">
        <f t="shared" si="26"/>
        <v>34.842041548903339</v>
      </c>
      <c r="AO46" s="23">
        <f t="shared" si="26"/>
        <v>12.657705458199151</v>
      </c>
      <c r="AP46" s="23">
        <f t="shared" si="26"/>
        <v>2.6963618446594597</v>
      </c>
      <c r="AQ46" s="23">
        <f t="shared" si="26"/>
        <v>13.174227018796298</v>
      </c>
      <c r="AR46" s="23">
        <f t="shared" ref="AR46" si="29">AR335+AR346+AR357</f>
        <v>36.027302261572721</v>
      </c>
      <c r="AS46" s="23"/>
      <c r="AV46" s="6">
        <f>SUM(J46:L46,O46:Z46,AB46:AE46,AH46:AI46,AK46:AM46,AO46:AR46)</f>
        <v>1632.2279924378802</v>
      </c>
    </row>
    <row r="47" spans="1:50" x14ac:dyDescent="0.25">
      <c r="B47" t="s">
        <v>42</v>
      </c>
      <c r="D47" t="s">
        <v>40</v>
      </c>
      <c r="E47" t="s">
        <v>41</v>
      </c>
      <c r="F47">
        <v>2040</v>
      </c>
      <c r="G47" t="s">
        <v>83</v>
      </c>
      <c r="I47" s="23">
        <f t="shared" si="28"/>
        <v>27.251041881923111</v>
      </c>
      <c r="J47" s="23">
        <f t="shared" si="26"/>
        <v>12.899406295703443</v>
      </c>
      <c r="K47" s="23">
        <f t="shared" si="26"/>
        <v>12.258031895730472</v>
      </c>
      <c r="L47" s="23">
        <f t="shared" si="26"/>
        <v>47.549176066054358</v>
      </c>
      <c r="M47" s="23">
        <f t="shared" si="26"/>
        <v>63.194590918354123</v>
      </c>
      <c r="N47" s="23">
        <f t="shared" si="26"/>
        <v>0</v>
      </c>
      <c r="O47" s="23">
        <f t="shared" si="26"/>
        <v>0.62582975824528653</v>
      </c>
      <c r="P47" s="23">
        <f t="shared" si="26"/>
        <v>26.81658574188657</v>
      </c>
      <c r="Q47" s="23">
        <f t="shared" si="26"/>
        <v>153.18749357628997</v>
      </c>
      <c r="R47" s="101">
        <f t="shared" si="26"/>
        <v>1.5548860069217053E-3</v>
      </c>
      <c r="S47" s="23">
        <f t="shared" si="26"/>
        <v>3.8578689396237373</v>
      </c>
      <c r="T47" s="23">
        <f t="shared" si="26"/>
        <v>253.72901639971815</v>
      </c>
      <c r="U47" s="23">
        <f t="shared" si="26"/>
        <v>16.333884504201677</v>
      </c>
      <c r="V47" s="23">
        <f t="shared" si="26"/>
        <v>233.97701830680609</v>
      </c>
      <c r="W47" s="23">
        <f t="shared" si="26"/>
        <v>14.37380693858675</v>
      </c>
      <c r="X47" s="23">
        <f t="shared" si="26"/>
        <v>0</v>
      </c>
      <c r="Y47" s="23">
        <f t="shared" si="26"/>
        <v>93.21818259112338</v>
      </c>
      <c r="Z47" s="23">
        <f t="shared" si="26"/>
        <v>8.2624570365032479</v>
      </c>
      <c r="AA47" s="23">
        <f t="shared" si="26"/>
        <v>0</v>
      </c>
      <c r="AB47" s="23">
        <f t="shared" si="26"/>
        <v>134.87256138179234</v>
      </c>
      <c r="AC47" s="23">
        <f t="shared" si="26"/>
        <v>23.624923887027794</v>
      </c>
      <c r="AD47" s="23">
        <f t="shared" si="26"/>
        <v>0</v>
      </c>
      <c r="AE47" s="23">
        <f t="shared" si="26"/>
        <v>4.9326842437286373</v>
      </c>
      <c r="AF47" s="23">
        <f t="shared" si="26"/>
        <v>2.4285852269935413</v>
      </c>
      <c r="AG47" s="23">
        <f t="shared" si="26"/>
        <v>16.756281933477212</v>
      </c>
      <c r="AH47" s="23">
        <f t="shared" si="26"/>
        <v>0</v>
      </c>
      <c r="AI47" s="23">
        <f t="shared" si="26"/>
        <v>19.635153150159589</v>
      </c>
      <c r="AJ47" s="23">
        <f t="shared" si="26"/>
        <v>4.1393513574294678</v>
      </c>
      <c r="AK47" s="23">
        <f t="shared" si="26"/>
        <v>185.20069652394514</v>
      </c>
      <c r="AL47" s="23">
        <f t="shared" si="26"/>
        <v>19.333367769835966</v>
      </c>
      <c r="AM47" s="23">
        <f t="shared" si="26"/>
        <v>260.75284211338862</v>
      </c>
      <c r="AN47" s="23">
        <f t="shared" si="26"/>
        <v>32.670944864317235</v>
      </c>
      <c r="AO47" s="23">
        <f t="shared" si="26"/>
        <v>11.622727799793498</v>
      </c>
      <c r="AP47" s="23">
        <f t="shared" si="26"/>
        <v>2.3076082468322854</v>
      </c>
      <c r="AQ47" s="23">
        <f t="shared" si="26"/>
        <v>8.2604520092497893</v>
      </c>
      <c r="AR47" s="23">
        <f t="shared" ref="AR47" si="30">AR336+AR347+AR358</f>
        <v>32.068332327702493</v>
      </c>
      <c r="AS47" s="23"/>
      <c r="AV47" s="6"/>
      <c r="AW47" s="6">
        <f>SUM(J47:L47,O47:Z47,AB47:AE47,AH47:AI47,AK47:AM47,AO47:AR47)</f>
        <v>1579.7016623899365</v>
      </c>
    </row>
    <row r="48" spans="1:50" x14ac:dyDescent="0.25">
      <c r="B48" t="s">
        <v>42</v>
      </c>
      <c r="D48" t="s">
        <v>40</v>
      </c>
      <c r="E48" s="5" t="s">
        <v>41</v>
      </c>
      <c r="F48" s="5">
        <v>2050</v>
      </c>
      <c r="G48" s="5" t="s">
        <v>83</v>
      </c>
      <c r="H48" s="5"/>
      <c r="I48" s="7">
        <f t="shared" si="28"/>
        <v>28.622659969558541</v>
      </c>
      <c r="J48" s="7">
        <f t="shared" si="26"/>
        <v>10.374489591819417</v>
      </c>
      <c r="K48" s="7">
        <f t="shared" si="26"/>
        <v>3.0363615810550351</v>
      </c>
      <c r="L48" s="7">
        <f t="shared" si="26"/>
        <v>52.125334172992652</v>
      </c>
      <c r="M48" s="7">
        <f t="shared" si="26"/>
        <v>63.580179614060789</v>
      </c>
      <c r="N48" s="7">
        <f t="shared" si="26"/>
        <v>0</v>
      </c>
      <c r="O48" s="7">
        <f t="shared" si="26"/>
        <v>0.57858405528858825</v>
      </c>
      <c r="P48" s="7">
        <f t="shared" si="26"/>
        <v>28.167462519279354</v>
      </c>
      <c r="Q48" s="7">
        <f t="shared" si="26"/>
        <v>158.07733846735647</v>
      </c>
      <c r="R48" s="102">
        <f t="shared" si="26"/>
        <v>0</v>
      </c>
      <c r="S48" s="7">
        <f t="shared" si="26"/>
        <v>1.9306868789258831</v>
      </c>
      <c r="T48" s="7">
        <f t="shared" si="26"/>
        <v>267.50197748729903</v>
      </c>
      <c r="U48" s="7">
        <f t="shared" si="26"/>
        <v>20.510868477529442</v>
      </c>
      <c r="V48" s="7">
        <f t="shared" si="26"/>
        <v>226.03342540131325</v>
      </c>
      <c r="W48" s="7">
        <f t="shared" si="26"/>
        <v>15.164850183177784</v>
      </c>
      <c r="X48" s="7">
        <f t="shared" si="26"/>
        <v>0</v>
      </c>
      <c r="Y48" s="7">
        <f t="shared" si="26"/>
        <v>96.494903386975821</v>
      </c>
      <c r="Z48" s="7">
        <f t="shared" si="26"/>
        <v>4.7609988452221614</v>
      </c>
      <c r="AA48" s="7">
        <f t="shared" si="26"/>
        <v>0</v>
      </c>
      <c r="AB48" s="7">
        <f t="shared" si="26"/>
        <v>122.91987882763539</v>
      </c>
      <c r="AC48" s="7">
        <f t="shared" si="26"/>
        <v>12.852316449066233</v>
      </c>
      <c r="AD48" s="7">
        <f t="shared" si="26"/>
        <v>0</v>
      </c>
      <c r="AE48" s="7">
        <f t="shared" si="26"/>
        <v>2.1273021587451448</v>
      </c>
      <c r="AF48" s="7">
        <f t="shared" si="26"/>
        <v>2.5014680690152771</v>
      </c>
      <c r="AG48" s="7">
        <f t="shared" si="26"/>
        <v>17.945480651788024</v>
      </c>
      <c r="AH48" s="7">
        <f t="shared" si="26"/>
        <v>0</v>
      </c>
      <c r="AI48" s="7">
        <f t="shared" si="26"/>
        <v>17.059902159732928</v>
      </c>
      <c r="AJ48" s="7">
        <f t="shared" si="26"/>
        <v>4.3165918895153208</v>
      </c>
      <c r="AK48" s="7">
        <f t="shared" si="26"/>
        <v>179.31679657543336</v>
      </c>
      <c r="AL48" s="7">
        <f t="shared" si="26"/>
        <v>19.095809520991946</v>
      </c>
      <c r="AM48" s="7">
        <f t="shared" si="26"/>
        <v>239.6638631333168</v>
      </c>
      <c r="AN48" s="7">
        <f t="shared" si="26"/>
        <v>30.173341584435498</v>
      </c>
      <c r="AO48" s="7">
        <f t="shared" si="26"/>
        <v>10.447721627778659</v>
      </c>
      <c r="AP48" s="7">
        <f t="shared" si="26"/>
        <v>1.874392431626229</v>
      </c>
      <c r="AQ48" s="7">
        <f t="shared" si="26"/>
        <v>2.8673201727118989</v>
      </c>
      <c r="AR48" s="7">
        <f t="shared" ref="AR48" si="31">AR337+AR348+AR359</f>
        <v>27.622703734517174</v>
      </c>
      <c r="AS48" s="23"/>
      <c r="AV48" s="6"/>
      <c r="AW48" s="6"/>
      <c r="AX48" s="6">
        <f>SUM(J48:L48,O48:Z48,AB48:AE48,AH48:AI48,AK48:AM48,AO48:AR48)</f>
        <v>1520.6052878397909</v>
      </c>
    </row>
    <row r="49" spans="1:50" x14ac:dyDescent="0.25">
      <c r="C49" t="s">
        <v>193</v>
      </c>
      <c r="E49" t="s">
        <v>45</v>
      </c>
      <c r="F49">
        <v>2010</v>
      </c>
      <c r="G49" t="s">
        <v>83</v>
      </c>
      <c r="I49" s="6">
        <f>I50</f>
        <v>3.0421130203489799</v>
      </c>
      <c r="J49" s="6">
        <f t="shared" ref="J49:AR49" si="32">J50</f>
        <v>4.8609490842130647</v>
      </c>
      <c r="K49" s="6">
        <f t="shared" si="32"/>
        <v>5.6647622412934453</v>
      </c>
      <c r="L49" s="6">
        <f t="shared" si="32"/>
        <v>2.9393384906844053</v>
      </c>
      <c r="M49" s="6">
        <f t="shared" si="32"/>
        <v>3.5803335733679527</v>
      </c>
      <c r="N49" s="6">
        <f t="shared" si="32"/>
        <v>0</v>
      </c>
      <c r="O49" s="6">
        <f t="shared" si="32"/>
        <v>5.5103616165420313</v>
      </c>
      <c r="P49" s="6">
        <f t="shared" si="32"/>
        <v>3.1969607065536616</v>
      </c>
      <c r="Q49" s="6">
        <f t="shared" si="32"/>
        <v>5.9699045378662294</v>
      </c>
      <c r="R49" s="6">
        <f t="shared" si="32"/>
        <v>9.7380292253558327</v>
      </c>
      <c r="S49" s="6">
        <f t="shared" si="32"/>
        <v>2.9785766370494953</v>
      </c>
      <c r="T49" s="6">
        <f t="shared" si="32"/>
        <v>7.3520383485205718</v>
      </c>
      <c r="U49" s="6">
        <f t="shared" si="32"/>
        <v>5.3692204861266983</v>
      </c>
      <c r="V49" s="6">
        <f t="shared" si="32"/>
        <v>5.6422821178562463</v>
      </c>
      <c r="W49" s="6">
        <f t="shared" si="32"/>
        <v>7.4360101978336726</v>
      </c>
      <c r="X49" s="6">
        <f t="shared" si="32"/>
        <v>0</v>
      </c>
      <c r="Y49" s="6">
        <f t="shared" si="32"/>
        <v>2.9351843019199624</v>
      </c>
      <c r="Z49" s="6">
        <f t="shared" si="32"/>
        <v>4.9286228756440122</v>
      </c>
      <c r="AA49" s="6">
        <f t="shared" si="32"/>
        <v>0</v>
      </c>
      <c r="AB49" s="6">
        <f t="shared" si="32"/>
        <v>7.4555700881958282</v>
      </c>
      <c r="AC49" s="6">
        <f t="shared" si="32"/>
        <v>2.3773811031826559</v>
      </c>
      <c r="AD49" s="6">
        <f t="shared" si="32"/>
        <v>7.0933704970401932</v>
      </c>
      <c r="AE49" s="6">
        <f t="shared" si="32"/>
        <v>2.5131877457373912</v>
      </c>
      <c r="AF49" s="6">
        <f t="shared" si="32"/>
        <v>3.5803335733679527</v>
      </c>
      <c r="AG49" s="6">
        <f t="shared" si="32"/>
        <v>3.5803335733679527</v>
      </c>
      <c r="AH49" s="6">
        <f t="shared" si="32"/>
        <v>0</v>
      </c>
      <c r="AI49" s="6">
        <f t="shared" si="32"/>
        <v>8.4304415733171094</v>
      </c>
      <c r="AJ49" s="6">
        <f t="shared" si="32"/>
        <v>6</v>
      </c>
      <c r="AK49" s="6">
        <f t="shared" si="32"/>
        <v>4.1563416472950685</v>
      </c>
      <c r="AL49" s="6">
        <f t="shared" si="32"/>
        <v>4.5926348075789738</v>
      </c>
      <c r="AM49" s="6">
        <f t="shared" si="32"/>
        <v>2.6171499012603796</v>
      </c>
      <c r="AN49" s="6">
        <f t="shared" si="32"/>
        <v>3.5805779833192952</v>
      </c>
      <c r="AO49" s="6">
        <f t="shared" si="32"/>
        <v>7.9921600745329844</v>
      </c>
      <c r="AP49" s="6">
        <f t="shared" si="32"/>
        <v>3.5122985514951282</v>
      </c>
      <c r="AQ49" s="6">
        <f t="shared" si="32"/>
        <v>3.046397390079906</v>
      </c>
      <c r="AR49" s="6">
        <f t="shared" si="32"/>
        <v>7.3998768797562526</v>
      </c>
      <c r="AS49" s="6"/>
      <c r="AU49" s="6"/>
      <c r="AV49" s="6"/>
      <c r="AW49" s="6"/>
      <c r="AX49" s="6"/>
    </row>
    <row r="50" spans="1:50" x14ac:dyDescent="0.25">
      <c r="C50" t="s">
        <v>193</v>
      </c>
      <c r="E50" t="s">
        <v>45</v>
      </c>
      <c r="F50">
        <v>2020</v>
      </c>
      <c r="G50" t="s">
        <v>83</v>
      </c>
      <c r="I50" s="6">
        <v>3.0421130203489799</v>
      </c>
      <c r="J50" s="6">
        <v>4.8609490842130647</v>
      </c>
      <c r="K50" s="6">
        <v>5.6647622412934453</v>
      </c>
      <c r="L50" s="6">
        <v>2.9393384906844053</v>
      </c>
      <c r="M50" s="6">
        <v>3.5803335733679527</v>
      </c>
      <c r="N50" s="6"/>
      <c r="O50" s="6">
        <v>5.5103616165420313</v>
      </c>
      <c r="P50" s="6">
        <v>3.1969607065536616</v>
      </c>
      <c r="Q50" s="6">
        <v>5.9699045378662294</v>
      </c>
      <c r="R50" s="6">
        <v>9.7380292253558327</v>
      </c>
      <c r="S50" s="6">
        <v>2.9785766370494953</v>
      </c>
      <c r="T50" s="6">
        <v>7.3520383485205718</v>
      </c>
      <c r="U50" s="6">
        <v>5.3692204861266983</v>
      </c>
      <c r="V50" s="6">
        <v>5.6422821178562463</v>
      </c>
      <c r="W50" s="6">
        <v>7.4360101978336726</v>
      </c>
      <c r="X50" s="6">
        <v>0</v>
      </c>
      <c r="Y50" s="6">
        <v>2.9351843019199624</v>
      </c>
      <c r="Z50" s="6">
        <v>4.9286228756440122</v>
      </c>
      <c r="AA50" s="6"/>
      <c r="AB50" s="6">
        <v>7.4555700881958282</v>
      </c>
      <c r="AC50" s="6">
        <v>2.3773811031826559</v>
      </c>
      <c r="AD50" s="6">
        <v>7.0933704970401932</v>
      </c>
      <c r="AE50" s="6">
        <v>2.5131877457373912</v>
      </c>
      <c r="AF50" s="6">
        <v>3.5803335733679527</v>
      </c>
      <c r="AG50" s="6">
        <v>3.5803335733679527</v>
      </c>
      <c r="AH50" s="6">
        <v>0</v>
      </c>
      <c r="AI50" s="6">
        <v>8.4304415733171094</v>
      </c>
      <c r="AJ50" s="6">
        <v>6</v>
      </c>
      <c r="AK50" s="6">
        <v>4.1563416472950685</v>
      </c>
      <c r="AL50" s="6">
        <v>4.5926348075789738</v>
      </c>
      <c r="AM50" s="6">
        <v>2.6171499012603796</v>
      </c>
      <c r="AN50" s="6">
        <v>3.5805779833192952</v>
      </c>
      <c r="AO50" s="6">
        <v>7.9921600745329844</v>
      </c>
      <c r="AP50" s="6">
        <v>3.5122985514951282</v>
      </c>
      <c r="AQ50" s="6">
        <v>3.046397390079906</v>
      </c>
      <c r="AR50" s="6">
        <v>7.3998768797562526</v>
      </c>
      <c r="AS50" s="6"/>
      <c r="AU50" s="6"/>
      <c r="AV50" s="6"/>
      <c r="AW50" s="6"/>
      <c r="AX50" s="6"/>
    </row>
    <row r="51" spans="1:50" x14ac:dyDescent="0.25">
      <c r="C51" t="s">
        <v>193</v>
      </c>
      <c r="E51" t="s">
        <v>45</v>
      </c>
      <c r="F51">
        <v>2030</v>
      </c>
      <c r="G51" t="s">
        <v>83</v>
      </c>
      <c r="I51" s="6">
        <v>2.828220821671513</v>
      </c>
      <c r="J51" s="6">
        <v>4.6498671105684135</v>
      </c>
      <c r="K51" s="6">
        <v>5.0455631255100197</v>
      </c>
      <c r="L51" s="6">
        <v>3.0424490347720541</v>
      </c>
      <c r="M51" s="6">
        <v>2.8282208216715135</v>
      </c>
      <c r="N51" s="6"/>
      <c r="O51" s="6">
        <v>5.2081196833335088</v>
      </c>
      <c r="P51" s="6">
        <v>2.9131686490636444</v>
      </c>
      <c r="Q51" s="6">
        <v>5.3681284804480676</v>
      </c>
      <c r="R51" s="6">
        <v>10.033954364426076</v>
      </c>
      <c r="S51" s="6">
        <v>2.9803603266139649</v>
      </c>
      <c r="T51" s="6">
        <v>6.7308551692339895</v>
      </c>
      <c r="U51" s="6">
        <v>4.9508486260310898</v>
      </c>
      <c r="V51" s="6">
        <v>4.9931850077963773</v>
      </c>
      <c r="W51" s="6">
        <v>8.1500740968500409</v>
      </c>
      <c r="X51" s="6">
        <v>3.5710352591767838</v>
      </c>
      <c r="Y51" s="6">
        <v>2.8384206966995218</v>
      </c>
      <c r="Z51" s="6">
        <v>4.9756486374676774</v>
      </c>
      <c r="AA51" s="6"/>
      <c r="AB51" s="6">
        <v>7.4583099243507709</v>
      </c>
      <c r="AC51" s="6">
        <v>2.1419180094268069</v>
      </c>
      <c r="AD51" s="6">
        <v>6.9206350568576962</v>
      </c>
      <c r="AE51" s="6">
        <v>2.1295170511469155</v>
      </c>
      <c r="AF51" s="6">
        <v>3.3750643012216308</v>
      </c>
      <c r="AG51" s="6">
        <v>3.3750643012216308</v>
      </c>
      <c r="AH51" s="6">
        <v>0</v>
      </c>
      <c r="AI51" s="6">
        <v>7.6870581740106783</v>
      </c>
      <c r="AJ51" s="6">
        <v>6.8894208795101068</v>
      </c>
      <c r="AK51" s="6">
        <v>3.7405980973348769</v>
      </c>
      <c r="AL51" s="6">
        <v>4.3123203748505361</v>
      </c>
      <c r="AM51" s="6">
        <v>2.5057889365003843</v>
      </c>
      <c r="AN51" s="6">
        <v>2.8282208216715139</v>
      </c>
      <c r="AO51" s="6">
        <v>7.4005877351813432</v>
      </c>
      <c r="AP51" s="6">
        <v>3.0632174811156978</v>
      </c>
      <c r="AQ51" s="6">
        <v>2.6566274500021132</v>
      </c>
      <c r="AR51" s="6">
        <v>6.685104016753094</v>
      </c>
      <c r="AS51" s="6"/>
      <c r="AU51" s="6"/>
      <c r="AV51" s="6"/>
      <c r="AW51" s="6"/>
      <c r="AX51" s="6"/>
    </row>
    <row r="52" spans="1:50" x14ac:dyDescent="0.25">
      <c r="C52" t="s">
        <v>193</v>
      </c>
      <c r="E52" t="s">
        <v>45</v>
      </c>
      <c r="F52">
        <v>2040</v>
      </c>
      <c r="G52" t="s">
        <v>83</v>
      </c>
      <c r="I52" s="6">
        <v>3.2617525172516197</v>
      </c>
      <c r="J52" s="6">
        <v>4.9112344878467358</v>
      </c>
      <c r="K52" s="6">
        <v>5.7049722224635255</v>
      </c>
      <c r="L52" s="6">
        <v>2.9786437911175208</v>
      </c>
      <c r="M52" s="6">
        <v>3.2617525172516197</v>
      </c>
      <c r="N52" s="6"/>
      <c r="O52" s="6">
        <v>5.2243273131081853</v>
      </c>
      <c r="P52" s="6">
        <v>2.8742533876245333</v>
      </c>
      <c r="Q52" s="6">
        <v>5.2305327620882638</v>
      </c>
      <c r="R52" s="6">
        <v>9.7651024304281329</v>
      </c>
      <c r="S52" s="6">
        <v>3.2624923571004061</v>
      </c>
      <c r="T52" s="6">
        <v>6.604443715019146</v>
      </c>
      <c r="U52" s="6">
        <v>4.7296338899028791</v>
      </c>
      <c r="V52" s="6">
        <v>4.8654655443027632</v>
      </c>
      <c r="W52" s="6">
        <v>7.9658939596721972</v>
      </c>
      <c r="X52" s="6">
        <v>4.0110899175013515</v>
      </c>
      <c r="Y52" s="6">
        <v>2.7644907860766672</v>
      </c>
      <c r="Z52" s="6">
        <v>5.167714213792383</v>
      </c>
      <c r="AA52" s="6"/>
      <c r="AB52" s="6">
        <v>7.4619482912068449</v>
      </c>
      <c r="AC52" s="6">
        <v>2.6542011098139229</v>
      </c>
      <c r="AD52" s="6">
        <v>6.7691298457991174</v>
      </c>
      <c r="AE52" s="6">
        <v>2.7047178287636786</v>
      </c>
      <c r="AF52" s="6">
        <v>3.8172189233328844</v>
      </c>
      <c r="AG52" s="6">
        <v>3.8172189233328853</v>
      </c>
      <c r="AH52" s="6">
        <v>0</v>
      </c>
      <c r="AI52" s="6">
        <v>7.4549710650816676</v>
      </c>
      <c r="AJ52" s="6">
        <v>7.3275907592416489</v>
      </c>
      <c r="AK52" s="6">
        <v>3.6826255101366629</v>
      </c>
      <c r="AL52" s="6">
        <v>4.2793997105238111</v>
      </c>
      <c r="AM52" s="6">
        <v>2.5783211410602536</v>
      </c>
      <c r="AN52" s="6">
        <v>3.2617525172516197</v>
      </c>
      <c r="AO52" s="6">
        <v>7.2946930366496217</v>
      </c>
      <c r="AP52" s="6">
        <v>3.0142875099035988</v>
      </c>
      <c r="AQ52" s="6">
        <v>3.2399671325462309</v>
      </c>
      <c r="AR52" s="6">
        <v>6.6126225606968294</v>
      </c>
      <c r="AS52" s="6"/>
      <c r="AU52" s="6"/>
      <c r="AV52" s="6"/>
      <c r="AW52" s="6"/>
      <c r="AX52" s="6"/>
    </row>
    <row r="53" spans="1:50" x14ac:dyDescent="0.25">
      <c r="C53" t="s">
        <v>193</v>
      </c>
      <c r="E53" t="s">
        <v>45</v>
      </c>
      <c r="F53">
        <v>2050</v>
      </c>
      <c r="G53" t="s">
        <v>83</v>
      </c>
      <c r="I53" s="6">
        <v>3.3583445554085989</v>
      </c>
      <c r="J53" s="6">
        <v>5.0480631368737576</v>
      </c>
      <c r="K53" s="6">
        <v>5.7306627305349789</v>
      </c>
      <c r="L53" s="6">
        <v>2.8154784625477731</v>
      </c>
      <c r="M53" s="6">
        <v>3.9224338880210081</v>
      </c>
      <c r="N53" s="6"/>
      <c r="O53" s="6">
        <v>5.2710050120853706</v>
      </c>
      <c r="P53" s="6">
        <v>2.8708608855412772</v>
      </c>
      <c r="Q53" s="6">
        <v>5.1044761875109455</v>
      </c>
      <c r="R53" s="6">
        <v>0</v>
      </c>
      <c r="S53" s="6">
        <v>3.2630199915689313</v>
      </c>
      <c r="T53" s="6">
        <v>6.5324149142639278</v>
      </c>
      <c r="U53" s="6">
        <v>4.6417188450755242</v>
      </c>
      <c r="V53" s="6">
        <v>4.752318838665043</v>
      </c>
      <c r="W53" s="6">
        <v>7.8250505969835258</v>
      </c>
      <c r="X53" s="6">
        <v>4.1142049184027911</v>
      </c>
      <c r="Y53" s="6">
        <v>2.7577701646097212</v>
      </c>
      <c r="Z53" s="6">
        <v>5.0784871227585757</v>
      </c>
      <c r="AA53" s="6"/>
      <c r="AB53" s="6">
        <v>7.3858571477042352</v>
      </c>
      <c r="AC53" s="6">
        <v>2.6698513028845197</v>
      </c>
      <c r="AD53" s="6">
        <v>6.6284650602132684</v>
      </c>
      <c r="AE53" s="6">
        <v>3.0957435523053451</v>
      </c>
      <c r="AF53" s="6">
        <v>3.9224338880210086</v>
      </c>
      <c r="AG53" s="6">
        <v>3.9224338880210086</v>
      </c>
      <c r="AH53" s="6">
        <v>0</v>
      </c>
      <c r="AI53" s="6">
        <v>7.2434478856557192</v>
      </c>
      <c r="AJ53" s="6">
        <v>7.4288209815500608</v>
      </c>
      <c r="AK53" s="6">
        <v>3.6593412266100973</v>
      </c>
      <c r="AL53" s="6">
        <v>4.3373090337856182</v>
      </c>
      <c r="AM53" s="6">
        <v>2.6372951847513657</v>
      </c>
      <c r="AN53" s="6">
        <v>3.9177071705679909</v>
      </c>
      <c r="AO53" s="6">
        <v>7.2860751798100321</v>
      </c>
      <c r="AP53" s="6">
        <v>2.9705860063583183</v>
      </c>
      <c r="AQ53" s="6">
        <v>3.478904856310792</v>
      </c>
      <c r="AR53" s="6">
        <v>6.7863625908016481</v>
      </c>
      <c r="AS53" s="6"/>
      <c r="AU53" s="6"/>
      <c r="AV53" s="6"/>
      <c r="AW53" s="6"/>
      <c r="AX53" s="6"/>
    </row>
    <row r="54" spans="1:50" x14ac:dyDescent="0.25">
      <c r="B54" t="s">
        <v>46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U54" s="6"/>
    </row>
    <row r="55" spans="1:50" x14ac:dyDescent="0.25">
      <c r="A55" t="s">
        <v>154</v>
      </c>
      <c r="B55" t="s">
        <v>42</v>
      </c>
      <c r="D55" t="s">
        <v>40</v>
      </c>
      <c r="E55" t="s">
        <v>41</v>
      </c>
      <c r="F55">
        <v>2005</v>
      </c>
      <c r="G55" s="11" t="s">
        <v>50</v>
      </c>
      <c r="H55" s="11"/>
      <c r="I55" s="81">
        <f>I56</f>
        <v>0</v>
      </c>
      <c r="J55" s="81">
        <f t="shared" ref="J55:AR55" si="33">J56</f>
        <v>0</v>
      </c>
      <c r="K55" s="81">
        <f t="shared" si="33"/>
        <v>0</v>
      </c>
      <c r="L55" s="81">
        <f t="shared" si="33"/>
        <v>0</v>
      </c>
      <c r="M55" s="81">
        <f t="shared" si="33"/>
        <v>0</v>
      </c>
      <c r="N55" s="81">
        <f t="shared" si="33"/>
        <v>0</v>
      </c>
      <c r="O55" s="81">
        <f t="shared" si="33"/>
        <v>0</v>
      </c>
      <c r="P55" s="81">
        <f t="shared" si="33"/>
        <v>0</v>
      </c>
      <c r="Q55" s="81">
        <f t="shared" si="33"/>
        <v>0</v>
      </c>
      <c r="R55" s="96">
        <f t="shared" si="33"/>
        <v>0</v>
      </c>
      <c r="S55" s="81">
        <f t="shared" si="33"/>
        <v>0</v>
      </c>
      <c r="T55" s="81">
        <f t="shared" si="33"/>
        <v>0</v>
      </c>
      <c r="U55" s="81">
        <f t="shared" si="33"/>
        <v>0</v>
      </c>
      <c r="V55" s="81">
        <f t="shared" si="33"/>
        <v>0</v>
      </c>
      <c r="W55" s="81">
        <f t="shared" si="33"/>
        <v>0</v>
      </c>
      <c r="X55" s="81">
        <f t="shared" si="33"/>
        <v>0</v>
      </c>
      <c r="Y55" s="81">
        <f t="shared" si="33"/>
        <v>0</v>
      </c>
      <c r="Z55" s="81">
        <f t="shared" si="33"/>
        <v>0</v>
      </c>
      <c r="AA55" s="81">
        <f t="shared" si="33"/>
        <v>0</v>
      </c>
      <c r="AB55" s="81">
        <f t="shared" si="33"/>
        <v>0</v>
      </c>
      <c r="AC55" s="81">
        <f t="shared" si="33"/>
        <v>0</v>
      </c>
      <c r="AD55" s="81">
        <f t="shared" si="33"/>
        <v>0</v>
      </c>
      <c r="AE55" s="81">
        <f t="shared" si="33"/>
        <v>0</v>
      </c>
      <c r="AF55" s="81">
        <f t="shared" si="33"/>
        <v>0</v>
      </c>
      <c r="AG55" s="81">
        <f t="shared" si="33"/>
        <v>0</v>
      </c>
      <c r="AH55" s="81">
        <f t="shared" si="33"/>
        <v>0</v>
      </c>
      <c r="AI55" s="81">
        <f t="shared" si="33"/>
        <v>0</v>
      </c>
      <c r="AJ55" s="81">
        <f t="shared" si="33"/>
        <v>0</v>
      </c>
      <c r="AK55" s="81">
        <f t="shared" si="33"/>
        <v>0</v>
      </c>
      <c r="AL55" s="81">
        <f t="shared" si="33"/>
        <v>0</v>
      </c>
      <c r="AM55" s="81">
        <f t="shared" si="33"/>
        <v>0</v>
      </c>
      <c r="AN55" s="81">
        <f t="shared" si="33"/>
        <v>0</v>
      </c>
      <c r="AO55" s="81">
        <f t="shared" si="33"/>
        <v>0</v>
      </c>
      <c r="AP55" s="81">
        <f t="shared" si="33"/>
        <v>0</v>
      </c>
      <c r="AQ55" s="81">
        <f t="shared" si="33"/>
        <v>0</v>
      </c>
      <c r="AR55" s="81">
        <f t="shared" si="33"/>
        <v>0</v>
      </c>
      <c r="AS55" s="81"/>
    </row>
    <row r="56" spans="1:50" x14ac:dyDescent="0.25">
      <c r="B56" t="s">
        <v>42</v>
      </c>
      <c r="D56" t="s">
        <v>40</v>
      </c>
      <c r="E56" t="s">
        <v>41</v>
      </c>
      <c r="F56">
        <v>2010</v>
      </c>
      <c r="G56" s="11" t="s">
        <v>50</v>
      </c>
      <c r="H56" s="11"/>
      <c r="I56" s="81">
        <f>I366</f>
        <v>0</v>
      </c>
      <c r="J56" s="81">
        <v>0</v>
      </c>
      <c r="K56" s="81">
        <v>0</v>
      </c>
      <c r="L56" s="81">
        <v>0</v>
      </c>
      <c r="M56" s="81">
        <v>0</v>
      </c>
      <c r="N56" s="81">
        <v>0</v>
      </c>
      <c r="O56" s="81">
        <v>0</v>
      </c>
      <c r="P56" s="81">
        <v>0</v>
      </c>
      <c r="Q56" s="81">
        <v>0</v>
      </c>
      <c r="R56" s="96">
        <v>0</v>
      </c>
      <c r="S56" s="81">
        <v>0</v>
      </c>
      <c r="T56" s="81">
        <v>0</v>
      </c>
      <c r="U56" s="81">
        <v>0</v>
      </c>
      <c r="V56" s="81">
        <v>0</v>
      </c>
      <c r="W56" s="81">
        <v>0</v>
      </c>
      <c r="X56" s="81">
        <v>0</v>
      </c>
      <c r="Y56" s="81">
        <v>0</v>
      </c>
      <c r="Z56" s="81">
        <v>0</v>
      </c>
      <c r="AA56" s="81">
        <v>0</v>
      </c>
      <c r="AB56" s="81">
        <v>0</v>
      </c>
      <c r="AC56" s="81">
        <v>0</v>
      </c>
      <c r="AD56" s="81">
        <v>0</v>
      </c>
      <c r="AE56" s="81">
        <v>0</v>
      </c>
      <c r="AF56" s="81">
        <v>0</v>
      </c>
      <c r="AG56" s="81">
        <v>0</v>
      </c>
      <c r="AH56" s="81">
        <v>0</v>
      </c>
      <c r="AI56" s="81">
        <v>0</v>
      </c>
      <c r="AJ56" s="81">
        <v>0</v>
      </c>
      <c r="AK56" s="81">
        <v>0</v>
      </c>
      <c r="AL56" s="81">
        <v>0</v>
      </c>
      <c r="AM56" s="81">
        <v>0</v>
      </c>
      <c r="AN56" s="81">
        <v>0</v>
      </c>
      <c r="AO56" s="81">
        <v>0</v>
      </c>
      <c r="AP56" s="81">
        <v>0</v>
      </c>
      <c r="AQ56" s="81">
        <v>0</v>
      </c>
      <c r="AR56" s="81">
        <v>0</v>
      </c>
      <c r="AS56" s="81"/>
      <c r="AT56" s="6">
        <f>SUM(J56:L56,O56:Z56,AB56:AE56,AH56:AI56,AK56:AM56,AO56:AR56)</f>
        <v>0</v>
      </c>
    </row>
    <row r="57" spans="1:50" x14ac:dyDescent="0.25">
      <c r="B57" t="s">
        <v>42</v>
      </c>
      <c r="D57" t="s">
        <v>40</v>
      </c>
      <c r="E57" t="s">
        <v>41</v>
      </c>
      <c r="F57">
        <v>2020</v>
      </c>
      <c r="G57" s="11" t="s">
        <v>50</v>
      </c>
      <c r="H57" s="11"/>
      <c r="I57" s="23">
        <f>I367</f>
        <v>0</v>
      </c>
      <c r="J57" s="23">
        <f t="shared" ref="J57:AR60" si="34">J367</f>
        <v>2.3344901928447741</v>
      </c>
      <c r="K57" s="23">
        <f t="shared" si="34"/>
        <v>3.6504994777442237</v>
      </c>
      <c r="L57" s="23">
        <f t="shared" si="34"/>
        <v>6.7114300525785477</v>
      </c>
      <c r="M57" s="23">
        <f t="shared" si="34"/>
        <v>0</v>
      </c>
      <c r="N57" s="23">
        <f t="shared" si="34"/>
        <v>0</v>
      </c>
      <c r="O57" s="23">
        <f t="shared" si="34"/>
        <v>0</v>
      </c>
      <c r="P57" s="23">
        <f t="shared" si="34"/>
        <v>4.0446388593672671</v>
      </c>
      <c r="Q57" s="23">
        <f t="shared" si="34"/>
        <v>10.179435271763801</v>
      </c>
      <c r="R57" s="97">
        <f t="shared" si="34"/>
        <v>5.1375258027302603E-3</v>
      </c>
      <c r="S57" s="23">
        <f t="shared" si="34"/>
        <v>2.9851018861947587</v>
      </c>
      <c r="T57" s="23">
        <f t="shared" si="34"/>
        <v>0</v>
      </c>
      <c r="U57" s="23">
        <f t="shared" si="34"/>
        <v>3.5170655178915289</v>
      </c>
      <c r="V57" s="23">
        <f t="shared" si="34"/>
        <v>25.508660498007291</v>
      </c>
      <c r="W57" s="23">
        <f t="shared" si="34"/>
        <v>0</v>
      </c>
      <c r="X57" s="23">
        <f t="shared" si="34"/>
        <v>0</v>
      </c>
      <c r="Y57" s="23">
        <f t="shared" si="34"/>
        <v>15.375130278969715</v>
      </c>
      <c r="Z57" s="23">
        <f t="shared" si="34"/>
        <v>6.5821375793890926</v>
      </c>
      <c r="AA57" s="23">
        <f t="shared" si="34"/>
        <v>0</v>
      </c>
      <c r="AB57" s="23">
        <f t="shared" si="34"/>
        <v>0</v>
      </c>
      <c r="AC57" s="23">
        <f t="shared" si="34"/>
        <v>15.474333448402575</v>
      </c>
      <c r="AD57" s="23">
        <f t="shared" si="34"/>
        <v>0</v>
      </c>
      <c r="AE57" s="23">
        <f t="shared" si="34"/>
        <v>3.0246228581427497</v>
      </c>
      <c r="AF57" s="23">
        <f t="shared" si="34"/>
        <v>0</v>
      </c>
      <c r="AG57" s="23">
        <f t="shared" si="34"/>
        <v>0</v>
      </c>
      <c r="AH57" s="23">
        <f t="shared" si="34"/>
        <v>0</v>
      </c>
      <c r="AI57" s="23">
        <f t="shared" si="34"/>
        <v>1.2612964320388904</v>
      </c>
      <c r="AJ57" s="23">
        <f t="shared" si="34"/>
        <v>3.5910159831246222</v>
      </c>
      <c r="AK57" s="23">
        <f t="shared" si="34"/>
        <v>67.233611434054964</v>
      </c>
      <c r="AL57" s="23">
        <f t="shared" si="34"/>
        <v>0</v>
      </c>
      <c r="AM57" s="23">
        <f t="shared" si="34"/>
        <v>62.119331713564662</v>
      </c>
      <c r="AN57" s="23">
        <f t="shared" si="34"/>
        <v>0</v>
      </c>
      <c r="AO57" s="23">
        <f t="shared" si="34"/>
        <v>3.955527888148004</v>
      </c>
      <c r="AP57" s="23">
        <f t="shared" si="34"/>
        <v>0</v>
      </c>
      <c r="AQ57" s="23">
        <f t="shared" si="34"/>
        <v>2.2785509775196324</v>
      </c>
      <c r="AR57" s="23">
        <f t="shared" si="34"/>
        <v>27.599106643701809</v>
      </c>
      <c r="AS57" s="23"/>
      <c r="AU57" s="6">
        <f>SUM(J57:L57,O57:Z57,AB57:AE57,AH57:AI57,AK57:AM57,AO57:AR57)</f>
        <v>263.84010853612699</v>
      </c>
    </row>
    <row r="58" spans="1:50" x14ac:dyDescent="0.25">
      <c r="B58" t="s">
        <v>42</v>
      </c>
      <c r="D58" t="s">
        <v>40</v>
      </c>
      <c r="E58" t="s">
        <v>41</v>
      </c>
      <c r="F58">
        <v>2030</v>
      </c>
      <c r="G58" s="11" t="s">
        <v>50</v>
      </c>
      <c r="H58" s="11"/>
      <c r="I58" s="23">
        <f t="shared" ref="I58:X60" si="35">I368</f>
        <v>0</v>
      </c>
      <c r="J58" s="23">
        <f t="shared" si="35"/>
        <v>2.4823388533461692</v>
      </c>
      <c r="K58" s="23">
        <f t="shared" si="35"/>
        <v>5.1781704069834396</v>
      </c>
      <c r="L58" s="23">
        <f t="shared" si="35"/>
        <v>4.7974347916085494</v>
      </c>
      <c r="M58" s="23">
        <f t="shared" si="35"/>
        <v>0</v>
      </c>
      <c r="N58" s="23">
        <f t="shared" si="35"/>
        <v>0</v>
      </c>
      <c r="O58" s="23">
        <f t="shared" si="35"/>
        <v>0</v>
      </c>
      <c r="P58" s="23">
        <f t="shared" si="35"/>
        <v>5.0677321042590613</v>
      </c>
      <c r="Q58" s="23">
        <f t="shared" si="35"/>
        <v>18.772825255217054</v>
      </c>
      <c r="R58" s="97">
        <f t="shared" si="35"/>
        <v>2.0338806128143653E-3</v>
      </c>
      <c r="S58" s="23">
        <f t="shared" si="35"/>
        <v>2.9084025576457191</v>
      </c>
      <c r="T58" s="23">
        <f t="shared" si="35"/>
        <v>0</v>
      </c>
      <c r="U58" s="23">
        <f t="shared" si="35"/>
        <v>4.2254154289054684</v>
      </c>
      <c r="V58" s="23">
        <f t="shared" si="35"/>
        <v>33.521978928128306</v>
      </c>
      <c r="W58" s="23">
        <f t="shared" si="35"/>
        <v>0</v>
      </c>
      <c r="X58" s="23">
        <f t="shared" si="35"/>
        <v>0</v>
      </c>
      <c r="Y58" s="23">
        <f t="shared" si="34"/>
        <v>16.951720664724316</v>
      </c>
      <c r="Z58" s="23">
        <f t="shared" si="34"/>
        <v>6.1214156089375313</v>
      </c>
      <c r="AA58" s="23">
        <f t="shared" si="34"/>
        <v>0</v>
      </c>
      <c r="AB58" s="23">
        <f t="shared" si="34"/>
        <v>0</v>
      </c>
      <c r="AC58" s="23">
        <f t="shared" si="34"/>
        <v>17.150214857955167</v>
      </c>
      <c r="AD58" s="23">
        <f t="shared" si="34"/>
        <v>0</v>
      </c>
      <c r="AE58" s="23">
        <f t="shared" si="34"/>
        <v>3.6780392111450455</v>
      </c>
      <c r="AF58" s="23">
        <f t="shared" si="34"/>
        <v>0</v>
      </c>
      <c r="AG58" s="23">
        <f t="shared" si="34"/>
        <v>0</v>
      </c>
      <c r="AH58" s="23">
        <f t="shared" si="34"/>
        <v>0</v>
      </c>
      <c r="AI58" s="23">
        <f t="shared" si="34"/>
        <v>2.3046520651348068</v>
      </c>
      <c r="AJ58" s="23">
        <f t="shared" si="34"/>
        <v>3.7472596892392267</v>
      </c>
      <c r="AK58" s="23">
        <f t="shared" si="34"/>
        <v>81.005223592302883</v>
      </c>
      <c r="AL58" s="23">
        <f t="shared" si="34"/>
        <v>0</v>
      </c>
      <c r="AM58" s="23">
        <f t="shared" si="34"/>
        <v>66.461037631827637</v>
      </c>
      <c r="AN58" s="23">
        <f t="shared" si="34"/>
        <v>0</v>
      </c>
      <c r="AO58" s="23">
        <f t="shared" si="34"/>
        <v>4.7493767215035723</v>
      </c>
      <c r="AP58" s="23">
        <f t="shared" si="34"/>
        <v>0</v>
      </c>
      <c r="AQ58" s="23">
        <f t="shared" si="34"/>
        <v>2.5851786008342401</v>
      </c>
      <c r="AR58" s="23">
        <f t="shared" si="34"/>
        <v>35.909256598780807</v>
      </c>
      <c r="AS58" s="23"/>
      <c r="AV58" s="6">
        <f>SUM(J58:L58,O58:Z58,AB58:AE58,AH58:AI58,AK58:AM58,AO58:AR58)</f>
        <v>313.87244775985261</v>
      </c>
    </row>
    <row r="59" spans="1:50" x14ac:dyDescent="0.25">
      <c r="B59" t="s">
        <v>42</v>
      </c>
      <c r="D59" t="s">
        <v>40</v>
      </c>
      <c r="E59" t="s">
        <v>41</v>
      </c>
      <c r="F59">
        <v>2040</v>
      </c>
      <c r="G59" s="11" t="s">
        <v>50</v>
      </c>
      <c r="H59" s="11"/>
      <c r="I59" s="23">
        <f t="shared" si="35"/>
        <v>0</v>
      </c>
      <c r="J59" s="23">
        <f t="shared" si="34"/>
        <v>2.1378735745392539</v>
      </c>
      <c r="K59" s="23">
        <f t="shared" si="34"/>
        <v>3.0659982671726667</v>
      </c>
      <c r="L59" s="23">
        <f t="shared" si="34"/>
        <v>5.6262278460182653</v>
      </c>
      <c r="M59" s="23">
        <f t="shared" si="34"/>
        <v>0</v>
      </c>
      <c r="N59" s="23">
        <f t="shared" si="34"/>
        <v>0</v>
      </c>
      <c r="O59" s="23">
        <f t="shared" si="34"/>
        <v>0</v>
      </c>
      <c r="P59" s="23">
        <f t="shared" si="34"/>
        <v>7.6053545145984671</v>
      </c>
      <c r="Q59" s="23">
        <f t="shared" si="34"/>
        <v>19.487457845340817</v>
      </c>
      <c r="R59" s="97">
        <f t="shared" si="34"/>
        <v>1.0631648657893273E-3</v>
      </c>
      <c r="S59" s="23">
        <f t="shared" si="34"/>
        <v>2.0883547490513688</v>
      </c>
      <c r="T59" s="23">
        <f t="shared" si="34"/>
        <v>0</v>
      </c>
      <c r="U59" s="23">
        <f t="shared" si="34"/>
        <v>5.7556149718441576</v>
      </c>
      <c r="V59" s="23">
        <f t="shared" si="34"/>
        <v>31.859964760535576</v>
      </c>
      <c r="W59" s="23">
        <f t="shared" si="34"/>
        <v>0</v>
      </c>
      <c r="X59" s="23">
        <f t="shared" si="34"/>
        <v>0</v>
      </c>
      <c r="Y59" s="23">
        <f t="shared" si="34"/>
        <v>18.270018241526905</v>
      </c>
      <c r="Z59" s="23">
        <f t="shared" si="34"/>
        <v>4.4256119886979821</v>
      </c>
      <c r="AA59" s="23">
        <f t="shared" si="34"/>
        <v>0</v>
      </c>
      <c r="AB59" s="23">
        <f t="shared" si="34"/>
        <v>0</v>
      </c>
      <c r="AC59" s="23">
        <f t="shared" si="34"/>
        <v>12.615481475361236</v>
      </c>
      <c r="AD59" s="23">
        <f t="shared" si="34"/>
        <v>0</v>
      </c>
      <c r="AE59" s="23">
        <f t="shared" si="34"/>
        <v>2.7330399706694344</v>
      </c>
      <c r="AF59" s="23">
        <f t="shared" si="34"/>
        <v>0</v>
      </c>
      <c r="AG59" s="23">
        <f t="shared" si="34"/>
        <v>0</v>
      </c>
      <c r="AH59" s="23">
        <f t="shared" si="34"/>
        <v>0</v>
      </c>
      <c r="AI59" s="23">
        <f t="shared" si="34"/>
        <v>2.061529199077583</v>
      </c>
      <c r="AJ59" s="23">
        <f t="shared" si="34"/>
        <v>3.8719125311537135</v>
      </c>
      <c r="AK59" s="23">
        <f t="shared" si="34"/>
        <v>79.059960400301719</v>
      </c>
      <c r="AL59" s="23">
        <f t="shared" si="34"/>
        <v>0</v>
      </c>
      <c r="AM59" s="23">
        <f t="shared" si="34"/>
        <v>63.869805384776981</v>
      </c>
      <c r="AN59" s="23">
        <f t="shared" si="34"/>
        <v>0</v>
      </c>
      <c r="AO59" s="23">
        <f t="shared" si="34"/>
        <v>4.3896397471189994</v>
      </c>
      <c r="AP59" s="23">
        <f t="shared" si="34"/>
        <v>0</v>
      </c>
      <c r="AQ59" s="23">
        <f t="shared" si="34"/>
        <v>2.0060812851367125</v>
      </c>
      <c r="AR59" s="23">
        <f t="shared" si="34"/>
        <v>32.079736022502075</v>
      </c>
      <c r="AS59" s="23"/>
      <c r="AV59" s="6"/>
      <c r="AW59" s="6">
        <f>SUM(J59:L59,O59:Z59,AB59:AE59,AH59:AI59,AK59:AM59,AO59:AR59)</f>
        <v>299.13881340913599</v>
      </c>
    </row>
    <row r="60" spans="1:50" x14ac:dyDescent="0.25">
      <c r="B60" t="s">
        <v>42</v>
      </c>
      <c r="D60" t="s">
        <v>40</v>
      </c>
      <c r="E60" s="5" t="s">
        <v>41</v>
      </c>
      <c r="F60" s="5">
        <v>2050</v>
      </c>
      <c r="G60" s="5" t="s">
        <v>50</v>
      </c>
      <c r="H60" s="5"/>
      <c r="I60" s="7">
        <f t="shared" si="35"/>
        <v>0</v>
      </c>
      <c r="J60" s="7">
        <f t="shared" si="34"/>
        <v>1.7536431772062582</v>
      </c>
      <c r="K60" s="7">
        <f t="shared" si="34"/>
        <v>0.74969190806220853</v>
      </c>
      <c r="L60" s="7">
        <f t="shared" si="34"/>
        <v>6.5081276688287923</v>
      </c>
      <c r="M60" s="7">
        <f t="shared" si="34"/>
        <v>0</v>
      </c>
      <c r="N60" s="7">
        <f t="shared" si="34"/>
        <v>0</v>
      </c>
      <c r="O60" s="7">
        <f t="shared" si="34"/>
        <v>0</v>
      </c>
      <c r="P60" s="7">
        <f t="shared" si="34"/>
        <v>10.343609181551345</v>
      </c>
      <c r="Q60" s="7">
        <f t="shared" si="34"/>
        <v>20.19003150948636</v>
      </c>
      <c r="R60" s="98">
        <f t="shared" si="34"/>
        <v>0</v>
      </c>
      <c r="S60" s="7">
        <f t="shared" si="34"/>
        <v>1.1855027730786751</v>
      </c>
      <c r="T60" s="7">
        <f t="shared" si="34"/>
        <v>0</v>
      </c>
      <c r="U60" s="7">
        <f t="shared" si="34"/>
        <v>7.4039257156898168</v>
      </c>
      <c r="V60" s="7">
        <f t="shared" si="34"/>
        <v>29.920929681420446</v>
      </c>
      <c r="W60" s="7">
        <f t="shared" si="34"/>
        <v>0</v>
      </c>
      <c r="X60" s="7">
        <f t="shared" si="34"/>
        <v>0</v>
      </c>
      <c r="Y60" s="7">
        <f t="shared" si="34"/>
        <v>19.635947541748198</v>
      </c>
      <c r="Z60" s="7">
        <f t="shared" si="34"/>
        <v>2.5581518654773765</v>
      </c>
      <c r="AA60" s="7">
        <f t="shared" si="34"/>
        <v>0</v>
      </c>
      <c r="AB60" s="7">
        <f t="shared" si="34"/>
        <v>0</v>
      </c>
      <c r="AC60" s="7">
        <f t="shared" si="34"/>
        <v>7.618636040296864</v>
      </c>
      <c r="AD60" s="7">
        <f t="shared" si="34"/>
        <v>0</v>
      </c>
      <c r="AE60" s="7">
        <f t="shared" si="34"/>
        <v>1.6913291788040672</v>
      </c>
      <c r="AF60" s="7">
        <f t="shared" si="34"/>
        <v>0</v>
      </c>
      <c r="AG60" s="7">
        <f t="shared" si="34"/>
        <v>0</v>
      </c>
      <c r="AH60" s="7">
        <f t="shared" si="34"/>
        <v>0</v>
      </c>
      <c r="AI60" s="7">
        <f t="shared" si="34"/>
        <v>1.788155917532638</v>
      </c>
      <c r="AJ60" s="7">
        <f t="shared" si="34"/>
        <v>4.0377017522063889</v>
      </c>
      <c r="AK60" s="7">
        <f t="shared" si="34"/>
        <v>76.625365137880351</v>
      </c>
      <c r="AL60" s="7">
        <f t="shared" si="34"/>
        <v>0</v>
      </c>
      <c r="AM60" s="7">
        <f t="shared" si="34"/>
        <v>60.790556746157399</v>
      </c>
      <c r="AN60" s="7">
        <f t="shared" si="34"/>
        <v>0</v>
      </c>
      <c r="AO60" s="7">
        <f t="shared" si="34"/>
        <v>3.979849056695044</v>
      </c>
      <c r="AP60" s="7">
        <f t="shared" si="34"/>
        <v>0</v>
      </c>
      <c r="AQ60" s="7">
        <f t="shared" si="34"/>
        <v>1.3664095838811616</v>
      </c>
      <c r="AR60" s="7">
        <f t="shared" si="34"/>
        <v>27.77527983643316</v>
      </c>
      <c r="AS60" s="23"/>
      <c r="AV60" s="6"/>
      <c r="AW60" s="6"/>
      <c r="AX60" s="6">
        <f>SUM(J60:L60,O60:Z60,AB60:AE60,AH60:AI60,AK60:AM60,AO60:AR60)</f>
        <v>281.88514252023015</v>
      </c>
    </row>
    <row r="61" spans="1:50" x14ac:dyDescent="0.25">
      <c r="C61" t="s">
        <v>193</v>
      </c>
      <c r="E61" t="s">
        <v>45</v>
      </c>
      <c r="F61">
        <v>2005</v>
      </c>
      <c r="G61" t="s">
        <v>50</v>
      </c>
      <c r="H61" s="11"/>
      <c r="I61" s="23">
        <f>I62</f>
        <v>6.912306827095354</v>
      </c>
      <c r="J61" s="23">
        <f t="shared" ref="J61:AR61" si="36">J62</f>
        <v>9.7576928017184965</v>
      </c>
      <c r="K61" s="23">
        <f t="shared" si="36"/>
        <v>9.7499269048710033</v>
      </c>
      <c r="L61" s="23">
        <f t="shared" si="36"/>
        <v>7.6086883869706003</v>
      </c>
      <c r="M61" s="23">
        <f t="shared" si="36"/>
        <v>7.4112730685322461</v>
      </c>
      <c r="N61" s="23">
        <f t="shared" si="36"/>
        <v>11.103336344128369</v>
      </c>
      <c r="O61" s="23">
        <f t="shared" si="36"/>
        <v>0</v>
      </c>
      <c r="P61" s="23">
        <f t="shared" si="36"/>
        <v>7.62487832895963</v>
      </c>
      <c r="Q61" s="23">
        <f t="shared" si="36"/>
        <v>11.802830154932328</v>
      </c>
      <c r="R61" s="23">
        <f t="shared" si="36"/>
        <v>17.819199589568392</v>
      </c>
      <c r="S61" s="23">
        <f t="shared" si="36"/>
        <v>7.8885431875159577</v>
      </c>
      <c r="T61" s="23">
        <f t="shared" si="36"/>
        <v>0</v>
      </c>
      <c r="U61" s="23">
        <f t="shared" si="36"/>
        <v>13.483013979369167</v>
      </c>
      <c r="V61" s="23">
        <f t="shared" si="36"/>
        <v>10.561002428001631</v>
      </c>
      <c r="W61" s="23">
        <f t="shared" si="36"/>
        <v>0</v>
      </c>
      <c r="X61" s="23">
        <f t="shared" si="36"/>
        <v>0</v>
      </c>
      <c r="Y61" s="23">
        <f t="shared" si="36"/>
        <v>7.513179423358272</v>
      </c>
      <c r="Z61" s="23">
        <f t="shared" si="36"/>
        <v>9.9307697078986799</v>
      </c>
      <c r="AA61" s="23">
        <f t="shared" si="36"/>
        <v>0</v>
      </c>
      <c r="AB61" s="23">
        <f t="shared" si="36"/>
        <v>0</v>
      </c>
      <c r="AC61" s="23">
        <f t="shared" si="36"/>
        <v>6.9169100876930267</v>
      </c>
      <c r="AD61" s="23">
        <f t="shared" si="36"/>
        <v>10.926785728192844</v>
      </c>
      <c r="AE61" s="23">
        <f t="shared" si="36"/>
        <v>7.1025369123224724</v>
      </c>
      <c r="AF61" s="23">
        <f t="shared" si="36"/>
        <v>7.4112730685322461</v>
      </c>
      <c r="AG61" s="23">
        <f t="shared" si="36"/>
        <v>7.4112730685322461</v>
      </c>
      <c r="AH61" s="23">
        <f t="shared" si="36"/>
        <v>0</v>
      </c>
      <c r="AI61" s="23">
        <f t="shared" si="36"/>
        <v>15.099704924324879</v>
      </c>
      <c r="AJ61" s="23">
        <f t="shared" si="36"/>
        <v>0</v>
      </c>
      <c r="AK61" s="23">
        <f t="shared" si="36"/>
        <v>8.9250544691469802</v>
      </c>
      <c r="AL61" s="23">
        <f t="shared" si="36"/>
        <v>9.3722726197944493</v>
      </c>
      <c r="AM61" s="23">
        <f t="shared" si="36"/>
        <v>6.824712886195627</v>
      </c>
      <c r="AN61" s="23">
        <f t="shared" si="36"/>
        <v>7.4105851537698966</v>
      </c>
      <c r="AO61" s="23">
        <f t="shared" si="36"/>
        <v>14.031054061471906</v>
      </c>
      <c r="AP61" s="23">
        <f t="shared" si="36"/>
        <v>0</v>
      </c>
      <c r="AQ61" s="23">
        <f t="shared" si="36"/>
        <v>7.1245961763032088</v>
      </c>
      <c r="AR61" s="23">
        <f t="shared" si="36"/>
        <v>10.393549407418153</v>
      </c>
      <c r="AS61" s="23"/>
      <c r="AV61" s="6"/>
      <c r="AW61" s="6"/>
      <c r="AX61" s="6"/>
    </row>
    <row r="62" spans="1:50" x14ac:dyDescent="0.25">
      <c r="C62" t="s">
        <v>193</v>
      </c>
      <c r="E62" t="s">
        <v>45</v>
      </c>
      <c r="F62">
        <v>2020</v>
      </c>
      <c r="G62" t="s">
        <v>50</v>
      </c>
      <c r="I62" s="6">
        <f>I372</f>
        <v>6.912306827095354</v>
      </c>
      <c r="J62" s="6">
        <f t="shared" ref="J62:AR65" si="37">J372</f>
        <v>9.7576928017184965</v>
      </c>
      <c r="K62" s="6">
        <f t="shared" si="37"/>
        <v>9.7499269048710033</v>
      </c>
      <c r="L62" s="6">
        <f t="shared" si="37"/>
        <v>7.6086883869706003</v>
      </c>
      <c r="M62" s="6">
        <f t="shared" si="37"/>
        <v>7.4112730685322461</v>
      </c>
      <c r="N62" s="6">
        <f t="shared" si="37"/>
        <v>11.103336344128369</v>
      </c>
      <c r="O62" s="6">
        <f t="shared" si="37"/>
        <v>0</v>
      </c>
      <c r="P62" s="6">
        <f t="shared" si="37"/>
        <v>7.62487832895963</v>
      </c>
      <c r="Q62" s="6">
        <f t="shared" si="37"/>
        <v>11.802830154932328</v>
      </c>
      <c r="R62" s="6">
        <f t="shared" si="37"/>
        <v>17.819199589568392</v>
      </c>
      <c r="S62" s="6">
        <f t="shared" si="37"/>
        <v>7.8885431875159577</v>
      </c>
      <c r="T62" s="6">
        <f t="shared" si="37"/>
        <v>0</v>
      </c>
      <c r="U62" s="6">
        <f t="shared" si="37"/>
        <v>13.483013979369167</v>
      </c>
      <c r="V62" s="6">
        <f t="shared" si="37"/>
        <v>10.561002428001631</v>
      </c>
      <c r="W62" s="6">
        <f t="shared" si="37"/>
        <v>0</v>
      </c>
      <c r="X62" s="6">
        <f t="shared" si="37"/>
        <v>0</v>
      </c>
      <c r="Y62" s="6">
        <f t="shared" si="37"/>
        <v>7.513179423358272</v>
      </c>
      <c r="Z62" s="6">
        <f t="shared" si="37"/>
        <v>9.9307697078986799</v>
      </c>
      <c r="AA62" s="6">
        <f t="shared" si="37"/>
        <v>0</v>
      </c>
      <c r="AB62" s="6">
        <f t="shared" si="37"/>
        <v>0</v>
      </c>
      <c r="AC62" s="6">
        <f t="shared" si="37"/>
        <v>6.9169100876930267</v>
      </c>
      <c r="AD62" s="6">
        <f t="shared" si="37"/>
        <v>10.926785728192844</v>
      </c>
      <c r="AE62" s="6">
        <f t="shared" si="37"/>
        <v>7.1025369123224724</v>
      </c>
      <c r="AF62" s="6">
        <f t="shared" si="37"/>
        <v>7.4112730685322461</v>
      </c>
      <c r="AG62" s="6">
        <f t="shared" si="37"/>
        <v>7.4112730685322461</v>
      </c>
      <c r="AH62" s="6">
        <f t="shared" si="37"/>
        <v>0</v>
      </c>
      <c r="AI62" s="6">
        <f t="shared" si="37"/>
        <v>15.099704924324879</v>
      </c>
      <c r="AJ62" s="6">
        <f t="shared" si="37"/>
        <v>0</v>
      </c>
      <c r="AK62" s="6">
        <f t="shared" si="37"/>
        <v>8.9250544691469802</v>
      </c>
      <c r="AL62" s="6">
        <f t="shared" si="37"/>
        <v>9.3722726197944493</v>
      </c>
      <c r="AM62" s="6">
        <f t="shared" si="37"/>
        <v>6.824712886195627</v>
      </c>
      <c r="AN62" s="6">
        <f t="shared" si="37"/>
        <v>7.4105851537698966</v>
      </c>
      <c r="AO62" s="6">
        <f t="shared" si="37"/>
        <v>14.031054061471906</v>
      </c>
      <c r="AP62" s="6">
        <f t="shared" si="37"/>
        <v>0</v>
      </c>
      <c r="AQ62" s="6">
        <f t="shared" si="37"/>
        <v>7.1245961763032088</v>
      </c>
      <c r="AR62" s="6">
        <f t="shared" si="37"/>
        <v>10.393549407418153</v>
      </c>
      <c r="AS62" s="6"/>
      <c r="AT62" s="85"/>
    </row>
    <row r="63" spans="1:50" x14ac:dyDescent="0.25">
      <c r="C63" t="s">
        <v>193</v>
      </c>
      <c r="E63" t="s">
        <v>45</v>
      </c>
      <c r="F63">
        <v>2030</v>
      </c>
      <c r="G63" t="s">
        <v>50</v>
      </c>
      <c r="I63" s="6">
        <f t="shared" ref="I63:X65" si="38">I373</f>
        <v>6.4385073811207327</v>
      </c>
      <c r="J63" s="6">
        <f t="shared" si="38"/>
        <v>9.3148852661315953</v>
      </c>
      <c r="K63" s="6">
        <f t="shared" si="38"/>
        <v>8.3349275992435068</v>
      </c>
      <c r="L63" s="6">
        <f t="shared" si="38"/>
        <v>8.13318330088482</v>
      </c>
      <c r="M63" s="6">
        <f t="shared" si="38"/>
        <v>6.4385073811207327</v>
      </c>
      <c r="N63" s="6">
        <f t="shared" si="38"/>
        <v>8.9109787191956151</v>
      </c>
      <c r="O63" s="6">
        <f t="shared" si="38"/>
        <v>0</v>
      </c>
      <c r="P63" s="6">
        <f t="shared" si="38"/>
        <v>6.7395160965684227</v>
      </c>
      <c r="Q63" s="6">
        <f t="shared" si="38"/>
        <v>10.339291985234764</v>
      </c>
      <c r="R63" s="6">
        <f t="shared" si="38"/>
        <v>18.757171389932761</v>
      </c>
      <c r="S63" s="6">
        <f t="shared" si="38"/>
        <v>7.9656812562562349</v>
      </c>
      <c r="T63" s="6">
        <f t="shared" si="38"/>
        <v>0</v>
      </c>
      <c r="U63" s="6">
        <f t="shared" si="38"/>
        <v>12.386997257405211</v>
      </c>
      <c r="V63" s="6">
        <f t="shared" si="38"/>
        <v>9.1160740795650561</v>
      </c>
      <c r="W63" s="6">
        <f t="shared" si="38"/>
        <v>0</v>
      </c>
      <c r="X63" s="6">
        <f t="shared" si="38"/>
        <v>7.6896037083973443</v>
      </c>
      <c r="Y63" s="6">
        <f t="shared" si="37"/>
        <v>7.1857882013541587</v>
      </c>
      <c r="Z63" s="6">
        <f t="shared" si="37"/>
        <v>10.224660956669162</v>
      </c>
      <c r="AA63" s="6">
        <f t="shared" si="37"/>
        <v>0</v>
      </c>
      <c r="AB63" s="6">
        <f t="shared" si="37"/>
        <v>0</v>
      </c>
      <c r="AC63" s="6">
        <f t="shared" si="37"/>
        <v>6.1772507174737319</v>
      </c>
      <c r="AD63" s="6">
        <f t="shared" si="37"/>
        <v>10.760904218449451</v>
      </c>
      <c r="AE63" s="6">
        <f t="shared" si="37"/>
        <v>5.9080948005994518</v>
      </c>
      <c r="AF63" s="6">
        <f t="shared" si="37"/>
        <v>6.9474404561531538</v>
      </c>
      <c r="AG63" s="6">
        <f t="shared" si="37"/>
        <v>6.9474404561531538</v>
      </c>
      <c r="AH63" s="6">
        <f t="shared" si="37"/>
        <v>0</v>
      </c>
      <c r="AI63" s="6">
        <f t="shared" si="37"/>
        <v>13.479091453784926</v>
      </c>
      <c r="AJ63" s="6">
        <f t="shared" si="37"/>
        <v>11.546414327697367</v>
      </c>
      <c r="AK63" s="6">
        <f t="shared" si="37"/>
        <v>7.7732803318807182</v>
      </c>
      <c r="AL63" s="6">
        <f t="shared" si="37"/>
        <v>0</v>
      </c>
      <c r="AM63" s="6">
        <f t="shared" si="37"/>
        <v>6.4748217148135758</v>
      </c>
      <c r="AN63" s="6">
        <f t="shared" si="37"/>
        <v>6.4385073811207327</v>
      </c>
      <c r="AO63" s="6">
        <f t="shared" si="37"/>
        <v>12.955991968329457</v>
      </c>
      <c r="AP63" s="6">
        <f t="shared" si="37"/>
        <v>0</v>
      </c>
      <c r="AQ63" s="6">
        <f t="shared" si="37"/>
        <v>5.9949224431686847</v>
      </c>
      <c r="AR63" s="6">
        <f t="shared" si="37"/>
        <v>8.9276896402839601</v>
      </c>
      <c r="AS63" s="6"/>
      <c r="AT63" s="85"/>
      <c r="AU63" s="6"/>
      <c r="AV63" s="6"/>
      <c r="AW63" s="6"/>
      <c r="AX63" s="6"/>
    </row>
    <row r="64" spans="1:50" x14ac:dyDescent="0.25">
      <c r="C64" t="s">
        <v>193</v>
      </c>
      <c r="E64" t="s">
        <v>45</v>
      </c>
      <c r="F64">
        <v>2040</v>
      </c>
      <c r="G64" t="s">
        <v>50</v>
      </c>
      <c r="I64" s="6">
        <f t="shared" si="38"/>
        <v>7.5891187433844198</v>
      </c>
      <c r="J64" s="6">
        <f t="shared" si="37"/>
        <v>10.201619923109414</v>
      </c>
      <c r="K64" s="6">
        <f t="shared" si="37"/>
        <v>10.384059401670049</v>
      </c>
      <c r="L64" s="6">
        <f t="shared" si="37"/>
        <v>7.8921502649268067</v>
      </c>
      <c r="M64" s="6">
        <f t="shared" si="37"/>
        <v>7.5891187433844198</v>
      </c>
      <c r="N64" s="6">
        <f t="shared" si="37"/>
        <v>9.9281440457163992</v>
      </c>
      <c r="O64" s="6">
        <f t="shared" si="37"/>
        <v>0</v>
      </c>
      <c r="P64" s="6">
        <f t="shared" si="37"/>
        <v>6.4984538042015485</v>
      </c>
      <c r="Q64" s="6">
        <f t="shared" si="37"/>
        <v>10.136957512496837</v>
      </c>
      <c r="R64" s="6">
        <f t="shared" si="37"/>
        <v>18.343656092382705</v>
      </c>
      <c r="S64" s="6">
        <f t="shared" si="37"/>
        <v>8.9188238325815625</v>
      </c>
      <c r="T64" s="6">
        <f t="shared" si="37"/>
        <v>0</v>
      </c>
      <c r="U64" s="6">
        <f t="shared" si="37"/>
        <v>11.937257511273996</v>
      </c>
      <c r="V64" s="6">
        <f t="shared" si="37"/>
        <v>8.9607010487056584</v>
      </c>
      <c r="W64" s="6">
        <f t="shared" si="37"/>
        <v>0</v>
      </c>
      <c r="X64" s="6">
        <f t="shared" si="37"/>
        <v>8.8590201082403315</v>
      </c>
      <c r="Y64" s="6">
        <f t="shared" si="37"/>
        <v>6.9701960664502369</v>
      </c>
      <c r="Z64" s="6">
        <f t="shared" si="37"/>
        <v>10.902394822482847</v>
      </c>
      <c r="AA64" s="6">
        <f t="shared" si="37"/>
        <v>0</v>
      </c>
      <c r="AB64" s="6">
        <f t="shared" si="37"/>
        <v>0</v>
      </c>
      <c r="AC64" s="6">
        <f t="shared" si="37"/>
        <v>7.9219591909410241</v>
      </c>
      <c r="AD64" s="6">
        <f t="shared" si="37"/>
        <v>10.621539372259939</v>
      </c>
      <c r="AE64" s="6">
        <f t="shared" si="37"/>
        <v>7.798698791073825</v>
      </c>
      <c r="AF64" s="6">
        <f t="shared" si="37"/>
        <v>8.1080186520123689</v>
      </c>
      <c r="AG64" s="6">
        <f t="shared" si="37"/>
        <v>8.1080186520123689</v>
      </c>
      <c r="AH64" s="6">
        <f t="shared" si="37"/>
        <v>0</v>
      </c>
      <c r="AI64" s="6">
        <f t="shared" si="37"/>
        <v>13.158727386638828</v>
      </c>
      <c r="AJ64" s="6">
        <f t="shared" si="37"/>
        <v>12.719648115727438</v>
      </c>
      <c r="AK64" s="6">
        <f t="shared" si="37"/>
        <v>7.7923926028796684</v>
      </c>
      <c r="AL64" s="6">
        <f t="shared" si="37"/>
        <v>0</v>
      </c>
      <c r="AM64" s="6">
        <f t="shared" si="37"/>
        <v>6.7399092591470549</v>
      </c>
      <c r="AN64" s="6">
        <f t="shared" si="37"/>
        <v>7.5891187433844198</v>
      </c>
      <c r="AO64" s="6">
        <f t="shared" si="37"/>
        <v>13.04230883009561</v>
      </c>
      <c r="AP64" s="6">
        <f t="shared" si="37"/>
        <v>0</v>
      </c>
      <c r="AQ64" s="6">
        <f t="shared" si="37"/>
        <v>7.677468878156942</v>
      </c>
      <c r="AR64" s="6">
        <f t="shared" si="37"/>
        <v>9.064352361342312</v>
      </c>
      <c r="AS64" s="6"/>
      <c r="AU64" s="6"/>
      <c r="AV64" s="6"/>
      <c r="AW64" s="6"/>
      <c r="AX64" s="6"/>
    </row>
    <row r="65" spans="1:50" x14ac:dyDescent="0.25">
      <c r="C65" t="s">
        <v>193</v>
      </c>
      <c r="E65" t="s">
        <v>45</v>
      </c>
      <c r="F65">
        <v>2050</v>
      </c>
      <c r="G65" t="s">
        <v>50</v>
      </c>
      <c r="I65" s="6">
        <f t="shared" si="38"/>
        <v>7.8165953409711788</v>
      </c>
      <c r="J65" s="6">
        <f t="shared" si="37"/>
        <v>10.678457062155218</v>
      </c>
      <c r="K65" s="6">
        <f t="shared" si="37"/>
        <v>10.590759884399393</v>
      </c>
      <c r="L65" s="6">
        <f t="shared" si="37"/>
        <v>7.5246052418426252</v>
      </c>
      <c r="M65" s="6">
        <f t="shared" si="37"/>
        <v>8.3454620831946595</v>
      </c>
      <c r="N65" s="6">
        <f t="shared" si="37"/>
        <v>10.03235507958618</v>
      </c>
      <c r="O65" s="6">
        <f t="shared" si="37"/>
        <v>0</v>
      </c>
      <c r="P65" s="6">
        <f t="shared" si="37"/>
        <v>6.3856847387594708</v>
      </c>
      <c r="Q65" s="6">
        <f t="shared" si="37"/>
        <v>9.9515699307768042</v>
      </c>
      <c r="R65" s="6">
        <f t="shared" si="37"/>
        <v>0</v>
      </c>
      <c r="S65" s="6">
        <f t="shared" si="37"/>
        <v>8.9305406715675719</v>
      </c>
      <c r="T65" s="6">
        <f t="shared" si="37"/>
        <v>0</v>
      </c>
      <c r="U65" s="6">
        <f t="shared" si="37"/>
        <v>11.778089401653293</v>
      </c>
      <c r="V65" s="6">
        <f t="shared" si="37"/>
        <v>8.8321011731405488</v>
      </c>
      <c r="W65" s="6">
        <f t="shared" si="37"/>
        <v>0</v>
      </c>
      <c r="X65" s="6">
        <f t="shared" si="37"/>
        <v>9.1053017434063914</v>
      </c>
      <c r="Y65" s="6">
        <f t="shared" si="37"/>
        <v>6.9538999283115777</v>
      </c>
      <c r="Z65" s="6">
        <f t="shared" si="37"/>
        <v>10.787808030123522</v>
      </c>
      <c r="AA65" s="6">
        <f t="shared" si="37"/>
        <v>0</v>
      </c>
      <c r="AB65" s="6">
        <f t="shared" si="37"/>
        <v>0</v>
      </c>
      <c r="AC65" s="6">
        <f t="shared" si="37"/>
        <v>7.9702637644569565</v>
      </c>
      <c r="AD65" s="6">
        <f t="shared" si="37"/>
        <v>10.488479616821065</v>
      </c>
      <c r="AE65" s="6">
        <f t="shared" si="37"/>
        <v>8.6205357831547946</v>
      </c>
      <c r="AF65" s="6">
        <f t="shared" si="37"/>
        <v>8.3454620831946595</v>
      </c>
      <c r="AG65" s="6">
        <f t="shared" si="37"/>
        <v>8.3454620831946595</v>
      </c>
      <c r="AH65" s="6">
        <f t="shared" si="37"/>
        <v>0</v>
      </c>
      <c r="AI65" s="6">
        <f t="shared" si="37"/>
        <v>12.870685589066161</v>
      </c>
      <c r="AJ65" s="6">
        <f t="shared" si="37"/>
        <v>12.969747139080583</v>
      </c>
      <c r="AK65" s="6">
        <f t="shared" si="37"/>
        <v>7.9101391396849721</v>
      </c>
      <c r="AL65" s="6">
        <f t="shared" si="37"/>
        <v>0</v>
      </c>
      <c r="AM65" s="6">
        <f t="shared" si="37"/>
        <v>6.9618456747409621</v>
      </c>
      <c r="AN65" s="6">
        <f t="shared" si="37"/>
        <v>8.3260548575428022</v>
      </c>
      <c r="AO65" s="6">
        <f t="shared" si="37"/>
        <v>13.205062021753143</v>
      </c>
      <c r="AP65" s="6">
        <f t="shared" si="37"/>
        <v>0</v>
      </c>
      <c r="AQ65" s="6">
        <f t="shared" si="37"/>
        <v>8.1311063633613418</v>
      </c>
      <c r="AR65" s="6">
        <f t="shared" si="37"/>
        <v>9.8996366012277619</v>
      </c>
      <c r="AS65" s="6"/>
      <c r="AU65" s="6"/>
      <c r="AV65" s="6"/>
      <c r="AW65" s="6"/>
      <c r="AX65" s="6"/>
    </row>
    <row r="66" spans="1:50" x14ac:dyDescent="0.25">
      <c r="B66" t="s">
        <v>46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U66" s="6"/>
      <c r="AV66" s="6"/>
      <c r="AW66" s="6"/>
      <c r="AX66" s="6"/>
    </row>
    <row r="67" spans="1:50" x14ac:dyDescent="0.25">
      <c r="A67" t="s">
        <v>155</v>
      </c>
      <c r="B67" s="17" t="s">
        <v>42</v>
      </c>
      <c r="C67" s="17"/>
      <c r="D67" s="17" t="s">
        <v>40</v>
      </c>
      <c r="E67" s="17" t="s">
        <v>41</v>
      </c>
      <c r="F67" s="17">
        <v>2005</v>
      </c>
      <c r="G67" s="17" t="s">
        <v>51</v>
      </c>
      <c r="H67" s="17"/>
      <c r="I67" s="86">
        <v>0</v>
      </c>
      <c r="J67" s="86">
        <v>0</v>
      </c>
      <c r="K67" s="86">
        <v>0</v>
      </c>
      <c r="L67" s="86">
        <v>0</v>
      </c>
      <c r="M67" s="86">
        <v>0</v>
      </c>
      <c r="N67" s="86">
        <v>0</v>
      </c>
      <c r="O67" s="86">
        <v>0</v>
      </c>
      <c r="P67" s="86">
        <v>0</v>
      </c>
      <c r="Q67" s="86">
        <v>0</v>
      </c>
      <c r="R67" s="86">
        <v>0</v>
      </c>
      <c r="S67" s="86">
        <v>0</v>
      </c>
      <c r="T67" s="86">
        <v>0</v>
      </c>
      <c r="U67" s="86">
        <v>0</v>
      </c>
      <c r="V67" s="86">
        <v>0</v>
      </c>
      <c r="W67" s="86">
        <v>0</v>
      </c>
      <c r="X67" s="86">
        <v>0</v>
      </c>
      <c r="Y67" s="86">
        <v>0</v>
      </c>
      <c r="Z67" s="86">
        <v>0</v>
      </c>
      <c r="AA67" s="86">
        <v>0</v>
      </c>
      <c r="AB67" s="86">
        <v>0</v>
      </c>
      <c r="AC67" s="86">
        <v>0</v>
      </c>
      <c r="AD67" s="86">
        <v>0</v>
      </c>
      <c r="AE67" s="86">
        <v>0</v>
      </c>
      <c r="AF67" s="86">
        <v>0</v>
      </c>
      <c r="AG67" s="86">
        <v>0</v>
      </c>
      <c r="AH67" s="86">
        <v>0</v>
      </c>
      <c r="AI67" s="86">
        <v>0</v>
      </c>
      <c r="AJ67" s="86">
        <v>0</v>
      </c>
      <c r="AK67" s="86">
        <v>0</v>
      </c>
      <c r="AL67" s="86">
        <v>0</v>
      </c>
      <c r="AM67" s="86">
        <v>0</v>
      </c>
      <c r="AN67" s="86">
        <v>0</v>
      </c>
      <c r="AO67" s="86">
        <v>0</v>
      </c>
      <c r="AP67" s="86">
        <v>0</v>
      </c>
      <c r="AQ67" s="86">
        <v>0</v>
      </c>
      <c r="AR67" s="86">
        <v>0</v>
      </c>
      <c r="AS67" s="86"/>
      <c r="AU67" s="6"/>
    </row>
    <row r="68" spans="1:50" x14ac:dyDescent="0.25">
      <c r="B68" s="17" t="s">
        <v>42</v>
      </c>
      <c r="C68" s="17"/>
      <c r="D68" s="17" t="s">
        <v>40</v>
      </c>
      <c r="E68" s="17" t="s">
        <v>41</v>
      </c>
      <c r="F68" s="17">
        <v>2010</v>
      </c>
      <c r="G68" s="17" t="s">
        <v>51</v>
      </c>
      <c r="H68" s="17"/>
      <c r="I68" s="86">
        <v>0</v>
      </c>
      <c r="J68" s="86">
        <v>0</v>
      </c>
      <c r="K68" s="86">
        <v>0</v>
      </c>
      <c r="L68" s="86">
        <v>0</v>
      </c>
      <c r="M68" s="86">
        <v>0</v>
      </c>
      <c r="N68" s="86">
        <v>0</v>
      </c>
      <c r="O68" s="86">
        <v>0</v>
      </c>
      <c r="P68" s="86">
        <v>0</v>
      </c>
      <c r="Q68" s="86">
        <v>0</v>
      </c>
      <c r="R68" s="86">
        <v>0</v>
      </c>
      <c r="S68" s="86">
        <v>0</v>
      </c>
      <c r="T68" s="86">
        <v>0</v>
      </c>
      <c r="U68" s="86">
        <v>0</v>
      </c>
      <c r="V68" s="86">
        <v>0</v>
      </c>
      <c r="W68" s="86">
        <v>0</v>
      </c>
      <c r="X68" s="86">
        <v>0</v>
      </c>
      <c r="Y68" s="86">
        <v>0</v>
      </c>
      <c r="Z68" s="86">
        <v>0</v>
      </c>
      <c r="AA68" s="86">
        <v>0</v>
      </c>
      <c r="AB68" s="86">
        <v>0</v>
      </c>
      <c r="AC68" s="86">
        <v>0</v>
      </c>
      <c r="AD68" s="86">
        <v>0</v>
      </c>
      <c r="AE68" s="86">
        <v>0</v>
      </c>
      <c r="AF68" s="86">
        <v>0</v>
      </c>
      <c r="AG68" s="86">
        <v>0</v>
      </c>
      <c r="AH68" s="86">
        <v>0</v>
      </c>
      <c r="AI68" s="86">
        <v>0</v>
      </c>
      <c r="AJ68" s="86">
        <v>0</v>
      </c>
      <c r="AK68" s="86">
        <v>0</v>
      </c>
      <c r="AL68" s="86">
        <v>0</v>
      </c>
      <c r="AM68" s="86">
        <v>0</v>
      </c>
      <c r="AN68" s="86">
        <v>0</v>
      </c>
      <c r="AO68" s="86">
        <v>0</v>
      </c>
      <c r="AP68" s="86">
        <v>0</v>
      </c>
      <c r="AQ68" s="86">
        <v>0</v>
      </c>
      <c r="AR68" s="86">
        <v>0</v>
      </c>
      <c r="AS68" s="86"/>
      <c r="AT68" s="6">
        <f>SUM(J68:L68,O68:Z68,AB68:AE68,AH68:AI68,AK68:AM68,AO68:AR68)</f>
        <v>0</v>
      </c>
    </row>
    <row r="69" spans="1:50" x14ac:dyDescent="0.25">
      <c r="B69" t="s">
        <v>42</v>
      </c>
      <c r="D69" t="s">
        <v>40</v>
      </c>
      <c r="E69" t="s">
        <v>41</v>
      </c>
      <c r="F69">
        <v>2020</v>
      </c>
      <c r="G69" t="s">
        <v>51</v>
      </c>
      <c r="I69" s="6">
        <f>I378</f>
        <v>5.3754834434076306</v>
      </c>
      <c r="J69" s="6">
        <f t="shared" ref="J69:AQ72" si="39">J378</f>
        <v>0</v>
      </c>
      <c r="K69" s="6">
        <f t="shared" si="39"/>
        <v>0</v>
      </c>
      <c r="L69" s="6">
        <f t="shared" si="39"/>
        <v>0</v>
      </c>
      <c r="M69" s="6">
        <f t="shared" si="39"/>
        <v>13.192975449949744</v>
      </c>
      <c r="N69" s="6">
        <f t="shared" si="39"/>
        <v>0</v>
      </c>
      <c r="O69" s="6">
        <f t="shared" si="39"/>
        <v>0.26601390908679773</v>
      </c>
      <c r="P69" s="6">
        <f t="shared" si="39"/>
        <v>0</v>
      </c>
      <c r="Q69" s="6">
        <f t="shared" si="39"/>
        <v>0</v>
      </c>
      <c r="R69" s="6">
        <f t="shared" si="39"/>
        <v>0</v>
      </c>
      <c r="S69" s="6">
        <f t="shared" si="39"/>
        <v>0</v>
      </c>
      <c r="T69" s="6">
        <f t="shared" si="39"/>
        <v>40.506851512503268</v>
      </c>
      <c r="U69" s="6">
        <f t="shared" si="39"/>
        <v>0</v>
      </c>
      <c r="V69" s="6">
        <f t="shared" si="39"/>
        <v>2.7068860807999715</v>
      </c>
      <c r="W69" s="6">
        <f t="shared" si="39"/>
        <v>3.2365045150899698</v>
      </c>
      <c r="X69" s="6">
        <f t="shared" si="39"/>
        <v>0</v>
      </c>
      <c r="Y69" s="6">
        <f t="shared" si="39"/>
        <v>0</v>
      </c>
      <c r="Z69" s="6">
        <f t="shared" si="39"/>
        <v>0</v>
      </c>
      <c r="AA69" s="6">
        <f t="shared" si="39"/>
        <v>0</v>
      </c>
      <c r="AB69" s="6">
        <f t="shared" si="39"/>
        <v>11.693737280325916</v>
      </c>
      <c r="AC69" s="6">
        <f t="shared" si="39"/>
        <v>0</v>
      </c>
      <c r="AD69" s="6">
        <f t="shared" si="39"/>
        <v>0</v>
      </c>
      <c r="AE69" s="6">
        <f t="shared" si="39"/>
        <v>0</v>
      </c>
      <c r="AF69" s="6">
        <f t="shared" si="39"/>
        <v>0.49997888525423856</v>
      </c>
      <c r="AG69" s="6">
        <f t="shared" si="39"/>
        <v>3.245867903882897</v>
      </c>
      <c r="AH69" s="6">
        <f t="shared" si="39"/>
        <v>0</v>
      </c>
      <c r="AI69" s="6">
        <f t="shared" si="39"/>
        <v>0</v>
      </c>
      <c r="AJ69" s="6">
        <f t="shared" si="39"/>
        <v>0</v>
      </c>
      <c r="AK69" s="6">
        <f t="shared" si="39"/>
        <v>0</v>
      </c>
      <c r="AL69" s="6">
        <f t="shared" si="39"/>
        <v>2.9274980379918447</v>
      </c>
      <c r="AM69" s="6">
        <f t="shared" si="39"/>
        <v>0</v>
      </c>
      <c r="AN69" s="6">
        <f t="shared" si="39"/>
        <v>7.5430067806448342</v>
      </c>
      <c r="AO69" s="6">
        <f t="shared" si="39"/>
        <v>0</v>
      </c>
      <c r="AP69" s="6">
        <f t="shared" si="39"/>
        <v>6.2153325495806051E-2</v>
      </c>
      <c r="AQ69" s="6">
        <f t="shared" si="39"/>
        <v>0</v>
      </c>
      <c r="AR69" s="6">
        <f>AR378</f>
        <v>0</v>
      </c>
      <c r="AS69" s="6"/>
      <c r="AU69" s="6">
        <f>SUM(J69:L69,O69:Z69,AB69:AE69,AH69:AI69,AK69:AM69,AO69:AR69)</f>
        <v>61.399644661293564</v>
      </c>
    </row>
    <row r="70" spans="1:50" x14ac:dyDescent="0.25">
      <c r="B70" t="s">
        <v>42</v>
      </c>
      <c r="D70" t="s">
        <v>40</v>
      </c>
      <c r="E70" t="s">
        <v>41</v>
      </c>
      <c r="F70">
        <v>2030</v>
      </c>
      <c r="G70" t="s">
        <v>51</v>
      </c>
      <c r="I70" s="6">
        <f t="shared" ref="I70:X72" si="40">I379</f>
        <v>5.6331514752524647</v>
      </c>
      <c r="J70" s="6">
        <f t="shared" si="40"/>
        <v>0</v>
      </c>
      <c r="K70" s="6">
        <f t="shared" si="40"/>
        <v>0</v>
      </c>
      <c r="L70" s="6">
        <f t="shared" si="40"/>
        <v>0</v>
      </c>
      <c r="M70" s="6">
        <f t="shared" si="40"/>
        <v>13.620299629876971</v>
      </c>
      <c r="N70" s="6">
        <f t="shared" si="40"/>
        <v>0</v>
      </c>
      <c r="O70" s="6">
        <f t="shared" si="40"/>
        <v>0.28843477838083453</v>
      </c>
      <c r="P70" s="6">
        <f t="shared" si="40"/>
        <v>0</v>
      </c>
      <c r="Q70" s="6">
        <f t="shared" si="40"/>
        <v>0</v>
      </c>
      <c r="R70" s="6">
        <f t="shared" si="40"/>
        <v>0</v>
      </c>
      <c r="S70" s="6">
        <f t="shared" si="40"/>
        <v>0</v>
      </c>
      <c r="T70" s="6">
        <f t="shared" si="40"/>
        <v>44.915056075074489</v>
      </c>
      <c r="U70" s="6">
        <f t="shared" si="40"/>
        <v>0</v>
      </c>
      <c r="V70" s="6">
        <f t="shared" si="40"/>
        <v>3.10796216859897</v>
      </c>
      <c r="W70" s="6">
        <f t="shared" si="40"/>
        <v>3.6874292270150786</v>
      </c>
      <c r="X70" s="6">
        <f t="shared" si="40"/>
        <v>0</v>
      </c>
      <c r="Y70" s="6">
        <f t="shared" si="39"/>
        <v>0</v>
      </c>
      <c r="Z70" s="6">
        <f t="shared" si="39"/>
        <v>0</v>
      </c>
      <c r="AA70" s="6">
        <f t="shared" si="39"/>
        <v>0</v>
      </c>
      <c r="AB70" s="6">
        <f t="shared" si="39"/>
        <v>11.132322548074573</v>
      </c>
      <c r="AC70" s="6">
        <f t="shared" si="39"/>
        <v>0</v>
      </c>
      <c r="AD70" s="6">
        <f t="shared" si="39"/>
        <v>0</v>
      </c>
      <c r="AE70" s="6">
        <f t="shared" si="39"/>
        <v>0</v>
      </c>
      <c r="AF70" s="6">
        <f t="shared" si="39"/>
        <v>0.51183672812200365</v>
      </c>
      <c r="AG70" s="6">
        <f t="shared" si="39"/>
        <v>3.3946165240424127</v>
      </c>
      <c r="AH70" s="6">
        <f t="shared" si="39"/>
        <v>0</v>
      </c>
      <c r="AI70" s="6">
        <f t="shared" si="39"/>
        <v>0</v>
      </c>
      <c r="AJ70" s="6">
        <f t="shared" si="39"/>
        <v>0</v>
      </c>
      <c r="AK70" s="6">
        <f t="shared" si="39"/>
        <v>0</v>
      </c>
      <c r="AL70" s="6">
        <f t="shared" si="39"/>
        <v>2.6070542347620203</v>
      </c>
      <c r="AM70" s="6">
        <f t="shared" si="39"/>
        <v>0</v>
      </c>
      <c r="AN70" s="6">
        <f t="shared" si="39"/>
        <v>7.5790960000038714</v>
      </c>
      <c r="AO70" s="6">
        <f t="shared" si="39"/>
        <v>0</v>
      </c>
      <c r="AP70" s="6">
        <f t="shared" si="39"/>
        <v>0.15673132195217976</v>
      </c>
      <c r="AQ70" s="6">
        <f t="shared" si="39"/>
        <v>0</v>
      </c>
      <c r="AR70" s="6">
        <f t="shared" ref="AR70" si="41">AR379</f>
        <v>0</v>
      </c>
      <c r="AS70" s="6"/>
      <c r="AV70" s="6">
        <f>SUM(J70:L70,O70:Z70,AB70:AE70,AH70:AI70,AK70:AM70,AO70:AR70)</f>
        <v>65.894990353858148</v>
      </c>
    </row>
    <row r="71" spans="1:50" x14ac:dyDescent="0.25">
      <c r="B71" t="s">
        <v>42</v>
      </c>
      <c r="D71" t="s">
        <v>40</v>
      </c>
      <c r="E71" t="s">
        <v>41</v>
      </c>
      <c r="F71">
        <v>2040</v>
      </c>
      <c r="G71" t="s">
        <v>51</v>
      </c>
      <c r="I71" s="6">
        <f t="shared" si="40"/>
        <v>5.9278461692128444</v>
      </c>
      <c r="J71" s="6">
        <f t="shared" si="39"/>
        <v>0</v>
      </c>
      <c r="K71" s="6">
        <f t="shared" si="39"/>
        <v>0</v>
      </c>
      <c r="L71" s="6">
        <f t="shared" si="39"/>
        <v>0</v>
      </c>
      <c r="M71" s="6">
        <f t="shared" si="39"/>
        <v>13.746550143421604</v>
      </c>
      <c r="N71" s="6">
        <f t="shared" si="39"/>
        <v>0</v>
      </c>
      <c r="O71" s="6">
        <f t="shared" si="39"/>
        <v>0.2706837098960011</v>
      </c>
      <c r="P71" s="6">
        <f t="shared" si="39"/>
        <v>0</v>
      </c>
      <c r="Q71" s="6">
        <f t="shared" si="39"/>
        <v>0</v>
      </c>
      <c r="R71" s="6">
        <f t="shared" si="39"/>
        <v>0</v>
      </c>
      <c r="S71" s="6">
        <f t="shared" si="39"/>
        <v>0</v>
      </c>
      <c r="T71" s="6">
        <f t="shared" si="39"/>
        <v>49.49124714263916</v>
      </c>
      <c r="U71" s="6">
        <f t="shared" si="39"/>
        <v>0</v>
      </c>
      <c r="V71" s="6">
        <f t="shared" si="39"/>
        <v>3.1324593700257646</v>
      </c>
      <c r="W71" s="6">
        <f t="shared" si="39"/>
        <v>4.0412118061912565</v>
      </c>
      <c r="X71" s="6">
        <f t="shared" si="39"/>
        <v>0</v>
      </c>
      <c r="Y71" s="6">
        <f t="shared" si="39"/>
        <v>0</v>
      </c>
      <c r="Z71" s="6">
        <f t="shared" si="39"/>
        <v>0</v>
      </c>
      <c r="AA71" s="6">
        <f t="shared" si="39"/>
        <v>0</v>
      </c>
      <c r="AB71" s="6">
        <f t="shared" si="39"/>
        <v>10.992619144544038</v>
      </c>
      <c r="AC71" s="6">
        <f t="shared" si="39"/>
        <v>0</v>
      </c>
      <c r="AD71" s="6">
        <f t="shared" si="39"/>
        <v>0</v>
      </c>
      <c r="AE71" s="6">
        <f t="shared" si="39"/>
        <v>0</v>
      </c>
      <c r="AF71" s="6">
        <f t="shared" si="39"/>
        <v>0.52828364129410743</v>
      </c>
      <c r="AG71" s="6">
        <f t="shared" si="39"/>
        <v>3.6449491399263767</v>
      </c>
      <c r="AH71" s="6">
        <f t="shared" si="39"/>
        <v>0</v>
      </c>
      <c r="AI71" s="6">
        <f t="shared" si="39"/>
        <v>0</v>
      </c>
      <c r="AJ71" s="6">
        <f t="shared" si="39"/>
        <v>0</v>
      </c>
      <c r="AK71" s="6">
        <f t="shared" si="39"/>
        <v>0</v>
      </c>
      <c r="AL71" s="6">
        <f t="shared" si="39"/>
        <v>3.706528005509766</v>
      </c>
      <c r="AM71" s="6">
        <f t="shared" si="39"/>
        <v>0</v>
      </c>
      <c r="AN71" s="6">
        <f t="shared" si="39"/>
        <v>7.1068231518508007</v>
      </c>
      <c r="AO71" s="6">
        <f t="shared" si="39"/>
        <v>0</v>
      </c>
      <c r="AP71" s="6">
        <f t="shared" si="39"/>
        <v>0.13622919910901093</v>
      </c>
      <c r="AQ71" s="6">
        <f t="shared" si="39"/>
        <v>0</v>
      </c>
      <c r="AR71" s="6">
        <f t="shared" ref="AR71" si="42">AR380</f>
        <v>0</v>
      </c>
      <c r="AS71" s="6"/>
      <c r="AV71" s="6"/>
      <c r="AW71" s="6">
        <f>SUM(J71:L71,O71:Z71,AB71:AE71,AH71:AI71,AK71:AM71,AO71:AR71)</f>
        <v>71.770978377915</v>
      </c>
    </row>
    <row r="72" spans="1:50" x14ac:dyDescent="0.25">
      <c r="B72" t="s">
        <v>42</v>
      </c>
      <c r="D72" t="s">
        <v>40</v>
      </c>
      <c r="E72" s="5" t="s">
        <v>41</v>
      </c>
      <c r="F72" s="5">
        <v>2050</v>
      </c>
      <c r="G72" s="5" t="s">
        <v>51</v>
      </c>
      <c r="H72" s="5"/>
      <c r="I72" s="7">
        <f t="shared" si="40"/>
        <v>6.2262105789716609</v>
      </c>
      <c r="J72" s="7">
        <f t="shared" si="39"/>
        <v>0</v>
      </c>
      <c r="K72" s="7">
        <f t="shared" si="39"/>
        <v>0</v>
      </c>
      <c r="L72" s="7">
        <f t="shared" si="39"/>
        <v>0</v>
      </c>
      <c r="M72" s="7">
        <f t="shared" si="39"/>
        <v>13.830426219890182</v>
      </c>
      <c r="N72" s="7">
        <f t="shared" si="39"/>
        <v>0</v>
      </c>
      <c r="O72" s="7">
        <f t="shared" si="39"/>
        <v>0.25024901182600112</v>
      </c>
      <c r="P72" s="7">
        <f t="shared" si="39"/>
        <v>0</v>
      </c>
      <c r="Q72" s="7">
        <f t="shared" si="39"/>
        <v>0</v>
      </c>
      <c r="R72" s="7">
        <f t="shared" si="39"/>
        <v>0</v>
      </c>
      <c r="S72" s="7">
        <f t="shared" si="39"/>
        <v>0</v>
      </c>
      <c r="T72" s="7">
        <f t="shared" si="39"/>
        <v>54.287838002343584</v>
      </c>
      <c r="U72" s="7">
        <f t="shared" si="39"/>
        <v>0</v>
      </c>
      <c r="V72" s="7">
        <f t="shared" si="39"/>
        <v>3.1468023274319687</v>
      </c>
      <c r="W72" s="7">
        <f t="shared" si="39"/>
        <v>4.4111832688253845</v>
      </c>
      <c r="X72" s="7">
        <f t="shared" si="39"/>
        <v>0</v>
      </c>
      <c r="Y72" s="7">
        <f t="shared" si="39"/>
        <v>0</v>
      </c>
      <c r="Z72" s="7">
        <f t="shared" si="39"/>
        <v>0</v>
      </c>
      <c r="AA72" s="7">
        <f t="shared" si="39"/>
        <v>0</v>
      </c>
      <c r="AB72" s="7">
        <f t="shared" si="39"/>
        <v>10.796766344073793</v>
      </c>
      <c r="AC72" s="7">
        <f t="shared" si="39"/>
        <v>0</v>
      </c>
      <c r="AD72" s="7">
        <f t="shared" si="39"/>
        <v>0</v>
      </c>
      <c r="AE72" s="7">
        <f t="shared" si="39"/>
        <v>0</v>
      </c>
      <c r="AF72" s="7">
        <f t="shared" si="39"/>
        <v>0.5441376507573743</v>
      </c>
      <c r="AG72" s="7">
        <f t="shared" si="39"/>
        <v>3.9036323527486991</v>
      </c>
      <c r="AH72" s="7">
        <f t="shared" si="39"/>
        <v>0</v>
      </c>
      <c r="AI72" s="7">
        <f t="shared" si="39"/>
        <v>0</v>
      </c>
      <c r="AJ72" s="7">
        <f t="shared" si="39"/>
        <v>0</v>
      </c>
      <c r="AK72" s="7">
        <f t="shared" si="39"/>
        <v>0</v>
      </c>
      <c r="AL72" s="7">
        <f t="shared" si="39"/>
        <v>4.8913036289124063</v>
      </c>
      <c r="AM72" s="7">
        <f t="shared" si="39"/>
        <v>0</v>
      </c>
      <c r="AN72" s="7">
        <f t="shared" si="39"/>
        <v>6.5635261983247242</v>
      </c>
      <c r="AO72" s="7">
        <f t="shared" si="39"/>
        <v>0</v>
      </c>
      <c r="AP72" s="7">
        <f t="shared" si="39"/>
        <v>0.11332479158401654</v>
      </c>
      <c r="AQ72" s="7">
        <f t="shared" si="39"/>
        <v>0</v>
      </c>
      <c r="AR72" s="7">
        <f t="shared" ref="AR72" si="43">AR381</f>
        <v>0</v>
      </c>
      <c r="AS72" s="23"/>
      <c r="AV72" s="6"/>
      <c r="AW72" s="6"/>
      <c r="AX72" s="6">
        <f>SUM(J72:L72,O72:Z72,AB72:AE72,AH72:AI72,AK72:AM72,AO72:AR72)</f>
        <v>77.897467374997163</v>
      </c>
    </row>
    <row r="73" spans="1:50" x14ac:dyDescent="0.25">
      <c r="C73" t="s">
        <v>193</v>
      </c>
      <c r="E73" t="s">
        <v>45</v>
      </c>
      <c r="F73">
        <v>2005</v>
      </c>
      <c r="G73" t="s">
        <v>51</v>
      </c>
      <c r="I73" s="6">
        <f>I383</f>
        <v>7.9149018955560813</v>
      </c>
      <c r="J73" s="6">
        <f t="shared" ref="J73:AR73" si="44">J74</f>
        <v>0</v>
      </c>
      <c r="K73" s="6">
        <f t="shared" si="44"/>
        <v>0</v>
      </c>
      <c r="L73" s="6">
        <f t="shared" si="44"/>
        <v>0</v>
      </c>
      <c r="M73" s="6">
        <f t="shared" si="44"/>
        <v>9.0822648493001239</v>
      </c>
      <c r="N73" s="6">
        <f t="shared" si="44"/>
        <v>0</v>
      </c>
      <c r="O73" s="6">
        <f t="shared" si="44"/>
        <v>13.012708473757229</v>
      </c>
      <c r="P73" s="6">
        <f t="shared" si="44"/>
        <v>0</v>
      </c>
      <c r="Q73" s="6">
        <f t="shared" si="44"/>
        <v>0</v>
      </c>
      <c r="R73" s="6">
        <f t="shared" si="44"/>
        <v>0</v>
      </c>
      <c r="S73" s="6">
        <f t="shared" si="44"/>
        <v>0</v>
      </c>
      <c r="T73" s="6">
        <f t="shared" si="44"/>
        <v>16.746124735854536</v>
      </c>
      <c r="U73" s="6">
        <f t="shared" si="44"/>
        <v>0</v>
      </c>
      <c r="V73" s="6">
        <f t="shared" si="44"/>
        <v>13.1570829814923</v>
      </c>
      <c r="W73" s="6">
        <f t="shared" si="44"/>
        <v>16.91394575250078</v>
      </c>
      <c r="X73" s="6">
        <f t="shared" si="44"/>
        <v>0</v>
      </c>
      <c r="Y73" s="6">
        <f t="shared" si="44"/>
        <v>0</v>
      </c>
      <c r="Z73" s="6">
        <f t="shared" si="44"/>
        <v>0</v>
      </c>
      <c r="AA73" s="6">
        <f t="shared" si="44"/>
        <v>0</v>
      </c>
      <c r="AB73" s="6">
        <f t="shared" si="44"/>
        <v>18.258214710920093</v>
      </c>
      <c r="AC73" s="6">
        <f t="shared" si="44"/>
        <v>0</v>
      </c>
      <c r="AD73" s="6">
        <f t="shared" si="44"/>
        <v>0</v>
      </c>
      <c r="AE73" s="6">
        <f t="shared" si="44"/>
        <v>0</v>
      </c>
      <c r="AF73" s="6">
        <f t="shared" si="44"/>
        <v>9.0822648493001239</v>
      </c>
      <c r="AG73" s="6">
        <f t="shared" si="44"/>
        <v>9.0822648493001239</v>
      </c>
      <c r="AH73" s="6">
        <f t="shared" si="44"/>
        <v>0</v>
      </c>
      <c r="AI73" s="6">
        <f t="shared" si="44"/>
        <v>0</v>
      </c>
      <c r="AJ73" s="6">
        <f t="shared" si="44"/>
        <v>0</v>
      </c>
      <c r="AK73" s="6">
        <f t="shared" si="44"/>
        <v>0</v>
      </c>
      <c r="AL73" s="6">
        <f t="shared" si="44"/>
        <v>11.437740259813033</v>
      </c>
      <c r="AM73" s="6">
        <f t="shared" si="44"/>
        <v>0</v>
      </c>
      <c r="AN73" s="6">
        <f t="shared" si="44"/>
        <v>9.0815769345377753</v>
      </c>
      <c r="AO73" s="6">
        <f t="shared" si="44"/>
        <v>0</v>
      </c>
      <c r="AP73" s="6">
        <f t="shared" si="44"/>
        <v>10.22939364325501</v>
      </c>
      <c r="AQ73" s="6">
        <f t="shared" si="44"/>
        <v>0</v>
      </c>
      <c r="AR73" s="6">
        <f t="shared" si="44"/>
        <v>0</v>
      </c>
      <c r="AS73" s="6"/>
      <c r="AU73" s="6"/>
      <c r="AV73" s="6"/>
      <c r="AW73" s="6"/>
      <c r="AX73" s="6"/>
    </row>
    <row r="74" spans="1:50" x14ac:dyDescent="0.25">
      <c r="C74" t="s">
        <v>193</v>
      </c>
      <c r="E74" t="s">
        <v>45</v>
      </c>
      <c r="F74">
        <v>2020</v>
      </c>
      <c r="G74" t="s">
        <v>51</v>
      </c>
      <c r="I74" s="6">
        <f>I383</f>
        <v>7.9149018955560813</v>
      </c>
      <c r="J74" s="6">
        <f t="shared" ref="J74:AR77" si="45">J383</f>
        <v>0</v>
      </c>
      <c r="K74" s="6">
        <f t="shared" si="45"/>
        <v>0</v>
      </c>
      <c r="L74" s="6">
        <f t="shared" si="45"/>
        <v>0</v>
      </c>
      <c r="M74" s="6">
        <f t="shared" si="45"/>
        <v>9.0822648493001239</v>
      </c>
      <c r="N74" s="6">
        <f t="shared" si="45"/>
        <v>0</v>
      </c>
      <c r="O74" s="6">
        <f t="shared" si="45"/>
        <v>13.012708473757229</v>
      </c>
      <c r="P74" s="6">
        <f t="shared" si="45"/>
        <v>0</v>
      </c>
      <c r="Q74" s="6">
        <f t="shared" si="45"/>
        <v>0</v>
      </c>
      <c r="R74" s="6">
        <f t="shared" si="45"/>
        <v>0</v>
      </c>
      <c r="S74" s="6">
        <f t="shared" si="45"/>
        <v>0</v>
      </c>
      <c r="T74" s="6">
        <f t="shared" si="45"/>
        <v>16.746124735854536</v>
      </c>
      <c r="U74" s="6">
        <f t="shared" si="45"/>
        <v>0</v>
      </c>
      <c r="V74" s="6">
        <f t="shared" si="45"/>
        <v>13.1570829814923</v>
      </c>
      <c r="W74" s="6">
        <f t="shared" si="45"/>
        <v>16.91394575250078</v>
      </c>
      <c r="X74" s="6">
        <f t="shared" si="45"/>
        <v>0</v>
      </c>
      <c r="Y74" s="6">
        <f t="shared" si="45"/>
        <v>0</v>
      </c>
      <c r="Z74" s="6">
        <f t="shared" si="45"/>
        <v>0</v>
      </c>
      <c r="AA74" s="6">
        <f t="shared" si="45"/>
        <v>0</v>
      </c>
      <c r="AB74" s="6">
        <f t="shared" si="45"/>
        <v>18.258214710920093</v>
      </c>
      <c r="AC74" s="6">
        <f t="shared" si="45"/>
        <v>0</v>
      </c>
      <c r="AD74" s="6">
        <f t="shared" si="45"/>
        <v>0</v>
      </c>
      <c r="AE74" s="6">
        <f t="shared" si="45"/>
        <v>0</v>
      </c>
      <c r="AF74" s="6">
        <f t="shared" si="45"/>
        <v>9.0822648493001239</v>
      </c>
      <c r="AG74" s="6">
        <f t="shared" si="45"/>
        <v>9.0822648493001239</v>
      </c>
      <c r="AH74" s="6">
        <f t="shared" si="45"/>
        <v>0</v>
      </c>
      <c r="AI74" s="6">
        <f t="shared" si="45"/>
        <v>0</v>
      </c>
      <c r="AJ74" s="6">
        <f t="shared" si="45"/>
        <v>0</v>
      </c>
      <c r="AK74" s="6">
        <f t="shared" si="45"/>
        <v>0</v>
      </c>
      <c r="AL74" s="6">
        <f t="shared" si="45"/>
        <v>11.437740259813033</v>
      </c>
      <c r="AM74" s="6">
        <f t="shared" si="45"/>
        <v>0</v>
      </c>
      <c r="AN74" s="6">
        <f t="shared" si="45"/>
        <v>9.0815769345377753</v>
      </c>
      <c r="AO74" s="6">
        <f t="shared" si="45"/>
        <v>0</v>
      </c>
      <c r="AP74" s="6">
        <f t="shared" si="45"/>
        <v>10.22939364325501</v>
      </c>
      <c r="AQ74" s="6">
        <f t="shared" si="45"/>
        <v>0</v>
      </c>
      <c r="AR74" s="6">
        <f t="shared" si="45"/>
        <v>0</v>
      </c>
      <c r="AS74" s="6"/>
      <c r="AU74" s="6"/>
      <c r="AV74" s="6"/>
      <c r="AW74" s="6"/>
      <c r="AX74" s="6"/>
    </row>
    <row r="75" spans="1:50" x14ac:dyDescent="0.25">
      <c r="C75" t="s">
        <v>193</v>
      </c>
      <c r="E75" t="s">
        <v>45</v>
      </c>
      <c r="F75">
        <v>2030</v>
      </c>
      <c r="G75" t="s">
        <v>51</v>
      </c>
      <c r="I75" s="6">
        <f t="shared" ref="I75:X77" si="46">I384</f>
        <v>7.46112925176004</v>
      </c>
      <c r="J75" s="6">
        <f t="shared" si="46"/>
        <v>0</v>
      </c>
      <c r="K75" s="6">
        <f t="shared" si="46"/>
        <v>0</v>
      </c>
      <c r="L75" s="6">
        <f t="shared" si="46"/>
        <v>0</v>
      </c>
      <c r="M75" s="6">
        <f t="shared" si="46"/>
        <v>7.46112925176004</v>
      </c>
      <c r="N75" s="6">
        <f t="shared" si="46"/>
        <v>0</v>
      </c>
      <c r="O75" s="6">
        <f t="shared" si="46"/>
        <v>12.25983621519199</v>
      </c>
      <c r="P75" s="6">
        <f t="shared" si="46"/>
        <v>0</v>
      </c>
      <c r="Q75" s="6">
        <f t="shared" si="46"/>
        <v>0</v>
      </c>
      <c r="R75" s="6">
        <f t="shared" si="46"/>
        <v>0</v>
      </c>
      <c r="S75" s="6">
        <f t="shared" si="46"/>
        <v>0</v>
      </c>
      <c r="T75" s="6">
        <f t="shared" si="46"/>
        <v>15.299167807695538</v>
      </c>
      <c r="U75" s="6">
        <f t="shared" si="46"/>
        <v>0</v>
      </c>
      <c r="V75" s="6">
        <f t="shared" si="46"/>
        <v>11.48120458076386</v>
      </c>
      <c r="W75" s="6">
        <f t="shared" si="46"/>
        <v>16.50563346116023</v>
      </c>
      <c r="X75" s="6">
        <f t="shared" si="46"/>
        <v>8.0085993490448963</v>
      </c>
      <c r="Y75" s="6">
        <f t="shared" si="45"/>
        <v>0</v>
      </c>
      <c r="Z75" s="6">
        <f t="shared" si="45"/>
        <v>0</v>
      </c>
      <c r="AA75" s="6">
        <f t="shared" si="45"/>
        <v>0</v>
      </c>
      <c r="AB75" s="6">
        <f t="shared" si="45"/>
        <v>18.237241180594133</v>
      </c>
      <c r="AC75" s="6">
        <f t="shared" si="45"/>
        <v>0</v>
      </c>
      <c r="AD75" s="6">
        <f t="shared" si="45"/>
        <v>0</v>
      </c>
      <c r="AE75" s="6">
        <f t="shared" si="45"/>
        <v>0</v>
      </c>
      <c r="AF75" s="6">
        <f t="shared" si="45"/>
        <v>8.651810240551999</v>
      </c>
      <c r="AG75" s="6">
        <f t="shared" si="45"/>
        <v>8.651810240551999</v>
      </c>
      <c r="AH75" s="6">
        <f t="shared" si="45"/>
        <v>0</v>
      </c>
      <c r="AI75" s="6">
        <f t="shared" si="45"/>
        <v>0</v>
      </c>
      <c r="AJ75" s="6">
        <f t="shared" si="45"/>
        <v>0</v>
      </c>
      <c r="AK75" s="6">
        <f t="shared" si="45"/>
        <v>0</v>
      </c>
      <c r="AL75" s="6">
        <f t="shared" si="45"/>
        <v>10.946496256738062</v>
      </c>
      <c r="AM75" s="6">
        <f t="shared" si="45"/>
        <v>0</v>
      </c>
      <c r="AN75" s="6">
        <f t="shared" si="45"/>
        <v>7.46112925176004</v>
      </c>
      <c r="AO75" s="6">
        <f t="shared" si="45"/>
        <v>0</v>
      </c>
      <c r="AP75" s="6">
        <f t="shared" si="45"/>
        <v>8.9167478550195955</v>
      </c>
      <c r="AQ75" s="6">
        <f t="shared" si="45"/>
        <v>0</v>
      </c>
      <c r="AR75" s="6">
        <f t="shared" si="45"/>
        <v>0</v>
      </c>
      <c r="AS75" s="6"/>
      <c r="AU75" s="6"/>
    </row>
    <row r="76" spans="1:50" x14ac:dyDescent="0.25">
      <c r="C76" t="s">
        <v>193</v>
      </c>
      <c r="E76" t="s">
        <v>45</v>
      </c>
      <c r="F76">
        <v>2040</v>
      </c>
      <c r="G76" t="s">
        <v>51</v>
      </c>
      <c r="I76" s="6">
        <f t="shared" si="46"/>
        <v>8.6317674162023064</v>
      </c>
      <c r="J76" s="6">
        <f t="shared" si="45"/>
        <v>0</v>
      </c>
      <c r="K76" s="6">
        <f t="shared" si="45"/>
        <v>0</v>
      </c>
      <c r="L76" s="6">
        <f t="shared" si="45"/>
        <v>0</v>
      </c>
      <c r="M76" s="6">
        <f t="shared" si="45"/>
        <v>8.6317674162023064</v>
      </c>
      <c r="N76" s="6">
        <f t="shared" si="45"/>
        <v>0</v>
      </c>
      <c r="O76" s="6">
        <f t="shared" si="45"/>
        <v>12.428040731174901</v>
      </c>
      <c r="P76" s="6">
        <f t="shared" si="45"/>
        <v>0</v>
      </c>
      <c r="Q76" s="6">
        <f t="shared" si="45"/>
        <v>0</v>
      </c>
      <c r="R76" s="6">
        <f t="shared" si="45"/>
        <v>0</v>
      </c>
      <c r="S76" s="6">
        <f t="shared" si="45"/>
        <v>0</v>
      </c>
      <c r="T76" s="6">
        <f t="shared" si="45"/>
        <v>14.991299451734369</v>
      </c>
      <c r="U76" s="6">
        <f t="shared" si="45"/>
        <v>0</v>
      </c>
      <c r="V76" s="6">
        <f t="shared" si="45"/>
        <v>11.291707776746767</v>
      </c>
      <c r="W76" s="6">
        <f t="shared" si="45"/>
        <v>15.956897601375012</v>
      </c>
      <c r="X76" s="6">
        <f t="shared" si="45"/>
        <v>9.1833609022332876</v>
      </c>
      <c r="Y76" s="6">
        <f t="shared" si="45"/>
        <v>0</v>
      </c>
      <c r="Z76" s="6">
        <f t="shared" si="45"/>
        <v>0</v>
      </c>
      <c r="AA76" s="6">
        <f t="shared" si="45"/>
        <v>0</v>
      </c>
      <c r="AB76" s="6">
        <f t="shared" si="45"/>
        <v>18.079944864270594</v>
      </c>
      <c r="AC76" s="6">
        <f t="shared" si="45"/>
        <v>0</v>
      </c>
      <c r="AD76" s="6">
        <f t="shared" si="45"/>
        <v>0</v>
      </c>
      <c r="AE76" s="6">
        <f t="shared" si="45"/>
        <v>0</v>
      </c>
      <c r="AF76" s="6">
        <f t="shared" si="45"/>
        <v>9.8457664400421834</v>
      </c>
      <c r="AG76" s="6">
        <f t="shared" si="45"/>
        <v>9.8457664400421834</v>
      </c>
      <c r="AH76" s="6">
        <f t="shared" si="45"/>
        <v>0</v>
      </c>
      <c r="AI76" s="6">
        <f t="shared" si="45"/>
        <v>0</v>
      </c>
      <c r="AJ76" s="6">
        <f t="shared" si="45"/>
        <v>0</v>
      </c>
      <c r="AK76" s="6">
        <f t="shared" si="45"/>
        <v>0</v>
      </c>
      <c r="AL76" s="6">
        <f t="shared" si="45"/>
        <v>10.386699834060389</v>
      </c>
      <c r="AM76" s="6">
        <f t="shared" si="45"/>
        <v>0</v>
      </c>
      <c r="AN76" s="6">
        <f t="shared" si="45"/>
        <v>8.6317674162023064</v>
      </c>
      <c r="AO76" s="6">
        <f t="shared" si="45"/>
        <v>0</v>
      </c>
      <c r="AP76" s="6">
        <f t="shared" si="45"/>
        <v>8.7824618110437562</v>
      </c>
      <c r="AQ76" s="6">
        <f t="shared" si="45"/>
        <v>0</v>
      </c>
      <c r="AR76" s="6">
        <f t="shared" si="45"/>
        <v>0</v>
      </c>
      <c r="AS76" s="6"/>
    </row>
    <row r="77" spans="1:50" x14ac:dyDescent="0.25">
      <c r="C77" t="s">
        <v>193</v>
      </c>
      <c r="E77" t="s">
        <v>45</v>
      </c>
      <c r="F77">
        <v>2050</v>
      </c>
      <c r="G77" t="s">
        <v>51</v>
      </c>
      <c r="I77" s="6">
        <f t="shared" si="46"/>
        <v>8.8792708159676472</v>
      </c>
      <c r="J77" s="6">
        <f t="shared" si="45"/>
        <v>0</v>
      </c>
      <c r="K77" s="6">
        <f t="shared" si="45"/>
        <v>0</v>
      </c>
      <c r="L77" s="6">
        <f t="shared" si="45"/>
        <v>0</v>
      </c>
      <c r="M77" s="6">
        <f t="shared" si="45"/>
        <v>10.116587874855437</v>
      </c>
      <c r="N77" s="6">
        <f t="shared" si="45"/>
        <v>0</v>
      </c>
      <c r="O77" s="6">
        <f t="shared" si="45"/>
        <v>12.675414773048802</v>
      </c>
      <c r="P77" s="6">
        <f t="shared" si="45"/>
        <v>0</v>
      </c>
      <c r="Q77" s="6">
        <f t="shared" si="45"/>
        <v>0</v>
      </c>
      <c r="R77" s="6">
        <f t="shared" si="45"/>
        <v>0</v>
      </c>
      <c r="S77" s="6">
        <f t="shared" si="45"/>
        <v>0</v>
      </c>
      <c r="T77" s="6">
        <f t="shared" si="45"/>
        <v>14.779530930973372</v>
      </c>
      <c r="U77" s="6">
        <f t="shared" si="45"/>
        <v>0</v>
      </c>
      <c r="V77" s="6">
        <f t="shared" si="45"/>
        <v>11.122623555418762</v>
      </c>
      <c r="W77" s="6">
        <f t="shared" si="45"/>
        <v>15.536934119464057</v>
      </c>
      <c r="X77" s="6">
        <f t="shared" si="45"/>
        <v>9.4349876907447534</v>
      </c>
      <c r="Y77" s="6">
        <f t="shared" si="45"/>
        <v>0</v>
      </c>
      <c r="Z77" s="6">
        <f t="shared" si="45"/>
        <v>0</v>
      </c>
      <c r="AA77" s="6">
        <f t="shared" si="45"/>
        <v>0</v>
      </c>
      <c r="AB77" s="6">
        <f t="shared" si="45"/>
        <v>17.695672990466775</v>
      </c>
      <c r="AC77" s="6">
        <f t="shared" si="45"/>
        <v>0</v>
      </c>
      <c r="AD77" s="6">
        <f t="shared" si="45"/>
        <v>0</v>
      </c>
      <c r="AE77" s="6">
        <f t="shared" si="45"/>
        <v>8.9356878640750317</v>
      </c>
      <c r="AF77" s="6">
        <f t="shared" si="45"/>
        <v>10.116587874855437</v>
      </c>
      <c r="AG77" s="6">
        <f t="shared" si="45"/>
        <v>10.116587874855437</v>
      </c>
      <c r="AH77" s="6">
        <f t="shared" si="45"/>
        <v>0</v>
      </c>
      <c r="AI77" s="6">
        <f t="shared" si="45"/>
        <v>0</v>
      </c>
      <c r="AJ77" s="6">
        <f t="shared" si="45"/>
        <v>0</v>
      </c>
      <c r="AK77" s="6">
        <f t="shared" si="45"/>
        <v>0</v>
      </c>
      <c r="AL77" s="6">
        <f t="shared" si="45"/>
        <v>10.220744127426729</v>
      </c>
      <c r="AM77" s="6">
        <f t="shared" si="45"/>
        <v>0</v>
      </c>
      <c r="AN77" s="6">
        <f t="shared" si="45"/>
        <v>10.097180649203581</v>
      </c>
      <c r="AO77" s="6">
        <f t="shared" si="45"/>
        <v>0</v>
      </c>
      <c r="AP77" s="6">
        <f t="shared" si="45"/>
        <v>8.6593462725950658</v>
      </c>
      <c r="AQ77" s="6">
        <f t="shared" si="45"/>
        <v>0</v>
      </c>
      <c r="AR77" s="6">
        <f t="shared" si="45"/>
        <v>0</v>
      </c>
      <c r="AS77" s="6"/>
    </row>
    <row r="78" spans="1:50" x14ac:dyDescent="0.25">
      <c r="B78" t="s">
        <v>46</v>
      </c>
    </row>
    <row r="79" spans="1:50" x14ac:dyDescent="0.25">
      <c r="A79" t="s">
        <v>59</v>
      </c>
      <c r="B79" t="s">
        <v>42</v>
      </c>
      <c r="D79" t="s">
        <v>40</v>
      </c>
      <c r="E79" t="s">
        <v>41</v>
      </c>
      <c r="F79">
        <v>2005</v>
      </c>
      <c r="G79" t="s">
        <v>54</v>
      </c>
      <c r="I79" s="6">
        <f>I80</f>
        <v>1.811120960599125</v>
      </c>
      <c r="J79" s="6">
        <f t="shared" ref="J79:AR79" si="47">J80</f>
        <v>4.7410587559724338</v>
      </c>
      <c r="K79" s="6">
        <f t="shared" si="47"/>
        <v>38.783815830261567</v>
      </c>
      <c r="L79" s="6">
        <f t="shared" si="47"/>
        <v>6.6545178901731683</v>
      </c>
      <c r="M79" s="6">
        <f t="shared" si="47"/>
        <v>1.6140905284960574</v>
      </c>
      <c r="N79" s="87">
        <f t="shared" si="47"/>
        <v>4.4775205313785333</v>
      </c>
      <c r="O79" s="6">
        <f t="shared" si="47"/>
        <v>3.940475013651104</v>
      </c>
      <c r="P79" s="6">
        <f t="shared" si="47"/>
        <v>56.250129595085752</v>
      </c>
      <c r="Q79" s="6">
        <f t="shared" si="47"/>
        <v>103.9668708899014</v>
      </c>
      <c r="R79" s="6">
        <f t="shared" si="47"/>
        <v>43.655092675074414</v>
      </c>
      <c r="S79" s="6">
        <f t="shared" si="47"/>
        <v>8.9301983502646411</v>
      </c>
      <c r="T79" s="6">
        <f t="shared" si="47"/>
        <v>89.558098226637298</v>
      </c>
      <c r="U79" s="6">
        <f t="shared" si="47"/>
        <v>3.7091612976390316</v>
      </c>
      <c r="V79" s="6">
        <f t="shared" si="47"/>
        <v>259.81735666638275</v>
      </c>
      <c r="W79" s="6">
        <f t="shared" si="47"/>
        <v>7.0574856808669875</v>
      </c>
      <c r="X79" s="6">
        <f t="shared" si="47"/>
        <v>3.2519335716657265</v>
      </c>
      <c r="Y79" s="6">
        <f t="shared" si="47"/>
        <v>72.16192256805256</v>
      </c>
      <c r="Z79" s="6">
        <f t="shared" si="47"/>
        <v>18.077271420782274</v>
      </c>
      <c r="AA79" s="6">
        <f t="shared" si="47"/>
        <v>0</v>
      </c>
      <c r="AB79" s="6">
        <f t="shared" si="47"/>
        <v>118.2398446235004</v>
      </c>
      <c r="AC79" s="6">
        <f t="shared" si="47"/>
        <v>10.943544126816452</v>
      </c>
      <c r="AD79" s="6">
        <f t="shared" si="47"/>
        <v>1.5219224525225949</v>
      </c>
      <c r="AE79" s="6">
        <f t="shared" si="47"/>
        <v>7.3039899847457397</v>
      </c>
      <c r="AF79" s="6">
        <f t="shared" si="47"/>
        <v>0.24923990453185182</v>
      </c>
      <c r="AG79" s="6">
        <f t="shared" si="47"/>
        <v>0.78644194996021377</v>
      </c>
      <c r="AH79" s="6">
        <f t="shared" si="47"/>
        <v>7.3039899847457397</v>
      </c>
      <c r="AI79" s="6">
        <f t="shared" si="47"/>
        <v>49.264473085666609</v>
      </c>
      <c r="AJ79" s="87">
        <f t="shared" si="47"/>
        <v>5.9239423025760765</v>
      </c>
      <c r="AK79" s="6">
        <f t="shared" si="47"/>
        <v>66.249669096102309</v>
      </c>
      <c r="AL79" s="6">
        <f t="shared" si="47"/>
        <v>21.712043752380172</v>
      </c>
      <c r="AM79" s="6">
        <f t="shared" si="47"/>
        <v>21.917103317150413</v>
      </c>
      <c r="AN79" s="6">
        <f t="shared" si="47"/>
        <v>10.456540444338358</v>
      </c>
      <c r="AO79" s="6">
        <f t="shared" si="47"/>
        <v>17.602548615887358</v>
      </c>
      <c r="AP79" s="6">
        <f t="shared" si="47"/>
        <v>1.5467677422777864</v>
      </c>
      <c r="AQ79" s="6">
        <f t="shared" si="47"/>
        <v>16.473736369504316</v>
      </c>
      <c r="AR79" s="6">
        <f t="shared" si="47"/>
        <v>159.99713884530243</v>
      </c>
      <c r="AS79" s="6"/>
      <c r="AU79" s="6"/>
    </row>
    <row r="80" spans="1:50" x14ac:dyDescent="0.25">
      <c r="B80" t="s">
        <v>42</v>
      </c>
      <c r="D80" t="s">
        <v>40</v>
      </c>
      <c r="E80" t="s">
        <v>41</v>
      </c>
      <c r="F80">
        <v>2010</v>
      </c>
      <c r="G80" t="s">
        <v>54</v>
      </c>
      <c r="I80" s="6">
        <f>I388+I399</f>
        <v>1.811120960599125</v>
      </c>
      <c r="J80" s="6">
        <f t="shared" ref="J80:AR84" si="48">J388+J399</f>
        <v>4.7410587559724338</v>
      </c>
      <c r="K80" s="6">
        <f t="shared" si="48"/>
        <v>38.783815830261567</v>
      </c>
      <c r="L80" s="6">
        <f t="shared" si="48"/>
        <v>6.6545178901731683</v>
      </c>
      <c r="M80" s="6">
        <f t="shared" si="48"/>
        <v>1.6140905284960574</v>
      </c>
      <c r="N80" s="87">
        <v>4.4775205313785333</v>
      </c>
      <c r="O80" s="6">
        <f t="shared" si="48"/>
        <v>3.940475013651104</v>
      </c>
      <c r="P80" s="6">
        <f t="shared" si="48"/>
        <v>56.250129595085752</v>
      </c>
      <c r="Q80" s="6">
        <f t="shared" si="48"/>
        <v>103.9668708899014</v>
      </c>
      <c r="R80" s="6">
        <f t="shared" si="48"/>
        <v>43.655092675074414</v>
      </c>
      <c r="S80" s="6">
        <f t="shared" si="48"/>
        <v>8.9301983502646411</v>
      </c>
      <c r="T80" s="6">
        <f t="shared" si="48"/>
        <v>89.558098226637298</v>
      </c>
      <c r="U80" s="6">
        <f t="shared" si="48"/>
        <v>3.7091612976390316</v>
      </c>
      <c r="V80" s="6">
        <f t="shared" si="48"/>
        <v>259.81735666638275</v>
      </c>
      <c r="W80" s="6">
        <f t="shared" si="48"/>
        <v>7.0574856808669875</v>
      </c>
      <c r="X80" s="6">
        <f t="shared" si="48"/>
        <v>3.2519335716657265</v>
      </c>
      <c r="Y80" s="6">
        <f t="shared" si="48"/>
        <v>72.16192256805256</v>
      </c>
      <c r="Z80" s="6">
        <f t="shared" si="48"/>
        <v>18.077271420782274</v>
      </c>
      <c r="AA80" s="6">
        <f t="shared" si="48"/>
        <v>0</v>
      </c>
      <c r="AB80" s="6">
        <f t="shared" si="48"/>
        <v>118.2398446235004</v>
      </c>
      <c r="AC80" s="6">
        <f t="shared" si="48"/>
        <v>10.943544126816452</v>
      </c>
      <c r="AD80" s="6">
        <f t="shared" si="48"/>
        <v>1.5219224525225949</v>
      </c>
      <c r="AE80" s="6">
        <f t="shared" si="48"/>
        <v>7.3039899847457397</v>
      </c>
      <c r="AF80" s="6">
        <f t="shared" si="48"/>
        <v>0.24923990453185182</v>
      </c>
      <c r="AG80" s="6">
        <f t="shared" si="48"/>
        <v>0.78644194996021377</v>
      </c>
      <c r="AH80" s="6">
        <f t="shared" si="48"/>
        <v>7.3039899847457397</v>
      </c>
      <c r="AI80" s="6">
        <f t="shared" si="48"/>
        <v>49.264473085666609</v>
      </c>
      <c r="AJ80" s="87">
        <v>5.9239423025760765</v>
      </c>
      <c r="AK80" s="6">
        <f t="shared" si="48"/>
        <v>66.249669096102309</v>
      </c>
      <c r="AL80" s="6">
        <f t="shared" si="48"/>
        <v>21.712043752380172</v>
      </c>
      <c r="AM80" s="6">
        <f t="shared" si="48"/>
        <v>21.917103317150413</v>
      </c>
      <c r="AN80" s="6">
        <f t="shared" si="48"/>
        <v>10.456540444338358</v>
      </c>
      <c r="AO80" s="6">
        <f t="shared" si="48"/>
        <v>17.602548615887358</v>
      </c>
      <c r="AP80" s="6">
        <f t="shared" si="48"/>
        <v>1.5467677422777864</v>
      </c>
      <c r="AQ80" s="6">
        <f t="shared" si="48"/>
        <v>16.473736369504316</v>
      </c>
      <c r="AR80" s="6">
        <f t="shared" si="48"/>
        <v>159.99713884530243</v>
      </c>
      <c r="AS80" s="6"/>
      <c r="AT80" s="6">
        <f>SUM(J80:L80,O80:Z80,AB80:AE80,AH80:AI80,AK80:AM80,AO80:AR80)</f>
        <v>1220.6321604290135</v>
      </c>
    </row>
    <row r="81" spans="1:50" x14ac:dyDescent="0.25">
      <c r="B81" t="s">
        <v>42</v>
      </c>
      <c r="D81" t="s">
        <v>40</v>
      </c>
      <c r="E81" t="s">
        <v>41</v>
      </c>
      <c r="F81">
        <v>2020</v>
      </c>
      <c r="G81" t="s">
        <v>54</v>
      </c>
      <c r="I81" s="6">
        <f t="shared" ref="I81:X84" si="49">I389+I400</f>
        <v>1.811120960599125</v>
      </c>
      <c r="J81" s="6">
        <f t="shared" si="49"/>
        <v>4.7367235244476751</v>
      </c>
      <c r="K81" s="6">
        <f t="shared" si="49"/>
        <v>38.514311829063338</v>
      </c>
      <c r="L81" s="6">
        <f t="shared" si="49"/>
        <v>5.5243008646130018</v>
      </c>
      <c r="M81" s="6">
        <f t="shared" si="49"/>
        <v>1.6140905284960574</v>
      </c>
      <c r="N81" s="87">
        <v>4.3005835380778752</v>
      </c>
      <c r="O81" s="6">
        <f t="shared" si="49"/>
        <v>4.0338295081986457</v>
      </c>
      <c r="P81" s="6">
        <f t="shared" si="49"/>
        <v>49.284196480212387</v>
      </c>
      <c r="Q81" s="6">
        <f t="shared" si="49"/>
        <v>102.37584090704729</v>
      </c>
      <c r="R81" s="6">
        <f t="shared" si="49"/>
        <v>43.287338471938568</v>
      </c>
      <c r="S81" s="6">
        <f t="shared" si="49"/>
        <v>8.0637935659238114</v>
      </c>
      <c r="T81" s="6">
        <f t="shared" si="49"/>
        <v>99.773713107477079</v>
      </c>
      <c r="U81" s="6">
        <f t="shared" si="49"/>
        <v>3.6520502212318449</v>
      </c>
      <c r="V81" s="6">
        <f t="shared" si="49"/>
        <v>258.69155174880882</v>
      </c>
      <c r="W81" s="6">
        <f t="shared" si="49"/>
        <v>6.9688807792956418</v>
      </c>
      <c r="X81" s="6">
        <f t="shared" si="49"/>
        <v>3.2519335716657265</v>
      </c>
      <c r="Y81" s="6">
        <f t="shared" si="48"/>
        <v>62.595227557190348</v>
      </c>
      <c r="Z81" s="6">
        <f t="shared" si="48"/>
        <v>18.208976282607427</v>
      </c>
      <c r="AA81" s="6">
        <f t="shared" si="48"/>
        <v>0</v>
      </c>
      <c r="AB81" s="6">
        <f t="shared" si="48"/>
        <v>120.01805146106759</v>
      </c>
      <c r="AC81" s="6">
        <f t="shared" si="48"/>
        <v>12.675790407001214</v>
      </c>
      <c r="AD81" s="6">
        <f t="shared" si="48"/>
        <v>1.5219224525225949</v>
      </c>
      <c r="AE81" s="6">
        <f t="shared" si="48"/>
        <v>7.3974312721353712</v>
      </c>
      <c r="AF81" s="6">
        <f t="shared" si="48"/>
        <v>0.24923990453185182</v>
      </c>
      <c r="AG81" s="6">
        <f t="shared" si="48"/>
        <v>0.78644194996021377</v>
      </c>
      <c r="AH81" s="6">
        <f t="shared" si="48"/>
        <v>0.40701635923284629</v>
      </c>
      <c r="AI81" s="6">
        <f t="shared" si="48"/>
        <v>48.736480210166022</v>
      </c>
      <c r="AJ81" s="87">
        <v>5.0970237705900603</v>
      </c>
      <c r="AK81" s="6">
        <f t="shared" si="48"/>
        <v>70.260774996632719</v>
      </c>
      <c r="AL81" s="6">
        <f t="shared" si="48"/>
        <v>21.599858520481639</v>
      </c>
      <c r="AM81" s="6">
        <f t="shared" si="48"/>
        <v>22.785920601466582</v>
      </c>
      <c r="AN81" s="6">
        <f t="shared" si="48"/>
        <v>10.456540444338358</v>
      </c>
      <c r="AO81" s="6">
        <f t="shared" si="48"/>
        <v>17.190221989658408</v>
      </c>
      <c r="AP81" s="6">
        <f t="shared" si="48"/>
        <v>1.5272373551072829</v>
      </c>
      <c r="AQ81" s="6">
        <f t="shared" si="48"/>
        <v>13.629927180195603</v>
      </c>
      <c r="AR81" s="6">
        <f t="shared" si="48"/>
        <v>157.13273518110947</v>
      </c>
      <c r="AS81" s="6"/>
      <c r="AU81" s="6">
        <f>SUM(J81:L81,O81:Z81,AB81:AE81,AH81:AI81,AK81:AM81,AO81:AR81)</f>
        <v>1203.8460364064988</v>
      </c>
    </row>
    <row r="82" spans="1:50" x14ac:dyDescent="0.25">
      <c r="B82" t="s">
        <v>42</v>
      </c>
      <c r="D82" t="s">
        <v>40</v>
      </c>
      <c r="E82" t="s">
        <v>41</v>
      </c>
      <c r="F82">
        <v>2030</v>
      </c>
      <c r="G82" t="s">
        <v>54</v>
      </c>
      <c r="I82" s="6">
        <f t="shared" si="49"/>
        <v>1.811120960599125</v>
      </c>
      <c r="J82" s="6">
        <f t="shared" si="48"/>
        <v>4.7361846913041852</v>
      </c>
      <c r="K82" s="6">
        <f t="shared" si="48"/>
        <v>38.565788305368358</v>
      </c>
      <c r="L82" s="6">
        <f t="shared" si="48"/>
        <v>5.9662888954998001</v>
      </c>
      <c r="M82" s="6">
        <f t="shared" si="48"/>
        <v>1.6140905284960574</v>
      </c>
      <c r="N82" s="87">
        <v>4.1602523912352369</v>
      </c>
      <c r="O82" s="6">
        <f t="shared" si="48"/>
        <v>4.1469401683100608</v>
      </c>
      <c r="P82" s="6">
        <f t="shared" si="48"/>
        <v>45.101369262944104</v>
      </c>
      <c r="Q82" s="6">
        <f t="shared" si="48"/>
        <v>103.19564218432708</v>
      </c>
      <c r="R82" s="6">
        <f t="shared" si="48"/>
        <v>43.606722236929002</v>
      </c>
      <c r="S82" s="6">
        <f t="shared" si="48"/>
        <v>8.1705573906070388</v>
      </c>
      <c r="T82" s="6">
        <f t="shared" si="48"/>
        <v>102.6218227420716</v>
      </c>
      <c r="U82" s="6">
        <f t="shared" si="48"/>
        <v>3.6435896877693073</v>
      </c>
      <c r="V82" s="6">
        <f t="shared" si="48"/>
        <v>258.6134680052179</v>
      </c>
      <c r="W82" s="6">
        <f t="shared" si="48"/>
        <v>7.060476211744894</v>
      </c>
      <c r="X82" s="6">
        <f t="shared" si="48"/>
        <v>3.2519335716657265</v>
      </c>
      <c r="Y82" s="6">
        <f t="shared" si="48"/>
        <v>61.510783296783622</v>
      </c>
      <c r="Z82" s="6">
        <f t="shared" si="48"/>
        <v>18.358376965225421</v>
      </c>
      <c r="AA82" s="6">
        <f t="shared" si="48"/>
        <v>0</v>
      </c>
      <c r="AB82" s="6">
        <f t="shared" si="48"/>
        <v>119.05227249082191</v>
      </c>
      <c r="AC82" s="6">
        <f t="shared" si="48"/>
        <v>14.289556529296636</v>
      </c>
      <c r="AD82" s="6">
        <f t="shared" si="48"/>
        <v>1.5219224525225949</v>
      </c>
      <c r="AE82" s="6">
        <f t="shared" si="48"/>
        <v>7.9394661867386933</v>
      </c>
      <c r="AF82" s="6">
        <f t="shared" si="48"/>
        <v>0.24923990453185182</v>
      </c>
      <c r="AG82" s="6">
        <f t="shared" si="48"/>
        <v>0.78644194996021377</v>
      </c>
      <c r="AH82" s="6">
        <f t="shared" si="48"/>
        <v>0.40701635923284629</v>
      </c>
      <c r="AI82" s="6">
        <f t="shared" si="48"/>
        <v>48.871883777532616</v>
      </c>
      <c r="AJ82" s="87">
        <v>4.7372232442009876</v>
      </c>
      <c r="AK82" s="6">
        <f t="shared" si="48"/>
        <v>77.975310131843003</v>
      </c>
      <c r="AL82" s="6">
        <f t="shared" si="48"/>
        <v>22.14252299216238</v>
      </c>
      <c r="AM82" s="6">
        <f t="shared" si="48"/>
        <v>23.645664130091117</v>
      </c>
      <c r="AN82" s="6">
        <f t="shared" si="48"/>
        <v>10.456540444338358</v>
      </c>
      <c r="AO82" s="6">
        <f t="shared" si="48"/>
        <v>16.958564848687761</v>
      </c>
      <c r="AP82" s="6">
        <f t="shared" si="48"/>
        <v>1.5385491752050446</v>
      </c>
      <c r="AQ82" s="6">
        <f t="shared" si="48"/>
        <v>13.396298015323975</v>
      </c>
      <c r="AR82" s="6">
        <f t="shared" si="48"/>
        <v>158.7923544252985</v>
      </c>
      <c r="AS82" s="6"/>
      <c r="AV82" s="6">
        <f>SUM(J82:L82,O82:Z82,AB82:AE82,AH82:AI82,AK82:AM82,AO82:AR82)</f>
        <v>1215.0813251305253</v>
      </c>
    </row>
    <row r="83" spans="1:50" x14ac:dyDescent="0.25">
      <c r="B83" t="s">
        <v>42</v>
      </c>
      <c r="D83" t="s">
        <v>40</v>
      </c>
      <c r="E83" t="s">
        <v>41</v>
      </c>
      <c r="F83">
        <v>2040</v>
      </c>
      <c r="G83" t="s">
        <v>54</v>
      </c>
      <c r="I83" s="6">
        <f t="shared" si="49"/>
        <v>1.811120960599125</v>
      </c>
      <c r="J83" s="6">
        <f t="shared" si="48"/>
        <v>4.7475444975171772</v>
      </c>
      <c r="K83" s="6">
        <f t="shared" si="48"/>
        <v>38.61999978824872</v>
      </c>
      <c r="L83" s="6">
        <f t="shared" si="48"/>
        <v>5.8179771849445538</v>
      </c>
      <c r="M83" s="6">
        <f t="shared" si="48"/>
        <v>1.6140905284960574</v>
      </c>
      <c r="N83" s="87">
        <v>4.3091896811260684</v>
      </c>
      <c r="O83" s="6">
        <f t="shared" si="48"/>
        <v>4.3063616739829964</v>
      </c>
      <c r="P83" s="6">
        <f t="shared" si="48"/>
        <v>43.625092186061423</v>
      </c>
      <c r="Q83" s="6">
        <f t="shared" si="48"/>
        <v>104.40631132746634</v>
      </c>
      <c r="R83" s="6">
        <f t="shared" si="48"/>
        <v>43.441794858067723</v>
      </c>
      <c r="S83" s="6">
        <f t="shared" si="48"/>
        <v>8.2466529854267829</v>
      </c>
      <c r="T83" s="6">
        <f t="shared" si="48"/>
        <v>106.1511025007872</v>
      </c>
      <c r="U83" s="6">
        <f t="shared" si="48"/>
        <v>3.8255333049970615</v>
      </c>
      <c r="V83" s="6">
        <f t="shared" si="48"/>
        <v>258.50614752134157</v>
      </c>
      <c r="W83" s="6">
        <f t="shared" si="48"/>
        <v>7.3577730430230437</v>
      </c>
      <c r="X83" s="6">
        <f t="shared" si="48"/>
        <v>3.2519335716657265</v>
      </c>
      <c r="Y83" s="6">
        <f t="shared" si="48"/>
        <v>62.5909385026008</v>
      </c>
      <c r="Z83" s="6">
        <f t="shared" si="48"/>
        <v>18.354574492556999</v>
      </c>
      <c r="AA83" s="6">
        <f t="shared" si="48"/>
        <v>0</v>
      </c>
      <c r="AB83" s="6">
        <f t="shared" si="48"/>
        <v>117.31775459668712</v>
      </c>
      <c r="AC83" s="6">
        <f t="shared" si="48"/>
        <v>15.590066440092961</v>
      </c>
      <c r="AD83" s="6">
        <f t="shared" si="48"/>
        <v>1.5219224525225949</v>
      </c>
      <c r="AE83" s="6">
        <f t="shared" si="48"/>
        <v>8.2078870358569489</v>
      </c>
      <c r="AF83" s="6">
        <f t="shared" si="48"/>
        <v>0.24923990453185182</v>
      </c>
      <c r="AG83" s="6">
        <f t="shared" si="48"/>
        <v>0.78644194996021377</v>
      </c>
      <c r="AH83" s="6">
        <f t="shared" si="48"/>
        <v>0.40701635923284629</v>
      </c>
      <c r="AI83" s="6">
        <f t="shared" si="48"/>
        <v>48.846860829674696</v>
      </c>
      <c r="AJ83" s="87">
        <v>4.8120323942997461</v>
      </c>
      <c r="AK83" s="6">
        <f t="shared" si="48"/>
        <v>86.16990571467592</v>
      </c>
      <c r="AL83" s="6">
        <f t="shared" si="48"/>
        <v>22.872104267830313</v>
      </c>
      <c r="AM83" s="6">
        <f t="shared" si="48"/>
        <v>22.381531298427412</v>
      </c>
      <c r="AN83" s="6">
        <f t="shared" si="48"/>
        <v>10.456540444338358</v>
      </c>
      <c r="AO83" s="6">
        <f t="shared" si="48"/>
        <v>17.239408512238889</v>
      </c>
      <c r="AP83" s="6">
        <f t="shared" si="48"/>
        <v>1.5127045948994993</v>
      </c>
      <c r="AQ83" s="6">
        <f t="shared" si="48"/>
        <v>12.900656667343759</v>
      </c>
      <c r="AR83" s="6">
        <f t="shared" si="48"/>
        <v>160.30126009521976</v>
      </c>
      <c r="AS83" s="6"/>
      <c r="AV83" s="6"/>
      <c r="AW83" s="6">
        <f>SUM(J83:L83,O83:Z83,AB83:AE83,AH83:AI83,AK83:AM83,AO83:AR83)</f>
        <v>1228.5188163033911</v>
      </c>
    </row>
    <row r="84" spans="1:50" x14ac:dyDescent="0.25">
      <c r="B84" t="s">
        <v>42</v>
      </c>
      <c r="D84" t="s">
        <v>40</v>
      </c>
      <c r="E84" s="5" t="s">
        <v>41</v>
      </c>
      <c r="F84" s="5">
        <v>2050</v>
      </c>
      <c r="G84" s="5" t="s">
        <v>54</v>
      </c>
      <c r="H84" s="5"/>
      <c r="I84" s="7">
        <f t="shared" si="49"/>
        <v>1.811120960599125</v>
      </c>
      <c r="J84" s="7">
        <f t="shared" si="48"/>
        <v>4.7589043037301701</v>
      </c>
      <c r="K84" s="7">
        <f t="shared" si="48"/>
        <v>38.674211271129082</v>
      </c>
      <c r="L84" s="7">
        <f t="shared" si="48"/>
        <v>5.6696654743893085</v>
      </c>
      <c r="M84" s="7">
        <f t="shared" si="48"/>
        <v>1.6140905284960574</v>
      </c>
      <c r="N84" s="88">
        <v>4.4581269710169007</v>
      </c>
      <c r="O84" s="7">
        <f t="shared" si="48"/>
        <v>4.4657831796559329</v>
      </c>
      <c r="P84" s="7">
        <f t="shared" si="48"/>
        <v>42.148815109178742</v>
      </c>
      <c r="Q84" s="7">
        <f t="shared" si="48"/>
        <v>105.61698047060558</v>
      </c>
      <c r="R84" s="7">
        <f t="shared" si="48"/>
        <v>43.276867479206445</v>
      </c>
      <c r="S84" s="7">
        <f t="shared" si="48"/>
        <v>8.3227485802465271</v>
      </c>
      <c r="T84" s="7">
        <f t="shared" si="48"/>
        <v>109.68038225950278</v>
      </c>
      <c r="U84" s="7">
        <f t="shared" si="48"/>
        <v>4.0074769222248161</v>
      </c>
      <c r="V84" s="7">
        <f t="shared" si="48"/>
        <v>258.39882703746514</v>
      </c>
      <c r="W84" s="7">
        <f t="shared" si="48"/>
        <v>7.6550698743011925</v>
      </c>
      <c r="X84" s="7">
        <f t="shared" si="48"/>
        <v>3.2519335716657265</v>
      </c>
      <c r="Y84" s="7">
        <f t="shared" si="48"/>
        <v>63.671093708417999</v>
      </c>
      <c r="Z84" s="7">
        <f t="shared" si="48"/>
        <v>18.350772019888574</v>
      </c>
      <c r="AA84" s="7">
        <f t="shared" si="48"/>
        <v>0</v>
      </c>
      <c r="AB84" s="7">
        <f t="shared" si="48"/>
        <v>115.5832367025523</v>
      </c>
      <c r="AC84" s="7">
        <f t="shared" si="48"/>
        <v>16.890576350889283</v>
      </c>
      <c r="AD84" s="7">
        <f t="shared" si="48"/>
        <v>1.5219224525225949</v>
      </c>
      <c r="AE84" s="7">
        <f t="shared" si="48"/>
        <v>8.4763078849752045</v>
      </c>
      <c r="AF84" s="7">
        <f t="shared" si="48"/>
        <v>0.24923990453185182</v>
      </c>
      <c r="AG84" s="7">
        <f t="shared" si="48"/>
        <v>0.78644194996021377</v>
      </c>
      <c r="AH84" s="7">
        <f t="shared" si="48"/>
        <v>0.40701635923284629</v>
      </c>
      <c r="AI84" s="7">
        <f t="shared" si="48"/>
        <v>48.821837881816776</v>
      </c>
      <c r="AJ84" s="88">
        <v>4.9005629166544837</v>
      </c>
      <c r="AK84" s="7">
        <f t="shared" si="48"/>
        <v>94.364501297508866</v>
      </c>
      <c r="AL84" s="7">
        <f t="shared" si="48"/>
        <v>23.601685543498249</v>
      </c>
      <c r="AM84" s="7">
        <f t="shared" si="48"/>
        <v>21.11739846676371</v>
      </c>
      <c r="AN84" s="7">
        <f t="shared" si="48"/>
        <v>10.456540444338358</v>
      </c>
      <c r="AO84" s="7">
        <f t="shared" si="48"/>
        <v>17.520252175790016</v>
      </c>
      <c r="AP84" s="7">
        <f t="shared" si="48"/>
        <v>1.4868600145939546</v>
      </c>
      <c r="AQ84" s="7">
        <f t="shared" si="48"/>
        <v>12.405015319363546</v>
      </c>
      <c r="AR84" s="7">
        <f t="shared" si="48"/>
        <v>161.81016576514105</v>
      </c>
      <c r="AS84" s="23"/>
      <c r="AV84" s="6"/>
      <c r="AW84" s="6"/>
      <c r="AX84" s="6">
        <f>SUM(J84:L84,O84:Z84,AB84:AE84,AH84:AI84,AK84:AM84,AO84:AR84)</f>
        <v>1241.9563074762568</v>
      </c>
    </row>
    <row r="85" spans="1:50" x14ac:dyDescent="0.25">
      <c r="C85" t="s">
        <v>193</v>
      </c>
      <c r="E85" t="s">
        <v>45</v>
      </c>
      <c r="F85">
        <v>2005</v>
      </c>
      <c r="G85" t="s">
        <v>54</v>
      </c>
      <c r="I85" s="6">
        <f>I86</f>
        <v>3.8799748647008969</v>
      </c>
      <c r="J85" s="6">
        <f t="shared" ref="J85:AR85" si="50">J86</f>
        <v>6.0805788535832166</v>
      </c>
      <c r="K85" s="6">
        <f t="shared" si="50"/>
        <v>6.1771321429928676</v>
      </c>
      <c r="L85" s="6">
        <f t="shared" si="50"/>
        <v>3.4026473080721957</v>
      </c>
      <c r="M85" s="6">
        <f t="shared" si="50"/>
        <v>3.9434188883503829</v>
      </c>
      <c r="N85" s="6">
        <f t="shared" si="50"/>
        <v>6.0805788535832166</v>
      </c>
      <c r="O85" s="6">
        <f t="shared" si="50"/>
        <v>4.2513435632173477</v>
      </c>
      <c r="P85" s="6">
        <f t="shared" si="50"/>
        <v>3.7313001701868229</v>
      </c>
      <c r="Q85" s="6">
        <f t="shared" si="50"/>
        <v>5.8884459493416657</v>
      </c>
      <c r="R85" s="6">
        <f t="shared" si="50"/>
        <v>6.9958093430515529</v>
      </c>
      <c r="S85" s="6">
        <f t="shared" si="50"/>
        <v>3.7685307731339597</v>
      </c>
      <c r="T85" s="6">
        <f t="shared" si="50"/>
        <v>4.5576852663586465</v>
      </c>
      <c r="U85" s="6">
        <f t="shared" si="50"/>
        <v>6.1770044739691139</v>
      </c>
      <c r="V85" s="6">
        <f t="shared" si="50"/>
        <v>6.3011424781430421</v>
      </c>
      <c r="W85" s="6">
        <f t="shared" si="50"/>
        <v>4.2724389804084453</v>
      </c>
      <c r="X85" s="6">
        <f t="shared" si="50"/>
        <v>3.9682157342097413</v>
      </c>
      <c r="Y85" s="6">
        <f t="shared" si="50"/>
        <v>3.5608086624156048</v>
      </c>
      <c r="Z85" s="6">
        <f t="shared" si="50"/>
        <v>5.9817027788297663</v>
      </c>
      <c r="AA85" s="6">
        <f t="shared" si="50"/>
        <v>6.5133351451588695</v>
      </c>
      <c r="AB85" s="6">
        <f t="shared" si="50"/>
        <v>4.9931228690598122</v>
      </c>
      <c r="AC85" s="6">
        <f t="shared" si="50"/>
        <v>3.5813063590542651</v>
      </c>
      <c r="AD85" s="6">
        <f t="shared" si="50"/>
        <v>6.0319113581884967</v>
      </c>
      <c r="AE85" s="6">
        <f t="shared" si="50"/>
        <v>3.5579344212160482</v>
      </c>
      <c r="AF85" s="6">
        <f t="shared" si="50"/>
        <v>3.8823944017846621</v>
      </c>
      <c r="AG85" s="6">
        <f t="shared" si="50"/>
        <v>3.800074825100495</v>
      </c>
      <c r="AH85" s="6">
        <f t="shared" si="50"/>
        <v>3.4529255260637912</v>
      </c>
      <c r="AI85" s="6">
        <f t="shared" si="50"/>
        <v>6.1281818232395278</v>
      </c>
      <c r="AJ85" s="6">
        <f t="shared" si="50"/>
        <v>6.5133351451588695</v>
      </c>
      <c r="AK85" s="6">
        <f t="shared" si="50"/>
        <v>3.5967000297339338</v>
      </c>
      <c r="AL85" s="6">
        <f t="shared" si="50"/>
        <v>3.9016881283826734</v>
      </c>
      <c r="AM85" s="6">
        <f t="shared" si="50"/>
        <v>3.4882101388150355</v>
      </c>
      <c r="AN85" s="6">
        <f t="shared" si="50"/>
        <v>4.3280779352030692</v>
      </c>
      <c r="AO85" s="6">
        <f t="shared" si="50"/>
        <v>6.5133351451588695</v>
      </c>
      <c r="AP85" s="6">
        <f t="shared" si="50"/>
        <v>4.1742409929725026</v>
      </c>
      <c r="AQ85" s="6">
        <f t="shared" si="50"/>
        <v>3.8299482119893344</v>
      </c>
      <c r="AR85" s="6">
        <f t="shared" si="50"/>
        <v>6.4487502871554998</v>
      </c>
      <c r="AS85" s="6"/>
    </row>
    <row r="86" spans="1:50" x14ac:dyDescent="0.25">
      <c r="C86" t="s">
        <v>193</v>
      </c>
      <c r="E86" t="s">
        <v>45</v>
      </c>
      <c r="F86">
        <v>2010</v>
      </c>
      <c r="G86" t="s">
        <v>54</v>
      </c>
      <c r="I86" s="6">
        <v>3.8799748647008969</v>
      </c>
      <c r="J86" s="6">
        <v>6.0805788535832166</v>
      </c>
      <c r="K86" s="6">
        <v>6.1771321429928676</v>
      </c>
      <c r="L86" s="6">
        <v>3.4026473080721957</v>
      </c>
      <c r="M86" s="6">
        <v>3.9434188883503829</v>
      </c>
      <c r="N86" s="6">
        <v>6.0805788535832166</v>
      </c>
      <c r="O86" s="6">
        <v>4.2513435632173477</v>
      </c>
      <c r="P86" s="6">
        <v>3.7313001701868229</v>
      </c>
      <c r="Q86" s="6">
        <v>5.8884459493416657</v>
      </c>
      <c r="R86" s="6">
        <v>6.9958093430515529</v>
      </c>
      <c r="S86" s="6">
        <v>3.7685307731339597</v>
      </c>
      <c r="T86" s="6">
        <v>4.5576852663586465</v>
      </c>
      <c r="U86" s="6">
        <v>6.1770044739691139</v>
      </c>
      <c r="V86" s="6">
        <v>6.3011424781430421</v>
      </c>
      <c r="W86" s="6">
        <v>4.2724389804084453</v>
      </c>
      <c r="X86" s="6">
        <v>3.9682157342097413</v>
      </c>
      <c r="Y86" s="6">
        <v>3.5608086624156048</v>
      </c>
      <c r="Z86" s="6">
        <v>5.9817027788297663</v>
      </c>
      <c r="AA86" s="6">
        <v>6.5133351451588695</v>
      </c>
      <c r="AB86" s="6">
        <v>4.9931228690598122</v>
      </c>
      <c r="AC86" s="6">
        <v>3.5813063590542651</v>
      </c>
      <c r="AD86" s="6">
        <v>6.0319113581884967</v>
      </c>
      <c r="AE86" s="6">
        <v>3.5579344212160482</v>
      </c>
      <c r="AF86" s="6">
        <v>3.8823944017846621</v>
      </c>
      <c r="AG86" s="6">
        <v>3.800074825100495</v>
      </c>
      <c r="AH86" s="6">
        <v>3.4529255260637912</v>
      </c>
      <c r="AI86" s="6">
        <v>6.1281818232395278</v>
      </c>
      <c r="AJ86" s="6">
        <v>6.5133351451588695</v>
      </c>
      <c r="AK86" s="6">
        <v>3.5967000297339338</v>
      </c>
      <c r="AL86" s="6">
        <v>3.9016881283826734</v>
      </c>
      <c r="AM86" s="6">
        <v>3.4882101388150355</v>
      </c>
      <c r="AN86" s="6">
        <v>4.3280779352030692</v>
      </c>
      <c r="AO86" s="6">
        <v>6.5133351451588695</v>
      </c>
      <c r="AP86" s="6">
        <v>4.1742409929725026</v>
      </c>
      <c r="AQ86" s="6">
        <v>3.8299482119893344</v>
      </c>
      <c r="AR86" s="6">
        <v>6.4487502871554998</v>
      </c>
      <c r="AS86" s="6"/>
    </row>
    <row r="87" spans="1:50" x14ac:dyDescent="0.25">
      <c r="C87" t="s">
        <v>193</v>
      </c>
      <c r="E87" t="s">
        <v>45</v>
      </c>
      <c r="F87">
        <v>2020</v>
      </c>
      <c r="G87" t="s">
        <v>54</v>
      </c>
      <c r="I87" s="6">
        <v>3.8799748647008969</v>
      </c>
      <c r="J87" s="6">
        <v>6.0811134407789007</v>
      </c>
      <c r="K87" s="6">
        <v>6.1798010081917987</v>
      </c>
      <c r="L87" s="6">
        <v>3.3836989522212964</v>
      </c>
      <c r="M87" s="6">
        <v>3.9434188883503829</v>
      </c>
      <c r="N87" s="6">
        <v>6.0811134407789007</v>
      </c>
      <c r="O87" s="6">
        <v>4.2529293904044918</v>
      </c>
      <c r="P87" s="6">
        <v>3.7401908422989218</v>
      </c>
      <c r="Q87" s="6">
        <v>5.888932988298774</v>
      </c>
      <c r="R87" s="6">
        <v>6.9996032124856118</v>
      </c>
      <c r="S87" s="6">
        <v>3.7792858979054138</v>
      </c>
      <c r="T87" s="6">
        <v>4.5553473312709398</v>
      </c>
      <c r="U87" s="6">
        <v>6.1761994850778166</v>
      </c>
      <c r="V87" s="6">
        <v>6.2996937041103536</v>
      </c>
      <c r="W87" s="6">
        <v>4.2552554227837076</v>
      </c>
      <c r="X87" s="6">
        <v>3.9682157342097413</v>
      </c>
      <c r="Y87" s="6">
        <v>3.5549704710615551</v>
      </c>
      <c r="Z87" s="6">
        <v>5.9825197179114458</v>
      </c>
      <c r="AA87" s="6">
        <v>6.5190613233241992</v>
      </c>
      <c r="AB87" s="6">
        <v>4.9991254250678718</v>
      </c>
      <c r="AC87" s="6">
        <v>3.5871742450751904</v>
      </c>
      <c r="AD87" s="6">
        <v>6.0319113581884967</v>
      </c>
      <c r="AE87" s="6">
        <v>3.5603880643761903</v>
      </c>
      <c r="AF87" s="6">
        <v>3.8823944017846621</v>
      </c>
      <c r="AG87" s="6">
        <v>3.800074825100495</v>
      </c>
      <c r="AH87" s="6">
        <v>3.4239943424971075</v>
      </c>
      <c r="AI87" s="6">
        <v>6.1316986667250291</v>
      </c>
      <c r="AJ87" s="6">
        <v>6.5190613233241992</v>
      </c>
      <c r="AK87" s="6">
        <v>3.589049426020682</v>
      </c>
      <c r="AL87" s="6">
        <v>3.9018400160169859</v>
      </c>
      <c r="AM87" s="6">
        <v>3.4921664194335662</v>
      </c>
      <c r="AN87" s="6">
        <v>4.3280779352030692</v>
      </c>
      <c r="AO87" s="6">
        <v>6.5190613233241992</v>
      </c>
      <c r="AP87" s="6">
        <v>4.16640432005675</v>
      </c>
      <c r="AQ87" s="6">
        <v>3.8032607971777495</v>
      </c>
      <c r="AR87" s="6">
        <v>6.4488991499642152</v>
      </c>
      <c r="AS87" s="6"/>
    </row>
    <row r="88" spans="1:50" x14ac:dyDescent="0.25">
      <c r="C88" t="s">
        <v>193</v>
      </c>
      <c r="E88" t="s">
        <v>45</v>
      </c>
      <c r="F88">
        <v>2030</v>
      </c>
      <c r="G88" t="s">
        <v>54</v>
      </c>
      <c r="I88" s="6">
        <v>3.8799748647008969</v>
      </c>
      <c r="J88" s="6">
        <v>6.0814906508981172</v>
      </c>
      <c r="K88" s="6">
        <v>6.1939203630470132</v>
      </c>
      <c r="L88" s="6">
        <v>3.5418490033962717</v>
      </c>
      <c r="M88" s="6">
        <v>3.9434188883503829</v>
      </c>
      <c r="N88" s="6">
        <v>6.0814906508981172</v>
      </c>
      <c r="O88" s="6">
        <v>4.3130014293274037</v>
      </c>
      <c r="P88" s="6">
        <v>3.5592017358158934</v>
      </c>
      <c r="Q88" s="6">
        <v>5.9287208672892167</v>
      </c>
      <c r="R88" s="6">
        <v>7.02575600382937</v>
      </c>
      <c r="S88" s="6">
        <v>3.8020711151123976</v>
      </c>
      <c r="T88" s="6">
        <v>4.6267806803155782</v>
      </c>
      <c r="U88" s="6">
        <v>6.1643278133929247</v>
      </c>
      <c r="V88" s="6">
        <v>6.2947846012064188</v>
      </c>
      <c r="W88" s="6">
        <v>4.2896681684451199</v>
      </c>
      <c r="X88" s="6">
        <v>3.9682157342097413</v>
      </c>
      <c r="Y88" s="6">
        <v>3.5203298751739638</v>
      </c>
      <c r="Z88" s="6">
        <v>6.0018691394198731</v>
      </c>
      <c r="AA88" s="6">
        <v>6.5073765670784622</v>
      </c>
      <c r="AB88" s="6">
        <v>4.9752024606874317</v>
      </c>
      <c r="AC88" s="6">
        <v>3.8220892337844359</v>
      </c>
      <c r="AD88" s="6">
        <v>6.0319113581884967</v>
      </c>
      <c r="AE88" s="6">
        <v>3.7164495282304344</v>
      </c>
      <c r="AF88" s="6">
        <v>3.8823944017846621</v>
      </c>
      <c r="AG88" s="6">
        <v>3.800074825100495</v>
      </c>
      <c r="AH88" s="6">
        <v>3.4239943424971075</v>
      </c>
      <c r="AI88" s="6">
        <v>6.1727177372339304</v>
      </c>
      <c r="AJ88" s="6">
        <v>6.5073765670784622</v>
      </c>
      <c r="AK88" s="6">
        <v>3.833297258232383</v>
      </c>
      <c r="AL88" s="6">
        <v>3.9566420292984326</v>
      </c>
      <c r="AM88" s="6">
        <v>3.5683307727418025</v>
      </c>
      <c r="AN88" s="6">
        <v>4.3280779352030692</v>
      </c>
      <c r="AO88" s="6">
        <v>6.5073765670784622</v>
      </c>
      <c r="AP88" s="6">
        <v>4.1721618354324184</v>
      </c>
      <c r="AQ88" s="6">
        <v>3.7606501009484465</v>
      </c>
      <c r="AR88" s="6">
        <v>6.4915604482099969</v>
      </c>
      <c r="AS88" s="6"/>
    </row>
    <row r="89" spans="1:50" x14ac:dyDescent="0.25">
      <c r="C89" t="s">
        <v>193</v>
      </c>
      <c r="E89" t="s">
        <v>45</v>
      </c>
      <c r="F89">
        <v>2040</v>
      </c>
      <c r="G89" t="s">
        <v>54</v>
      </c>
      <c r="I89" s="6">
        <v>3.8799748647008969</v>
      </c>
      <c r="J89" s="6">
        <v>6.0884989606762439</v>
      </c>
      <c r="K89" s="6">
        <v>6.2033377404134828</v>
      </c>
      <c r="L89" s="6">
        <v>3.4873476227915359</v>
      </c>
      <c r="M89" s="6">
        <v>3.9434188883503829</v>
      </c>
      <c r="N89" s="6">
        <v>6.0884989606762439</v>
      </c>
      <c r="O89" s="6">
        <v>4.4006931475455193</v>
      </c>
      <c r="P89" s="6">
        <v>3.4934558249707024</v>
      </c>
      <c r="Q89" s="6">
        <v>5.9817255999880645</v>
      </c>
      <c r="R89" s="6">
        <v>7.0107172694426794</v>
      </c>
      <c r="S89" s="6">
        <v>3.8196006699113347</v>
      </c>
      <c r="T89" s="6">
        <v>4.6565419244636912</v>
      </c>
      <c r="U89" s="6">
        <v>6.2948180797947328</v>
      </c>
      <c r="V89" s="6">
        <v>6.2916784983848935</v>
      </c>
      <c r="W89" s="6">
        <v>4.4117744414067825</v>
      </c>
      <c r="X89" s="6">
        <v>3.9682157342097413</v>
      </c>
      <c r="Y89" s="6">
        <v>3.5592562248172959</v>
      </c>
      <c r="Z89" s="6">
        <v>6.0067638231047926</v>
      </c>
      <c r="AA89" s="6">
        <v>6.5387017397051217</v>
      </c>
      <c r="AB89" s="6">
        <v>4.916852898880089</v>
      </c>
      <c r="AC89" s="6">
        <v>3.9492603753873263</v>
      </c>
      <c r="AD89" s="6">
        <v>6.0319113581884967</v>
      </c>
      <c r="AE89" s="6">
        <v>3.7961370693444993</v>
      </c>
      <c r="AF89" s="6">
        <v>3.8823944017846621</v>
      </c>
      <c r="AG89" s="6">
        <v>3.800074825100495</v>
      </c>
      <c r="AH89" s="6">
        <v>3.4239943424971075</v>
      </c>
      <c r="AI89" s="6">
        <v>6.2048378210434487</v>
      </c>
      <c r="AJ89" s="6">
        <v>6.5387017397051217</v>
      </c>
      <c r="AK89" s="6">
        <v>3.8733456207655301</v>
      </c>
      <c r="AL89" s="6">
        <v>4.0310891166670073</v>
      </c>
      <c r="AM89" s="6">
        <v>2.9480403534453874</v>
      </c>
      <c r="AN89" s="6">
        <v>4.3280779352030692</v>
      </c>
      <c r="AO89" s="6">
        <v>6.5387017397051217</v>
      </c>
      <c r="AP89" s="6">
        <v>4.1405113140597507</v>
      </c>
      <c r="AQ89" s="6">
        <v>3.6856555087554486</v>
      </c>
      <c r="AR89" s="6">
        <v>6.5532212336673883</v>
      </c>
      <c r="AS89" s="6"/>
      <c r="AU89" s="6"/>
    </row>
    <row r="90" spans="1:50" x14ac:dyDescent="0.25">
      <c r="C90" t="s">
        <v>193</v>
      </c>
      <c r="E90" t="s">
        <v>45</v>
      </c>
      <c r="F90">
        <v>2050</v>
      </c>
      <c r="G90" t="s">
        <v>54</v>
      </c>
      <c r="I90" s="6">
        <v>3.8799748647008969</v>
      </c>
      <c r="J90" s="6">
        <v>6.0955372063237725</v>
      </c>
      <c r="K90" s="6">
        <v>6.2128583657694367</v>
      </c>
      <c r="L90" s="6">
        <v>3.4343053809981896</v>
      </c>
      <c r="M90" s="6">
        <v>3.9434188883503829</v>
      </c>
      <c r="N90" s="6">
        <v>6.0955372063237725</v>
      </c>
      <c r="O90" s="6">
        <v>4.4876052360271963</v>
      </c>
      <c r="P90" s="6">
        <v>3.6545962618716645</v>
      </c>
      <c r="Q90" s="6">
        <v>6.0263468589248674</v>
      </c>
      <c r="R90" s="6">
        <v>6.9957253207200907</v>
      </c>
      <c r="S90" s="6">
        <v>3.8370035222378096</v>
      </c>
      <c r="T90" s="6">
        <v>4.6791562309782426</v>
      </c>
      <c r="U90" s="6">
        <v>6.4345283465494694</v>
      </c>
      <c r="V90" s="6">
        <v>6.2888829977645759</v>
      </c>
      <c r="W90" s="6">
        <v>4.5166377649859539</v>
      </c>
      <c r="X90" s="6">
        <v>3.9682157342097413</v>
      </c>
      <c r="Y90" s="6">
        <v>3.6003152113511216</v>
      </c>
      <c r="Z90" s="6">
        <v>6.0117445039124284</v>
      </c>
      <c r="AA90" s="6">
        <v>6.572571644785083</v>
      </c>
      <c r="AB90" s="6">
        <v>4.8729640238756318</v>
      </c>
      <c r="AC90" s="6">
        <v>3.9446586408812871</v>
      </c>
      <c r="AD90" s="6">
        <v>6.0319113581884967</v>
      </c>
      <c r="AE90" s="6">
        <v>3.8762632183181851</v>
      </c>
      <c r="AF90" s="6">
        <v>3.8823944017846621</v>
      </c>
      <c r="AG90" s="6">
        <v>3.800074825100495</v>
      </c>
      <c r="AH90" s="6">
        <v>3.4239943424971075</v>
      </c>
      <c r="AI90" s="6">
        <v>6.2207946856162089</v>
      </c>
      <c r="AJ90" s="6">
        <v>6.572571644785083</v>
      </c>
      <c r="AK90" s="6">
        <v>3.8814246876036647</v>
      </c>
      <c r="AL90" s="6">
        <v>4.0935264478143409</v>
      </c>
      <c r="AM90" s="6">
        <v>2.8666251222316825</v>
      </c>
      <c r="AN90" s="6">
        <v>4.3280779352030692</v>
      </c>
      <c r="AO90" s="6">
        <v>6.572571644785083</v>
      </c>
      <c r="AP90" s="6">
        <v>4.1086978271694594</v>
      </c>
      <c r="AQ90" s="6">
        <v>3.6155517638840751</v>
      </c>
      <c r="AR90" s="6">
        <v>6.5773136967282477</v>
      </c>
      <c r="AS90" s="6"/>
    </row>
    <row r="91" spans="1:50" x14ac:dyDescent="0.25">
      <c r="B91" t="s">
        <v>46</v>
      </c>
    </row>
    <row r="92" spans="1:50" x14ac:dyDescent="0.25">
      <c r="A92" s="17" t="s">
        <v>60</v>
      </c>
      <c r="B92" t="s">
        <v>42</v>
      </c>
      <c r="D92" t="s">
        <v>40</v>
      </c>
      <c r="E92" t="s">
        <v>41</v>
      </c>
      <c r="F92">
        <v>2005</v>
      </c>
      <c r="G92" t="s">
        <v>61</v>
      </c>
      <c r="I92" s="13">
        <f>I93</f>
        <v>1.1925515823203809</v>
      </c>
      <c r="J92" s="13">
        <f t="shared" ref="J92:AR92" si="51">J93</f>
        <v>21.842206499485151</v>
      </c>
      <c r="K92" s="13">
        <f t="shared" si="51"/>
        <v>7.3584884997227222</v>
      </c>
      <c r="L92" s="13">
        <f t="shared" si="51"/>
        <v>27.292196580685811</v>
      </c>
      <c r="M92" s="13">
        <f t="shared" si="51"/>
        <v>2.3030580379548704</v>
      </c>
      <c r="N92" s="13">
        <f t="shared" si="51"/>
        <v>4.4137200141332453</v>
      </c>
      <c r="O92" s="13">
        <f t="shared" si="51"/>
        <v>0.29145516164410301</v>
      </c>
      <c r="P92" s="13">
        <f t="shared" si="51"/>
        <v>36.763474462459719</v>
      </c>
      <c r="Q92" s="13">
        <f t="shared" si="51"/>
        <v>202.26683742209121</v>
      </c>
      <c r="R92" s="13">
        <f t="shared" si="51"/>
        <v>29.037391660934173</v>
      </c>
      <c r="S92" s="13">
        <f t="shared" si="51"/>
        <v>3.3979434747043471</v>
      </c>
      <c r="T92" s="13">
        <f t="shared" si="51"/>
        <v>79.609176587432927</v>
      </c>
      <c r="U92" s="13">
        <f t="shared" si="51"/>
        <v>14.483333502599573</v>
      </c>
      <c r="V92" s="13">
        <f t="shared" si="51"/>
        <v>211.78668882920024</v>
      </c>
      <c r="W92" s="13">
        <f t="shared" si="51"/>
        <v>14.023650064272198</v>
      </c>
      <c r="X92" s="13">
        <f t="shared" si="51"/>
        <v>9.8780267216928124</v>
      </c>
      <c r="Y92" s="13">
        <f t="shared" si="51"/>
        <v>48.242339985030576</v>
      </c>
      <c r="Z92" s="13">
        <f t="shared" si="51"/>
        <v>0.24211709519764227</v>
      </c>
      <c r="AA92" s="13">
        <f t="shared" si="51"/>
        <v>0</v>
      </c>
      <c r="AB92" s="13">
        <f t="shared" si="51"/>
        <v>61.673813098158334</v>
      </c>
      <c r="AC92" s="13">
        <f t="shared" si="51"/>
        <v>14.773808020891783</v>
      </c>
      <c r="AD92" s="13">
        <f t="shared" si="51"/>
        <v>0.3728407819459077</v>
      </c>
      <c r="AE92" s="13">
        <f t="shared" si="51"/>
        <v>6.985258873816198</v>
      </c>
      <c r="AF92" s="13">
        <f t="shared" si="51"/>
        <v>8.2496338818426218E-2</v>
      </c>
      <c r="AG92" s="13">
        <f t="shared" si="51"/>
        <v>1.4983805155853804</v>
      </c>
      <c r="AH92" s="13">
        <f t="shared" si="51"/>
        <v>6.8864715951724103</v>
      </c>
      <c r="AI92" s="13">
        <f t="shared" si="51"/>
        <v>5.7287598929844128</v>
      </c>
      <c r="AJ92" s="13">
        <f t="shared" si="51"/>
        <v>5.9239423025760765</v>
      </c>
      <c r="AK92" s="13">
        <f t="shared" si="51"/>
        <v>103.20006410404739</v>
      </c>
      <c r="AL92" s="13">
        <f t="shared" si="51"/>
        <v>5.837455278035903</v>
      </c>
      <c r="AM92" s="13">
        <f t="shared" si="51"/>
        <v>57.010872291735097</v>
      </c>
      <c r="AN92" s="13">
        <f t="shared" si="51"/>
        <v>19.873055410837697</v>
      </c>
      <c r="AO92" s="13">
        <f t="shared" si="51"/>
        <v>20.078427147911459</v>
      </c>
      <c r="AP92" s="13">
        <f t="shared" si="51"/>
        <v>0.79721359561956562</v>
      </c>
      <c r="AQ92" s="13">
        <f t="shared" si="51"/>
        <v>13.357184390360672</v>
      </c>
      <c r="AR92" s="13">
        <f t="shared" si="51"/>
        <v>71.334409631407198</v>
      </c>
      <c r="AS92" s="13"/>
      <c r="AU92" s="6"/>
    </row>
    <row r="93" spans="1:50" x14ac:dyDescent="0.25">
      <c r="A93" s="17" t="s">
        <v>60</v>
      </c>
      <c r="B93" t="s">
        <v>42</v>
      </c>
      <c r="D93" t="s">
        <v>40</v>
      </c>
      <c r="E93" t="s">
        <v>41</v>
      </c>
      <c r="F93">
        <v>2010</v>
      </c>
      <c r="G93" t="s">
        <v>61</v>
      </c>
      <c r="I93" s="13">
        <v>1.1925515823203809</v>
      </c>
      <c r="J93" s="13">
        <v>21.842206499485151</v>
      </c>
      <c r="K93" s="13">
        <v>7.3584884997227222</v>
      </c>
      <c r="L93" s="13">
        <v>27.292196580685811</v>
      </c>
      <c r="M93" s="13">
        <v>2.3030580379548704</v>
      </c>
      <c r="N93" s="90">
        <v>4.4137200141332453</v>
      </c>
      <c r="O93" s="13">
        <v>0.29145516164410301</v>
      </c>
      <c r="P93" s="13">
        <v>36.763474462459719</v>
      </c>
      <c r="Q93" s="13">
        <v>202.26683742209121</v>
      </c>
      <c r="R93" s="13">
        <v>29.037391660934173</v>
      </c>
      <c r="S93" s="13">
        <v>3.3979434747043471</v>
      </c>
      <c r="T93" s="13">
        <v>79.609176587432927</v>
      </c>
      <c r="U93" s="13">
        <v>14.483333502599573</v>
      </c>
      <c r="V93" s="13">
        <v>211.78668882920024</v>
      </c>
      <c r="W93" s="13">
        <v>14.023650064272198</v>
      </c>
      <c r="X93" s="13">
        <v>9.8780267216928124</v>
      </c>
      <c r="Y93" s="13">
        <v>48.242339985030576</v>
      </c>
      <c r="Z93" s="13">
        <v>0.24211709519764227</v>
      </c>
      <c r="AA93" s="90">
        <v>0</v>
      </c>
      <c r="AB93" s="13">
        <v>61.673813098158334</v>
      </c>
      <c r="AC93" s="13">
        <v>14.773808020891783</v>
      </c>
      <c r="AD93" s="13">
        <v>0.3728407819459077</v>
      </c>
      <c r="AE93" s="13">
        <v>6.985258873816198</v>
      </c>
      <c r="AF93" s="13">
        <v>8.2496338818426218E-2</v>
      </c>
      <c r="AG93" s="13">
        <v>1.4983805155853804</v>
      </c>
      <c r="AH93" s="13">
        <v>6.8864715951724103</v>
      </c>
      <c r="AI93" s="13">
        <v>5.7287598929844128</v>
      </c>
      <c r="AJ93" s="90">
        <v>5.9239423025760765</v>
      </c>
      <c r="AK93" s="13">
        <v>103.20006410404739</v>
      </c>
      <c r="AL93" s="13">
        <v>5.837455278035903</v>
      </c>
      <c r="AM93" s="13">
        <v>57.010872291735097</v>
      </c>
      <c r="AN93" s="13">
        <v>19.873055410837697</v>
      </c>
      <c r="AO93" s="13">
        <v>20.078427147911459</v>
      </c>
      <c r="AP93" s="13">
        <v>0.79721359561956562</v>
      </c>
      <c r="AQ93" s="13">
        <v>13.357184390360672</v>
      </c>
      <c r="AR93" s="13">
        <v>71.334409631407198</v>
      </c>
      <c r="AS93" s="13"/>
      <c r="AT93" s="6">
        <f>SUM(J93:L93,O93:Z93,AB93:AE93,AH93:AI93,AK93:AM93,AO93:AR93)</f>
        <v>1074.5519052492396</v>
      </c>
    </row>
    <row r="94" spans="1:50" x14ac:dyDescent="0.25">
      <c r="A94" s="17"/>
      <c r="B94" t="s">
        <v>42</v>
      </c>
      <c r="D94" t="s">
        <v>40</v>
      </c>
      <c r="E94" t="s">
        <v>41</v>
      </c>
      <c r="F94">
        <v>2020</v>
      </c>
      <c r="G94" t="s">
        <v>61</v>
      </c>
      <c r="I94" s="6">
        <v>1.3969915910433135</v>
      </c>
      <c r="J94" s="6">
        <v>21.382958245638143</v>
      </c>
      <c r="K94" s="6">
        <v>6.9043912418575397</v>
      </c>
      <c r="L94" s="6">
        <v>31.185227059918116</v>
      </c>
      <c r="M94" s="6">
        <v>2.7594911941692093</v>
      </c>
      <c r="N94" s="87">
        <v>3.8017740306993604</v>
      </c>
      <c r="O94" s="6">
        <v>0.3995619747139787</v>
      </c>
      <c r="P94" s="6">
        <v>37.494252264289969</v>
      </c>
      <c r="Q94" s="6">
        <v>212.81222762624691</v>
      </c>
      <c r="R94" s="6">
        <v>27.199973667288049</v>
      </c>
      <c r="S94" s="6">
        <v>3.5939478038589279</v>
      </c>
      <c r="T94" s="6">
        <v>91.252173300412679</v>
      </c>
      <c r="U94" s="6">
        <v>17.025850312078774</v>
      </c>
      <c r="V94" s="6">
        <v>225.17032098217962</v>
      </c>
      <c r="W94" s="6">
        <v>18.953503224481686</v>
      </c>
      <c r="X94" s="6">
        <v>9.6737682778682323</v>
      </c>
      <c r="Y94" s="6">
        <v>50.07320107534504</v>
      </c>
      <c r="Z94" s="6">
        <v>0.35320024008712148</v>
      </c>
      <c r="AA94" s="87">
        <v>0</v>
      </c>
      <c r="AB94" s="6">
        <v>64.331788135435033</v>
      </c>
      <c r="AC94" s="6">
        <v>14.300399299907479</v>
      </c>
      <c r="AD94" s="6">
        <v>0.31976613765372747</v>
      </c>
      <c r="AE94" s="6">
        <v>8.3748945699004036</v>
      </c>
      <c r="AF94" s="6">
        <v>0.12978770873978049</v>
      </c>
      <c r="AG94" s="6">
        <v>1.4390825659866513</v>
      </c>
      <c r="AH94" s="6">
        <v>1.0677523711737143E-2</v>
      </c>
      <c r="AI94" s="6">
        <v>5.3094213820901537</v>
      </c>
      <c r="AJ94" s="87">
        <v>5.0970237705900603</v>
      </c>
      <c r="AK94" s="6">
        <v>102.69758722520552</v>
      </c>
      <c r="AL94" s="6">
        <v>7.1572682775567333</v>
      </c>
      <c r="AM94" s="6">
        <v>54.587606069948535</v>
      </c>
      <c r="AN94" s="6">
        <v>22.093578511289312</v>
      </c>
      <c r="AO94" s="6">
        <v>17.391275000904638</v>
      </c>
      <c r="AP94" s="6">
        <v>0.95625262255551269</v>
      </c>
      <c r="AQ94" s="6">
        <v>14.660987670976107</v>
      </c>
      <c r="AR94" s="6">
        <v>64.125585284769826</v>
      </c>
      <c r="AS94" s="6"/>
      <c r="AU94" s="6">
        <f>SUM(J94:L94,O94:Z94,AB94:AE94,AH94:AI94,AK94:AM94,AO94:AR94)</f>
        <v>1107.6980664968798</v>
      </c>
    </row>
    <row r="95" spans="1:50" x14ac:dyDescent="0.25">
      <c r="A95" s="17"/>
      <c r="B95" t="s">
        <v>42</v>
      </c>
      <c r="D95" t="s">
        <v>40</v>
      </c>
      <c r="E95" t="s">
        <v>41</v>
      </c>
      <c r="F95">
        <v>2030</v>
      </c>
      <c r="G95" t="s">
        <v>61</v>
      </c>
      <c r="I95" s="6">
        <v>1.517660259813649</v>
      </c>
      <c r="J95" s="6">
        <v>22.179122853532292</v>
      </c>
      <c r="K95" s="6">
        <v>6.8539527589448497</v>
      </c>
      <c r="L95" s="6">
        <v>30.071241397533701</v>
      </c>
      <c r="M95" s="6">
        <v>2.7698171592746772</v>
      </c>
      <c r="N95" s="87">
        <v>3.5660898575930298</v>
      </c>
      <c r="O95" s="6">
        <v>0.42488685656829295</v>
      </c>
      <c r="P95" s="6">
        <v>37.570565207177715</v>
      </c>
      <c r="Q95" s="6">
        <v>206.44692720071197</v>
      </c>
      <c r="R95" s="6">
        <v>25.865711354141254</v>
      </c>
      <c r="S95" s="6">
        <v>4.5045045950558373</v>
      </c>
      <c r="T95" s="6">
        <v>93.005311565266197</v>
      </c>
      <c r="U95" s="6">
        <v>17.943405075800772</v>
      </c>
      <c r="V95" s="6">
        <v>215.66115469121027</v>
      </c>
      <c r="W95" s="6">
        <v>20.46848724974339</v>
      </c>
      <c r="X95" s="6">
        <v>8.9855645076086983</v>
      </c>
      <c r="Y95" s="6">
        <v>47.804116631141049</v>
      </c>
      <c r="Z95" s="6">
        <v>0.31145446785010256</v>
      </c>
      <c r="AA95" s="87">
        <v>0</v>
      </c>
      <c r="AB95" s="6">
        <v>63.283221397180164</v>
      </c>
      <c r="AC95" s="6">
        <v>13.50660687038792</v>
      </c>
      <c r="AD95" s="6">
        <v>0.33888858280464085</v>
      </c>
      <c r="AE95" s="6">
        <v>7.9472166565368374</v>
      </c>
      <c r="AF95" s="6">
        <v>0.13182530704452253</v>
      </c>
      <c r="AG95" s="6">
        <v>1.4941274535410551</v>
      </c>
      <c r="AH95" s="6">
        <v>1.0934459311801648E-2</v>
      </c>
      <c r="AI95" s="6">
        <v>5.2781434737151258</v>
      </c>
      <c r="AJ95" s="87">
        <v>4.7372232442009876</v>
      </c>
      <c r="AK95" s="6">
        <v>88.482169940403452</v>
      </c>
      <c r="AL95" s="6">
        <v>8.2391296257899835</v>
      </c>
      <c r="AM95" s="6">
        <v>57.43163083639039</v>
      </c>
      <c r="AN95" s="6">
        <v>23.425092646329979</v>
      </c>
      <c r="AO95" s="6">
        <v>16.379706460866672</v>
      </c>
      <c r="AP95" s="6">
        <v>0.86894867048460478</v>
      </c>
      <c r="AQ95" s="6">
        <v>13.601466230524832</v>
      </c>
      <c r="AR95" s="6">
        <v>69.486622197546126</v>
      </c>
      <c r="AS95" s="6"/>
      <c r="AV95" s="6">
        <f>SUM(J95:L95,O95:Z95,AB95:AE95,AH95:AI95,AK95:AM95,AO95:AR95)</f>
        <v>1082.9510918142287</v>
      </c>
    </row>
    <row r="96" spans="1:50" x14ac:dyDescent="0.25">
      <c r="A96" s="17"/>
      <c r="B96" t="s">
        <v>42</v>
      </c>
      <c r="D96" t="s">
        <v>40</v>
      </c>
      <c r="E96" t="s">
        <v>41</v>
      </c>
      <c r="F96">
        <v>2040</v>
      </c>
      <c r="G96" t="s">
        <v>61</v>
      </c>
      <c r="I96" s="6">
        <v>1.598184246490755</v>
      </c>
      <c r="J96" s="6">
        <v>22.755979770796625</v>
      </c>
      <c r="K96" s="6">
        <v>7.0033616911938426</v>
      </c>
      <c r="L96" s="6">
        <v>27.822212557358711</v>
      </c>
      <c r="M96" s="6">
        <v>2.9256805505224168</v>
      </c>
      <c r="N96" s="87">
        <v>3.6597564015003536</v>
      </c>
      <c r="O96" s="6">
        <v>0.43121175305771786</v>
      </c>
      <c r="P96" s="6">
        <v>36.561605639260961</v>
      </c>
      <c r="Q96" s="6">
        <v>201.4601739767121</v>
      </c>
      <c r="R96" s="6">
        <v>23.920727097537032</v>
      </c>
      <c r="S96" s="6">
        <v>5.3121583625116253</v>
      </c>
      <c r="T96" s="6">
        <v>91.128223210108146</v>
      </c>
      <c r="U96" s="6">
        <v>17.945135828752029</v>
      </c>
      <c r="V96" s="6">
        <v>203.15916960505899</v>
      </c>
      <c r="W96" s="6">
        <v>20.580121980593059</v>
      </c>
      <c r="X96" s="6">
        <v>7.9793797392438641</v>
      </c>
      <c r="Y96" s="6">
        <v>47.249384246178856</v>
      </c>
      <c r="Z96" s="6">
        <v>0.24773613386937307</v>
      </c>
      <c r="AA96" s="87">
        <v>0</v>
      </c>
      <c r="AB96" s="6">
        <v>62.087031465289471</v>
      </c>
      <c r="AC96" s="6">
        <v>15.638038478467239</v>
      </c>
      <c r="AD96" s="6">
        <v>0.37751550668346984</v>
      </c>
      <c r="AE96" s="6">
        <v>7.4184191946300446</v>
      </c>
      <c r="AF96" s="6">
        <v>0.14032084786677712</v>
      </c>
      <c r="AG96" s="6">
        <v>1.6018538529268278</v>
      </c>
      <c r="AH96" s="6">
        <v>1.1278253023352405E-2</v>
      </c>
      <c r="AI96" s="6">
        <v>5.721505867891473</v>
      </c>
      <c r="AJ96" s="87">
        <v>4.8120323942997461</v>
      </c>
      <c r="AK96" s="6">
        <v>79.819399254496176</v>
      </c>
      <c r="AL96" s="6">
        <v>7.8771087079546653</v>
      </c>
      <c r="AM96" s="6">
        <v>59.64677440954955</v>
      </c>
      <c r="AN96" s="6">
        <v>27.730291168406492</v>
      </c>
      <c r="AO96" s="6">
        <v>16.7269355750106</v>
      </c>
      <c r="AP96" s="6">
        <v>0.88144208337727659</v>
      </c>
      <c r="AQ96" s="6">
        <v>13.220357722260861</v>
      </c>
      <c r="AR96" s="6">
        <v>67.1743997750131</v>
      </c>
      <c r="AS96" s="6"/>
      <c r="AV96" s="6"/>
      <c r="AW96" s="6">
        <f>SUM(J96:L96,O96:Z96,AB96:AE96,AH96:AI96,AK96:AM96,AO96:AR96)</f>
        <v>1050.15678788588</v>
      </c>
    </row>
    <row r="97" spans="1:50" x14ac:dyDescent="0.25">
      <c r="A97" s="17"/>
      <c r="B97" t="s">
        <v>42</v>
      </c>
      <c r="D97" t="s">
        <v>40</v>
      </c>
      <c r="E97" s="5" t="s">
        <v>41</v>
      </c>
      <c r="F97" s="5">
        <v>2050</v>
      </c>
      <c r="G97" s="5" t="s">
        <v>61</v>
      </c>
      <c r="H97" s="5"/>
      <c r="I97" s="7">
        <v>1.6787082331678609</v>
      </c>
      <c r="J97" s="7">
        <v>23.321222311295799</v>
      </c>
      <c r="K97" s="7">
        <v>7.1486906838156408</v>
      </c>
      <c r="L97" s="7">
        <v>25.572781627724531</v>
      </c>
      <c r="M97" s="7">
        <v>3.0815439417701564</v>
      </c>
      <c r="N97" s="88">
        <v>3.7633136890504013</v>
      </c>
      <c r="O97" s="7">
        <v>0.43768205116719638</v>
      </c>
      <c r="P97" s="7">
        <v>35.538561656023674</v>
      </c>
      <c r="Q97" s="7">
        <v>195.06365893727514</v>
      </c>
      <c r="R97" s="7">
        <v>22.004955204877554</v>
      </c>
      <c r="S97" s="7">
        <v>6.126381514372075</v>
      </c>
      <c r="T97" s="7">
        <v>89.433212866560808</v>
      </c>
      <c r="U97" s="7">
        <v>17.946866581703294</v>
      </c>
      <c r="V97" s="7">
        <v>190.79430381257583</v>
      </c>
      <c r="W97" s="7">
        <v>20.842951329346228</v>
      </c>
      <c r="X97" s="7">
        <v>7.5014614448496477</v>
      </c>
      <c r="Y97" s="7">
        <v>46.694636565718184</v>
      </c>
      <c r="Z97" s="7">
        <v>0.18421413924166646</v>
      </c>
      <c r="AA97" s="88">
        <v>0</v>
      </c>
      <c r="AB97" s="7">
        <v>60.814020497351251</v>
      </c>
      <c r="AC97" s="7">
        <v>17.769269467189648</v>
      </c>
      <c r="AD97" s="7">
        <v>0.41205230553906125</v>
      </c>
      <c r="AE97" s="7">
        <v>6.8878316915734663</v>
      </c>
      <c r="AF97" s="7">
        <v>0.1488163886890318</v>
      </c>
      <c r="AG97" s="7">
        <v>1.7095802523126011</v>
      </c>
      <c r="AH97" s="7">
        <v>1.162204673490317E-2</v>
      </c>
      <c r="AI97" s="7">
        <v>6.1621324390553438</v>
      </c>
      <c r="AJ97" s="88">
        <v>4.9005629166544837</v>
      </c>
      <c r="AK97" s="7">
        <v>71.319810333193871</v>
      </c>
      <c r="AL97" s="7">
        <v>7.4880508461132447</v>
      </c>
      <c r="AM97" s="7">
        <v>61.827086700861834</v>
      </c>
      <c r="AN97" s="7">
        <v>32.035489690483011</v>
      </c>
      <c r="AO97" s="7">
        <v>17.116946842453824</v>
      </c>
      <c r="AP97" s="7">
        <v>0.89383205764101992</v>
      </c>
      <c r="AQ97" s="7">
        <v>12.838329458707843</v>
      </c>
      <c r="AR97" s="7">
        <v>64.683531339437934</v>
      </c>
      <c r="AS97" s="23"/>
      <c r="AV97" s="6"/>
      <c r="AW97" s="6"/>
      <c r="AX97" s="6">
        <f>SUM(J97:L97,O97:Z97,AB97:AE97,AH97:AI97,AK97:AM97,AO97:AR97)</f>
        <v>1016.8360967524004</v>
      </c>
    </row>
    <row r="98" spans="1:50" x14ac:dyDescent="0.25">
      <c r="C98" t="s">
        <v>193</v>
      </c>
      <c r="E98" t="s">
        <v>45</v>
      </c>
      <c r="F98">
        <v>2005</v>
      </c>
      <c r="G98" t="s">
        <v>61</v>
      </c>
      <c r="I98" s="6">
        <f>I99</f>
        <v>2.6202709288365633</v>
      </c>
      <c r="J98" s="6">
        <f t="shared" ref="J98:AR98" si="52">J99</f>
        <v>7.5441090694895934</v>
      </c>
      <c r="K98" s="6">
        <f t="shared" si="52"/>
        <v>4.6597193188901169</v>
      </c>
      <c r="L98" s="6">
        <f t="shared" si="52"/>
        <v>3.0424348209236651</v>
      </c>
      <c r="M98" s="6">
        <f t="shared" si="52"/>
        <v>2.9474278814162043</v>
      </c>
      <c r="N98" s="6">
        <f t="shared" si="52"/>
        <v>7.5441090694895934</v>
      </c>
      <c r="O98" s="6">
        <f t="shared" si="52"/>
        <v>4.0711789520424873</v>
      </c>
      <c r="P98" s="6">
        <f t="shared" si="52"/>
        <v>4.8518539276639654</v>
      </c>
      <c r="Q98" s="6">
        <f t="shared" si="52"/>
        <v>4.6637277357956899</v>
      </c>
      <c r="R98" s="6">
        <f t="shared" si="52"/>
        <v>5.3819743902980708</v>
      </c>
      <c r="S98" s="6">
        <f t="shared" si="52"/>
        <v>3.092032971495406</v>
      </c>
      <c r="T98" s="6">
        <f t="shared" si="52"/>
        <v>3.7972787028351238</v>
      </c>
      <c r="U98" s="6">
        <f t="shared" si="52"/>
        <v>5.399178637511123</v>
      </c>
      <c r="V98" s="6">
        <f t="shared" si="52"/>
        <v>2.9951844833335768</v>
      </c>
      <c r="W98" s="6">
        <f t="shared" si="52"/>
        <v>4.783402528992144</v>
      </c>
      <c r="X98" s="6">
        <f t="shared" si="52"/>
        <v>3.0712494226672566</v>
      </c>
      <c r="Y98" s="6">
        <f t="shared" si="52"/>
        <v>3.799079717558834</v>
      </c>
      <c r="Z98" s="6">
        <f t="shared" si="52"/>
        <v>2.1313703049384181</v>
      </c>
      <c r="AA98" s="6">
        <f t="shared" si="52"/>
        <v>2.9286474973375931</v>
      </c>
      <c r="AB98" s="6">
        <f t="shared" si="52"/>
        <v>3.8168857125822773</v>
      </c>
      <c r="AC98" s="6">
        <f t="shared" si="52"/>
        <v>3.1629962938824825</v>
      </c>
      <c r="AD98" s="6">
        <f t="shared" si="52"/>
        <v>5.4509516352730838</v>
      </c>
      <c r="AE98" s="6">
        <f t="shared" si="52"/>
        <v>3.1800474462984871</v>
      </c>
      <c r="AF98" s="6">
        <f t="shared" si="52"/>
        <v>3.6401943562911727</v>
      </c>
      <c r="AG98" s="6">
        <f t="shared" si="52"/>
        <v>3.2432785665078701</v>
      </c>
      <c r="AH98" s="6">
        <f t="shared" si="52"/>
        <v>2.2788133539341651</v>
      </c>
      <c r="AI98" s="6">
        <f t="shared" si="52"/>
        <v>4.4352368148908035</v>
      </c>
      <c r="AJ98" s="6">
        <f t="shared" si="52"/>
        <v>5.102114907063231</v>
      </c>
      <c r="AK98" s="6">
        <f t="shared" si="52"/>
        <v>3.120380071867956</v>
      </c>
      <c r="AL98" s="6">
        <f t="shared" si="52"/>
        <v>3.5567744431569044</v>
      </c>
      <c r="AM98" s="6">
        <f t="shared" si="52"/>
        <v>3.0843403308716359</v>
      </c>
      <c r="AN98" s="6">
        <f t="shared" si="52"/>
        <v>3.5955448560777441</v>
      </c>
      <c r="AO98" s="6">
        <f t="shared" si="52"/>
        <v>5.102114907063231</v>
      </c>
      <c r="AP98" s="6">
        <f t="shared" si="52"/>
        <v>3.1184478023192024</v>
      </c>
      <c r="AQ98" s="6">
        <f t="shared" si="52"/>
        <v>5.181694432392618</v>
      </c>
      <c r="AR98" s="6">
        <f t="shared" si="52"/>
        <v>5.3858829014970881</v>
      </c>
      <c r="AS98" s="6"/>
      <c r="AU98" s="6"/>
      <c r="AV98" s="6"/>
      <c r="AW98" s="6"/>
      <c r="AX98" s="6"/>
    </row>
    <row r="99" spans="1:50" x14ac:dyDescent="0.25">
      <c r="C99" t="s">
        <v>193</v>
      </c>
      <c r="E99" t="s">
        <v>45</v>
      </c>
      <c r="F99">
        <v>2010</v>
      </c>
      <c r="G99" t="s">
        <v>61</v>
      </c>
      <c r="I99" s="6">
        <v>2.6202709288365633</v>
      </c>
      <c r="J99" s="6">
        <v>7.5441090694895934</v>
      </c>
      <c r="K99" s="6">
        <v>4.6597193188901169</v>
      </c>
      <c r="L99" s="6">
        <v>3.0424348209236651</v>
      </c>
      <c r="M99" s="6">
        <v>2.9474278814162043</v>
      </c>
      <c r="N99" s="6">
        <v>7.5441090694895934</v>
      </c>
      <c r="O99" s="6">
        <v>4.0711789520424873</v>
      </c>
      <c r="P99" s="6">
        <v>4.8518539276639654</v>
      </c>
      <c r="Q99" s="6">
        <v>4.6637277357956899</v>
      </c>
      <c r="R99" s="6">
        <v>5.3819743902980708</v>
      </c>
      <c r="S99" s="6">
        <v>3.092032971495406</v>
      </c>
      <c r="T99" s="6">
        <v>3.7972787028351238</v>
      </c>
      <c r="U99" s="6">
        <v>5.399178637511123</v>
      </c>
      <c r="V99" s="6">
        <v>2.9951844833335768</v>
      </c>
      <c r="W99" s="6">
        <v>4.783402528992144</v>
      </c>
      <c r="X99" s="6">
        <v>3.0712494226672566</v>
      </c>
      <c r="Y99" s="6">
        <v>3.799079717558834</v>
      </c>
      <c r="Z99" s="6">
        <v>2.1313703049384181</v>
      </c>
      <c r="AA99" s="6">
        <v>2.9286474973375931</v>
      </c>
      <c r="AB99" s="6">
        <v>3.8168857125822773</v>
      </c>
      <c r="AC99" s="6">
        <v>3.1629962938824825</v>
      </c>
      <c r="AD99" s="6">
        <v>5.4509516352730838</v>
      </c>
      <c r="AE99" s="6">
        <v>3.1800474462984871</v>
      </c>
      <c r="AF99" s="6">
        <v>3.6401943562911727</v>
      </c>
      <c r="AG99" s="6">
        <v>3.2432785665078701</v>
      </c>
      <c r="AH99" s="6">
        <v>2.2788133539341651</v>
      </c>
      <c r="AI99" s="6">
        <v>4.4352368148908035</v>
      </c>
      <c r="AJ99" s="6">
        <v>5.102114907063231</v>
      </c>
      <c r="AK99" s="6">
        <v>3.120380071867956</v>
      </c>
      <c r="AL99" s="6">
        <v>3.5567744431569044</v>
      </c>
      <c r="AM99" s="6">
        <v>3.0843403308716359</v>
      </c>
      <c r="AN99" s="6">
        <v>3.5955448560777441</v>
      </c>
      <c r="AO99" s="6">
        <v>5.102114907063231</v>
      </c>
      <c r="AP99" s="6">
        <v>3.1184478023192024</v>
      </c>
      <c r="AQ99" s="6">
        <v>5.181694432392618</v>
      </c>
      <c r="AR99" s="6">
        <v>5.3858829014970881</v>
      </c>
      <c r="AS99" s="6"/>
      <c r="AU99" s="6"/>
      <c r="AV99" s="6"/>
      <c r="AW99" s="6"/>
      <c r="AX99" s="6"/>
    </row>
    <row r="100" spans="1:50" x14ac:dyDescent="0.25">
      <c r="C100" t="s">
        <v>193</v>
      </c>
      <c r="E100" t="s">
        <v>45</v>
      </c>
      <c r="F100">
        <v>2020</v>
      </c>
      <c r="G100" t="s">
        <v>61</v>
      </c>
      <c r="I100" s="6">
        <v>3.4004230479892383</v>
      </c>
      <c r="J100" s="6">
        <v>6.84728583006022</v>
      </c>
      <c r="K100" s="6">
        <v>4.2549108032971921</v>
      </c>
      <c r="L100" s="6">
        <v>2.8673272577424038</v>
      </c>
      <c r="M100" s="6">
        <v>3.3979173601175501</v>
      </c>
      <c r="N100" s="6">
        <v>6.84728583006022</v>
      </c>
      <c r="O100" s="6">
        <v>4.6051294460027439</v>
      </c>
      <c r="P100" s="6">
        <v>4.4957520207154307</v>
      </c>
      <c r="Q100" s="6">
        <v>4.4461706125275109</v>
      </c>
      <c r="R100" s="6">
        <v>4.8951189491539919</v>
      </c>
      <c r="S100" s="6">
        <v>2.8578845773798776</v>
      </c>
      <c r="T100" s="6">
        <v>4.0972790486407735</v>
      </c>
      <c r="U100" s="6">
        <v>4.9755387191816682</v>
      </c>
      <c r="V100" s="6">
        <v>2.8421122403593486</v>
      </c>
      <c r="W100" s="6">
        <v>5.0378807201199045</v>
      </c>
      <c r="X100" s="6">
        <v>3.1473766086800121</v>
      </c>
      <c r="Y100" s="6">
        <v>3.6481128383764974</v>
      </c>
      <c r="Z100" s="6">
        <v>2.0835530591564764</v>
      </c>
      <c r="AA100" s="6">
        <v>2.9286474973375931</v>
      </c>
      <c r="AB100" s="6">
        <v>4.1056537180764918</v>
      </c>
      <c r="AC100" s="6">
        <v>2.8667404889918293</v>
      </c>
      <c r="AD100" s="6">
        <v>4.6920113228363078</v>
      </c>
      <c r="AE100" s="6">
        <v>2.9043776436326914</v>
      </c>
      <c r="AF100" s="6">
        <v>4.0409034838981466</v>
      </c>
      <c r="AG100" s="6">
        <v>3.4732026811272716</v>
      </c>
      <c r="AH100" s="6">
        <v>4.1202483200051097</v>
      </c>
      <c r="AI100" s="6">
        <v>4.0032934632604951</v>
      </c>
      <c r="AJ100" s="6">
        <v>4.6579223990387071</v>
      </c>
      <c r="AK100" s="6">
        <v>2.9151881207560768</v>
      </c>
      <c r="AL100" s="6">
        <v>3.7430812175427026</v>
      </c>
      <c r="AM100" s="6">
        <v>2.9841238933141381</v>
      </c>
      <c r="AN100" s="6">
        <v>3.763143420613849</v>
      </c>
      <c r="AO100" s="6">
        <v>4.6579223990387071</v>
      </c>
      <c r="AP100" s="6">
        <v>3.4783747505093481</v>
      </c>
      <c r="AQ100" s="6">
        <v>4.8517735986294994</v>
      </c>
      <c r="AR100" s="6">
        <v>4.8455687136308567</v>
      </c>
      <c r="AS100" s="6"/>
      <c r="AU100" s="6"/>
      <c r="AV100" s="6"/>
      <c r="AW100" s="6"/>
      <c r="AX100" s="6"/>
    </row>
    <row r="101" spans="1:50" x14ac:dyDescent="0.25">
      <c r="C101" t="s">
        <v>193</v>
      </c>
      <c r="E101" t="s">
        <v>45</v>
      </c>
      <c r="F101">
        <v>2030</v>
      </c>
      <c r="G101" t="s">
        <v>61</v>
      </c>
      <c r="I101" s="6">
        <v>3.4102325645761162</v>
      </c>
      <c r="J101" s="6">
        <v>6.1063553513331437</v>
      </c>
      <c r="K101" s="6">
        <v>3.933497225991085</v>
      </c>
      <c r="L101" s="6">
        <v>2.5572290006778089</v>
      </c>
      <c r="M101" s="6">
        <v>3.2916707140577444</v>
      </c>
      <c r="N101" s="6">
        <v>6.1063553513331437</v>
      </c>
      <c r="O101" s="6">
        <v>4.2082522191150433</v>
      </c>
      <c r="P101" s="6">
        <v>3.9976067247005607</v>
      </c>
      <c r="Q101" s="6">
        <v>4.1958618908292129</v>
      </c>
      <c r="R101" s="6">
        <v>4.3898058724316913</v>
      </c>
      <c r="S101" s="6">
        <v>2.6259295666652074</v>
      </c>
      <c r="T101" s="6">
        <v>3.7111627967417893</v>
      </c>
      <c r="U101" s="6">
        <v>4.403495497657909</v>
      </c>
      <c r="V101" s="6">
        <v>2.5782212706285108</v>
      </c>
      <c r="W101" s="6">
        <v>4.493242016133256</v>
      </c>
      <c r="X101" s="6">
        <v>2.9381131873467115</v>
      </c>
      <c r="Y101" s="6">
        <v>3.2796184549828125</v>
      </c>
      <c r="Z101" s="6">
        <v>2.1298045736472231</v>
      </c>
      <c r="AA101" s="6">
        <v>2.9286474973375931</v>
      </c>
      <c r="AB101" s="6">
        <v>3.7799939187836875</v>
      </c>
      <c r="AC101" s="6">
        <v>2.5592310649248056</v>
      </c>
      <c r="AD101" s="6">
        <v>5.3040310858332003</v>
      </c>
      <c r="AE101" s="6">
        <v>2.605538445038774</v>
      </c>
      <c r="AF101" s="6">
        <v>4.1686162117989767</v>
      </c>
      <c r="AG101" s="6">
        <v>3.2841950175519514</v>
      </c>
      <c r="AH101" s="6">
        <v>3.6702984081552188</v>
      </c>
      <c r="AI101" s="6">
        <v>3.6992159287297821</v>
      </c>
      <c r="AJ101" s="6">
        <v>4.1456816815752262</v>
      </c>
      <c r="AK101" s="6">
        <v>2.6147063735018867</v>
      </c>
      <c r="AL101" s="6">
        <v>3.3270472212510867</v>
      </c>
      <c r="AM101" s="6">
        <v>2.7078993615740976</v>
      </c>
      <c r="AN101" s="6">
        <v>3.4978220063396681</v>
      </c>
      <c r="AO101" s="6">
        <v>4.1456816815752262</v>
      </c>
      <c r="AP101" s="6">
        <v>3.451289080307093</v>
      </c>
      <c r="AQ101" s="6">
        <v>4.3344033376635274</v>
      </c>
      <c r="AR101" s="6">
        <v>4.2557966956308295</v>
      </c>
      <c r="AS101" s="6"/>
      <c r="AU101" s="6"/>
      <c r="AV101" s="6"/>
      <c r="AW101" s="6"/>
      <c r="AX101" s="6"/>
    </row>
    <row r="102" spans="1:50" x14ac:dyDescent="0.25">
      <c r="C102" t="s">
        <v>193</v>
      </c>
      <c r="E102" t="s">
        <v>45</v>
      </c>
      <c r="F102">
        <v>2040</v>
      </c>
      <c r="G102" t="s">
        <v>61</v>
      </c>
      <c r="I102" s="6">
        <v>3.4665927424467911</v>
      </c>
      <c r="J102" s="6">
        <v>5.5739124569173093</v>
      </c>
      <c r="K102" s="6">
        <v>3.7007446663608299</v>
      </c>
      <c r="L102" s="6">
        <v>2.3162579190527239</v>
      </c>
      <c r="M102" s="6">
        <v>3.1819768172313405</v>
      </c>
      <c r="N102" s="6">
        <v>5.5739124569173093</v>
      </c>
      <c r="O102" s="6">
        <v>3.996799493306511</v>
      </c>
      <c r="P102" s="6">
        <v>3.6314145591169713</v>
      </c>
      <c r="Q102" s="6">
        <v>4.1131396952807977</v>
      </c>
      <c r="R102" s="6">
        <v>4.099928565525242</v>
      </c>
      <c r="S102" s="6">
        <v>2.5083568366540003</v>
      </c>
      <c r="T102" s="6">
        <v>3.4815510369049822</v>
      </c>
      <c r="U102" s="6">
        <v>4.0041644467217976</v>
      </c>
      <c r="V102" s="6">
        <v>2.4117573726363433</v>
      </c>
      <c r="W102" s="6">
        <v>4.2126892645723242</v>
      </c>
      <c r="X102" s="6">
        <v>2.7987735923782111</v>
      </c>
      <c r="Y102" s="6">
        <v>2.9880661883015378</v>
      </c>
      <c r="Z102" s="6">
        <v>2.3718236435769486</v>
      </c>
      <c r="AA102" s="6">
        <v>2.9286474973375931</v>
      </c>
      <c r="AB102" s="6">
        <v>3.5481076732646262</v>
      </c>
      <c r="AC102" s="6">
        <v>2.3269158030086952</v>
      </c>
      <c r="AD102" s="6">
        <v>5.2533025689599393</v>
      </c>
      <c r="AE102" s="6">
        <v>2.4043560714109105</v>
      </c>
      <c r="AF102" s="6">
        <v>4.0550041874440677</v>
      </c>
      <c r="AG102" s="6">
        <v>3.168176725276072</v>
      </c>
      <c r="AH102" s="6">
        <v>3.319853646159741</v>
      </c>
      <c r="AI102" s="6">
        <v>3.6121611510055884</v>
      </c>
      <c r="AJ102" s="6">
        <v>3.7833415239853192</v>
      </c>
      <c r="AK102" s="6">
        <v>2.4126568037615757</v>
      </c>
      <c r="AL102" s="6">
        <v>3.2982559875791524</v>
      </c>
      <c r="AM102" s="6">
        <v>2.5142920424939983</v>
      </c>
      <c r="AN102" s="6">
        <v>3.2572882010372868</v>
      </c>
      <c r="AO102" s="6">
        <v>3.7833415239853192</v>
      </c>
      <c r="AP102" s="6">
        <v>3.3457956501357375</v>
      </c>
      <c r="AQ102" s="6">
        <v>3.9378926857191572</v>
      </c>
      <c r="AR102" s="6">
        <v>3.8813253284046478</v>
      </c>
      <c r="AS102" s="6"/>
      <c r="AU102" s="6"/>
      <c r="AV102" s="6"/>
      <c r="AW102" s="6"/>
      <c r="AX102" s="6"/>
    </row>
    <row r="103" spans="1:50" x14ac:dyDescent="0.25">
      <c r="C103" t="s">
        <v>193</v>
      </c>
      <c r="E103" t="s">
        <v>45</v>
      </c>
      <c r="F103">
        <v>2050</v>
      </c>
      <c r="G103" t="s">
        <v>61</v>
      </c>
      <c r="I103" s="6">
        <v>3.5266340501719968</v>
      </c>
      <c r="J103" s="6">
        <v>5.1275994882507261</v>
      </c>
      <c r="K103" s="6">
        <v>3.5107465532699607</v>
      </c>
      <c r="L103" s="6">
        <v>2.1053020181080817</v>
      </c>
      <c r="M103" s="6">
        <v>3.0913840023938182</v>
      </c>
      <c r="N103" s="6">
        <v>5.1275994882507261</v>
      </c>
      <c r="O103" s="6">
        <v>4.0119860475136466</v>
      </c>
      <c r="P103" s="6">
        <v>3.2982653716145554</v>
      </c>
      <c r="Q103" s="6">
        <v>4.1034199655870287</v>
      </c>
      <c r="R103" s="6">
        <v>3.8803935367564271</v>
      </c>
      <c r="S103" s="6">
        <v>2.4074501082105155</v>
      </c>
      <c r="T103" s="6">
        <v>3.3275894603819345</v>
      </c>
      <c r="U103" s="6">
        <v>3.648581573445481</v>
      </c>
      <c r="V103" s="6">
        <v>2.2671089974252761</v>
      </c>
      <c r="W103" s="6">
        <v>3.9758205586794619</v>
      </c>
      <c r="X103" s="6">
        <v>2.7294871680709356</v>
      </c>
      <c r="Y103" s="6">
        <v>2.7306856335962006</v>
      </c>
      <c r="Z103" s="6">
        <v>2.5921625195107567</v>
      </c>
      <c r="AA103" s="6">
        <v>2.9286474973375931</v>
      </c>
      <c r="AB103" s="6">
        <v>3.3490615809699458</v>
      </c>
      <c r="AC103" s="6">
        <v>2.1289897431545164</v>
      </c>
      <c r="AD103" s="6">
        <v>4.9264336408169251</v>
      </c>
      <c r="AE103" s="6">
        <v>2.2212393175221394</v>
      </c>
      <c r="AF103" s="6">
        <v>3.9491325305511946</v>
      </c>
      <c r="AG103" s="6">
        <v>3.0685896197079661</v>
      </c>
      <c r="AH103" s="6">
        <v>3.2394888454316413</v>
      </c>
      <c r="AI103" s="6">
        <v>3.5267287245971755</v>
      </c>
      <c r="AJ103" s="6">
        <v>3.4546383868107062</v>
      </c>
      <c r="AK103" s="6">
        <v>2.2382740404263406</v>
      </c>
      <c r="AL103" s="6">
        <v>3.3247943815970555</v>
      </c>
      <c r="AM103" s="6">
        <v>2.3476746560826967</v>
      </c>
      <c r="AN103" s="6">
        <v>3.0188953517639932</v>
      </c>
      <c r="AO103" s="6">
        <v>3.4546383868107062</v>
      </c>
      <c r="AP103" s="6">
        <v>3.2546901989762751</v>
      </c>
      <c r="AQ103" s="6">
        <v>3.5759816224988725</v>
      </c>
      <c r="AR103" s="6">
        <v>3.5484559697920557</v>
      </c>
      <c r="AS103" s="6"/>
      <c r="AU103" s="6"/>
      <c r="AV103" s="6"/>
      <c r="AW103" s="6"/>
      <c r="AX103" s="6"/>
    </row>
    <row r="104" spans="1:50" x14ac:dyDescent="0.25">
      <c r="B104" t="s">
        <v>46</v>
      </c>
      <c r="AU104" s="18"/>
      <c r="AV104" s="17"/>
      <c r="AW104" s="17"/>
      <c r="AX104" s="17"/>
    </row>
    <row r="105" spans="1:50" x14ac:dyDescent="0.25">
      <c r="A105" t="s">
        <v>62</v>
      </c>
      <c r="B105" t="s">
        <v>42</v>
      </c>
      <c r="D105" t="s">
        <v>40</v>
      </c>
      <c r="E105" t="s">
        <v>41</v>
      </c>
      <c r="F105">
        <v>2005</v>
      </c>
      <c r="G105" t="s">
        <v>63</v>
      </c>
      <c r="I105" s="103">
        <v>6.6</v>
      </c>
      <c r="J105" s="103">
        <v>33.1</v>
      </c>
      <c r="K105" s="103">
        <v>5.5</v>
      </c>
      <c r="L105" s="103">
        <v>13.2</v>
      </c>
      <c r="M105" s="103">
        <v>25.8</v>
      </c>
      <c r="N105" s="103">
        <v>14.3</v>
      </c>
      <c r="O105" s="103">
        <v>0</v>
      </c>
      <c r="P105" s="103">
        <v>11.2</v>
      </c>
      <c r="Q105" s="103">
        <v>89.5</v>
      </c>
      <c r="R105" s="103">
        <v>6.4</v>
      </c>
      <c r="S105" s="103">
        <v>12.3</v>
      </c>
      <c r="T105" s="103">
        <v>28.2</v>
      </c>
      <c r="U105" s="103">
        <v>36.4</v>
      </c>
      <c r="V105" s="103">
        <v>197.6</v>
      </c>
      <c r="W105" s="103">
        <v>5.7</v>
      </c>
      <c r="X105" s="103">
        <v>11</v>
      </c>
      <c r="Y105" s="103">
        <v>20.9</v>
      </c>
      <c r="Z105" s="103">
        <v>1.9</v>
      </c>
      <c r="AA105" s="103">
        <v>0</v>
      </c>
      <c r="AB105" s="103">
        <v>61.1</v>
      </c>
      <c r="AC105" s="103">
        <v>14.7</v>
      </c>
      <c r="AD105" s="103">
        <v>0.2</v>
      </c>
      <c r="AE105" s="103">
        <v>20.100000000000001</v>
      </c>
      <c r="AF105" s="103">
        <v>4.0999999999999996</v>
      </c>
      <c r="AG105" s="103">
        <v>20.399999999999999</v>
      </c>
      <c r="AH105" s="103">
        <v>0</v>
      </c>
      <c r="AI105" s="103">
        <v>2.4</v>
      </c>
      <c r="AJ105" s="103">
        <v>26.9</v>
      </c>
      <c r="AK105" s="103">
        <v>24</v>
      </c>
      <c r="AL105" s="103">
        <v>16</v>
      </c>
      <c r="AM105" s="103">
        <v>32.5</v>
      </c>
      <c r="AN105" s="103">
        <v>140.5</v>
      </c>
      <c r="AO105" s="103">
        <v>72.2</v>
      </c>
      <c r="AP105" s="103">
        <v>13.4</v>
      </c>
      <c r="AQ105" s="103">
        <v>3.7</v>
      </c>
      <c r="AR105" s="103">
        <v>8.8000000000000007</v>
      </c>
      <c r="AS105" s="13"/>
      <c r="AU105" s="6"/>
    </row>
    <row r="106" spans="1:50" x14ac:dyDescent="0.25">
      <c r="A106" t="s">
        <v>62</v>
      </c>
      <c r="B106" t="s">
        <v>42</v>
      </c>
      <c r="D106" t="s">
        <v>40</v>
      </c>
      <c r="E106" t="s">
        <v>41</v>
      </c>
      <c r="F106">
        <v>2010</v>
      </c>
      <c r="G106" t="s">
        <v>63</v>
      </c>
      <c r="I106" s="103">
        <v>6.7</v>
      </c>
      <c r="J106" s="103">
        <v>33.200000000000003</v>
      </c>
      <c r="K106" s="103">
        <v>5.6</v>
      </c>
      <c r="L106" s="103">
        <v>12.9</v>
      </c>
      <c r="M106" s="103">
        <v>25.9</v>
      </c>
      <c r="N106" s="103">
        <v>14.4</v>
      </c>
      <c r="O106" s="103">
        <v>0</v>
      </c>
      <c r="P106" s="103">
        <v>11.1</v>
      </c>
      <c r="Q106" s="103">
        <v>89.9</v>
      </c>
      <c r="R106" s="103">
        <v>6.4</v>
      </c>
      <c r="S106" s="103">
        <v>12.2</v>
      </c>
      <c r="T106" s="103">
        <v>27.6</v>
      </c>
      <c r="U106" s="103">
        <v>36.5</v>
      </c>
      <c r="V106" s="103">
        <v>195.2</v>
      </c>
      <c r="W106" s="103">
        <v>5.6</v>
      </c>
      <c r="X106" s="103">
        <v>10.8</v>
      </c>
      <c r="Y106" s="103">
        <v>20.7</v>
      </c>
      <c r="Z106" s="103">
        <v>1.8</v>
      </c>
      <c r="AA106" s="103">
        <v>0</v>
      </c>
      <c r="AB106" s="103">
        <v>60.8</v>
      </c>
      <c r="AC106" s="103">
        <v>14.6</v>
      </c>
      <c r="AD106" s="103">
        <v>0.2</v>
      </c>
      <c r="AE106" s="103">
        <v>20.100000000000001</v>
      </c>
      <c r="AF106" s="103">
        <v>4.0999999999999996</v>
      </c>
      <c r="AG106" s="103">
        <v>20.5</v>
      </c>
      <c r="AH106" s="103">
        <v>0</v>
      </c>
      <c r="AI106" s="103">
        <v>2.2999999999999998</v>
      </c>
      <c r="AJ106" s="103">
        <v>27</v>
      </c>
      <c r="AK106" s="103">
        <v>23.9</v>
      </c>
      <c r="AL106" s="103">
        <v>15.8</v>
      </c>
      <c r="AM106" s="103">
        <v>32.200000000000003</v>
      </c>
      <c r="AN106" s="103">
        <v>141.1</v>
      </c>
      <c r="AO106" s="103">
        <v>72.5</v>
      </c>
      <c r="AP106" s="103">
        <v>13.4</v>
      </c>
      <c r="AQ106" s="103">
        <v>3.6</v>
      </c>
      <c r="AR106" s="103">
        <v>8.6999999999999993</v>
      </c>
      <c r="AS106" s="13"/>
      <c r="AT106" s="6">
        <f>SUM(J106:L106,O106:Z106,AB106:AE106,AH106:AI106,AK106:AM106,AO106:AR106)</f>
        <v>737.60000000000014</v>
      </c>
    </row>
    <row r="107" spans="1:50" x14ac:dyDescent="0.25">
      <c r="B107" t="s">
        <v>42</v>
      </c>
      <c r="D107" t="s">
        <v>40</v>
      </c>
      <c r="E107" t="s">
        <v>41</v>
      </c>
      <c r="F107">
        <v>2020</v>
      </c>
      <c r="G107" t="s">
        <v>63</v>
      </c>
      <c r="I107" s="104">
        <v>6.3</v>
      </c>
      <c r="J107" s="104">
        <v>33</v>
      </c>
      <c r="K107" s="104">
        <v>6</v>
      </c>
      <c r="L107" s="104">
        <v>12.2</v>
      </c>
      <c r="M107" s="104">
        <v>26.2</v>
      </c>
      <c r="N107" s="104">
        <v>13.1</v>
      </c>
      <c r="O107" s="104">
        <v>0</v>
      </c>
      <c r="P107" s="104">
        <v>10.8</v>
      </c>
      <c r="Q107" s="104">
        <v>91.5</v>
      </c>
      <c r="R107" s="104">
        <v>6.3</v>
      </c>
      <c r="S107" s="104">
        <v>11.8</v>
      </c>
      <c r="T107" s="104">
        <v>25.2</v>
      </c>
      <c r="U107" s="104">
        <v>36.6</v>
      </c>
      <c r="V107" s="104">
        <v>186.7</v>
      </c>
      <c r="W107" s="104">
        <v>5.4</v>
      </c>
      <c r="X107" s="104">
        <v>10.199999999999999</v>
      </c>
      <c r="Y107" s="104">
        <v>19.899999999999999</v>
      </c>
      <c r="Z107" s="104">
        <v>1.5</v>
      </c>
      <c r="AA107" s="103">
        <v>0</v>
      </c>
      <c r="AB107" s="104">
        <v>59.8</v>
      </c>
      <c r="AC107" s="104">
        <v>14.1</v>
      </c>
      <c r="AD107" s="104">
        <v>0.2</v>
      </c>
      <c r="AE107" s="104">
        <v>19.899999999999999</v>
      </c>
      <c r="AF107" s="104">
        <v>4.0999999999999996</v>
      </c>
      <c r="AG107" s="104">
        <v>20.7</v>
      </c>
      <c r="AH107" s="104">
        <v>0</v>
      </c>
      <c r="AI107" s="104">
        <v>2.1</v>
      </c>
      <c r="AJ107" s="104">
        <v>26.7</v>
      </c>
      <c r="AK107" s="104">
        <v>23.5</v>
      </c>
      <c r="AL107" s="104">
        <v>15</v>
      </c>
      <c r="AM107" s="104">
        <v>31.2</v>
      </c>
      <c r="AN107" s="104">
        <v>116.1</v>
      </c>
      <c r="AO107" s="104">
        <v>72.2</v>
      </c>
      <c r="AP107" s="104">
        <v>13.3</v>
      </c>
      <c r="AQ107" s="104">
        <v>3.5</v>
      </c>
      <c r="AR107" s="104">
        <v>8.5</v>
      </c>
      <c r="AS107" s="6"/>
      <c r="AU107" s="6">
        <f>SUM(J107:L107,O107:Z107,AB107:AE107,AH107:AI107,AK107:AM107,AO107:AR107)</f>
        <v>720.40000000000009</v>
      </c>
    </row>
    <row r="108" spans="1:50" x14ac:dyDescent="0.25">
      <c r="B108" t="s">
        <v>42</v>
      </c>
      <c r="D108" t="s">
        <v>40</v>
      </c>
      <c r="E108" t="s">
        <v>41</v>
      </c>
      <c r="F108">
        <v>2030</v>
      </c>
      <c r="G108" t="s">
        <v>63</v>
      </c>
      <c r="I108" s="104">
        <v>5.8</v>
      </c>
      <c r="J108" s="104">
        <v>33.700000000000003</v>
      </c>
      <c r="K108" s="104">
        <v>6</v>
      </c>
      <c r="L108" s="104">
        <v>12</v>
      </c>
      <c r="M108" s="104">
        <v>27</v>
      </c>
      <c r="N108" s="104">
        <v>13.4</v>
      </c>
      <c r="O108" s="104">
        <v>0</v>
      </c>
      <c r="P108" s="104">
        <v>11</v>
      </c>
      <c r="Q108" s="104">
        <v>91.2</v>
      </c>
      <c r="R108" s="104">
        <v>6.4</v>
      </c>
      <c r="S108" s="104">
        <v>11.8</v>
      </c>
      <c r="T108" s="104">
        <v>25.3</v>
      </c>
      <c r="U108" s="104">
        <v>36.6</v>
      </c>
      <c r="V108" s="104">
        <v>187.2</v>
      </c>
      <c r="W108" s="104">
        <v>5.4</v>
      </c>
      <c r="X108" s="104">
        <v>10.199999999999999</v>
      </c>
      <c r="Y108" s="104">
        <v>19.899999999999999</v>
      </c>
      <c r="Z108" s="104">
        <v>1.3</v>
      </c>
      <c r="AA108" s="103">
        <v>0</v>
      </c>
      <c r="AB108" s="104">
        <v>59.6</v>
      </c>
      <c r="AC108" s="104">
        <v>14.3</v>
      </c>
      <c r="AD108" s="104">
        <v>0.2</v>
      </c>
      <c r="AE108" s="104">
        <v>20.100000000000001</v>
      </c>
      <c r="AF108" s="104">
        <v>12.5</v>
      </c>
      <c r="AG108" s="104">
        <v>21.3</v>
      </c>
      <c r="AH108" s="104">
        <v>0</v>
      </c>
      <c r="AI108" s="104">
        <v>2</v>
      </c>
      <c r="AJ108" s="104">
        <v>27.6</v>
      </c>
      <c r="AK108" s="104">
        <v>23.5</v>
      </c>
      <c r="AL108" s="104">
        <v>15.3</v>
      </c>
      <c r="AM108" s="104">
        <v>31.1</v>
      </c>
      <c r="AN108" s="104">
        <v>111.8</v>
      </c>
      <c r="AO108" s="104">
        <v>78.099999999999994</v>
      </c>
      <c r="AP108" s="104">
        <v>13.3</v>
      </c>
      <c r="AQ108" s="104">
        <v>3.6</v>
      </c>
      <c r="AR108" s="104">
        <v>8.4</v>
      </c>
      <c r="AS108" s="6"/>
      <c r="AV108" s="6">
        <f>SUM(J108:L108,O108:Z108,AB108:AE108,AH108:AI108,AK108:AM108,AO108:AR108)</f>
        <v>727.5</v>
      </c>
    </row>
    <row r="109" spans="1:50" x14ac:dyDescent="0.25">
      <c r="B109" t="s">
        <v>42</v>
      </c>
      <c r="D109" t="s">
        <v>40</v>
      </c>
      <c r="E109" t="s">
        <v>41</v>
      </c>
      <c r="F109">
        <v>2040</v>
      </c>
      <c r="G109" t="s">
        <v>63</v>
      </c>
      <c r="I109" s="104">
        <v>5.9</v>
      </c>
      <c r="J109" s="104">
        <v>33.799999999999997</v>
      </c>
      <c r="K109" s="104">
        <v>6.2</v>
      </c>
      <c r="L109" s="104">
        <v>11.4</v>
      </c>
      <c r="M109" s="104">
        <v>27.8</v>
      </c>
      <c r="N109" s="104">
        <v>14.3</v>
      </c>
      <c r="O109" s="104">
        <v>0</v>
      </c>
      <c r="P109" s="104">
        <v>10.8</v>
      </c>
      <c r="Q109" s="104">
        <v>92.3</v>
      </c>
      <c r="R109" s="104">
        <v>6.4</v>
      </c>
      <c r="S109" s="104">
        <v>11.4</v>
      </c>
      <c r="T109" s="104">
        <v>23.6</v>
      </c>
      <c r="U109" s="104">
        <v>36.700000000000003</v>
      </c>
      <c r="V109" s="104">
        <v>181.2</v>
      </c>
      <c r="W109" s="104">
        <v>5.3</v>
      </c>
      <c r="X109" s="104">
        <v>9.8000000000000007</v>
      </c>
      <c r="Y109" s="104">
        <v>19.399999999999999</v>
      </c>
      <c r="Z109" s="104">
        <v>1.1000000000000001</v>
      </c>
      <c r="AA109" s="103">
        <v>0</v>
      </c>
      <c r="AB109" s="104">
        <v>58.9</v>
      </c>
      <c r="AC109" s="104">
        <v>14</v>
      </c>
      <c r="AD109" s="104">
        <v>0.2</v>
      </c>
      <c r="AE109" s="104">
        <v>20.100000000000001</v>
      </c>
      <c r="AF109" s="104">
        <v>13.2</v>
      </c>
      <c r="AG109" s="104">
        <v>21.9</v>
      </c>
      <c r="AH109" s="104">
        <v>0</v>
      </c>
      <c r="AI109" s="104">
        <v>1.9</v>
      </c>
      <c r="AJ109" s="104">
        <v>28</v>
      </c>
      <c r="AK109" s="104">
        <v>23.3</v>
      </c>
      <c r="AL109" s="104">
        <v>14.8</v>
      </c>
      <c r="AM109" s="104">
        <v>30.4</v>
      </c>
      <c r="AN109" s="104">
        <v>111.3</v>
      </c>
      <c r="AO109" s="104">
        <v>83.9</v>
      </c>
      <c r="AP109" s="104">
        <v>12.9</v>
      </c>
      <c r="AQ109" s="104">
        <v>3.5</v>
      </c>
      <c r="AR109" s="104">
        <v>8.1999999999999993</v>
      </c>
      <c r="AS109" s="6"/>
      <c r="AV109" s="6"/>
      <c r="AW109" s="6">
        <f>SUM(J109:L109,O109:Z109,AB109:AE109,AH109:AI109,AK109:AM109,AO109:AR109)</f>
        <v>721.49999999999989</v>
      </c>
    </row>
    <row r="110" spans="1:50" x14ac:dyDescent="0.25">
      <c r="B110" t="s">
        <v>42</v>
      </c>
      <c r="D110" t="s">
        <v>40</v>
      </c>
      <c r="E110" s="5" t="s">
        <v>41</v>
      </c>
      <c r="F110" s="5">
        <v>2050</v>
      </c>
      <c r="G110" s="5" t="s">
        <v>63</v>
      </c>
      <c r="H110" s="5"/>
      <c r="I110" s="105">
        <v>5.4</v>
      </c>
      <c r="J110" s="105">
        <v>33.9</v>
      </c>
      <c r="K110" s="105">
        <v>6.4</v>
      </c>
      <c r="L110" s="105">
        <v>10.9</v>
      </c>
      <c r="M110" s="105">
        <v>25.3</v>
      </c>
      <c r="N110" s="105">
        <v>14.1</v>
      </c>
      <c r="O110" s="105">
        <v>0</v>
      </c>
      <c r="P110" s="105">
        <v>10.7</v>
      </c>
      <c r="Q110" s="105">
        <v>93.1</v>
      </c>
      <c r="R110" s="105">
        <v>6.4</v>
      </c>
      <c r="S110" s="105">
        <v>11.2</v>
      </c>
      <c r="T110" s="105">
        <v>22.3</v>
      </c>
      <c r="U110" s="105">
        <v>36.799999999999997</v>
      </c>
      <c r="V110" s="105">
        <v>176.5</v>
      </c>
      <c r="W110" s="105">
        <v>5.2</v>
      </c>
      <c r="X110" s="105">
        <v>9.4</v>
      </c>
      <c r="Y110" s="105">
        <v>18.899999999999999</v>
      </c>
      <c r="Z110" s="105">
        <v>0.8</v>
      </c>
      <c r="AA110" s="103">
        <v>0</v>
      </c>
      <c r="AB110" s="105">
        <v>58.2</v>
      </c>
      <c r="AC110" s="105">
        <v>13.8</v>
      </c>
      <c r="AD110" s="105">
        <v>0.2</v>
      </c>
      <c r="AE110" s="105">
        <v>20.100000000000001</v>
      </c>
      <c r="AF110" s="105">
        <v>11.7</v>
      </c>
      <c r="AG110" s="105">
        <v>19.899999999999999</v>
      </c>
      <c r="AH110" s="105">
        <v>0</v>
      </c>
      <c r="AI110" s="105">
        <v>1.7</v>
      </c>
      <c r="AJ110" s="105">
        <v>25.1</v>
      </c>
      <c r="AK110" s="105">
        <v>23</v>
      </c>
      <c r="AL110" s="105">
        <v>14.5</v>
      </c>
      <c r="AM110" s="105">
        <v>29.8</v>
      </c>
      <c r="AN110" s="105">
        <v>98.6</v>
      </c>
      <c r="AO110" s="105">
        <v>75.099999999999994</v>
      </c>
      <c r="AP110" s="105">
        <v>11.8</v>
      </c>
      <c r="AQ110" s="105">
        <v>3.5</v>
      </c>
      <c r="AR110" s="105">
        <v>8.1</v>
      </c>
      <c r="AS110" s="23"/>
      <c r="AV110" s="6"/>
      <c r="AW110" s="6"/>
      <c r="AX110" s="6">
        <f>SUM(J110:L110,O110:Z110,AB110:AE110,AH110:AI110,AK110:AM110,AO110:AR110)</f>
        <v>702.3</v>
      </c>
    </row>
    <row r="111" spans="1:50" x14ac:dyDescent="0.25">
      <c r="C111" t="s">
        <v>193</v>
      </c>
      <c r="E111" t="s">
        <v>45</v>
      </c>
      <c r="F111">
        <v>2005</v>
      </c>
      <c r="G111" t="s">
        <v>63</v>
      </c>
      <c r="I111" s="28">
        <f>I112</f>
        <v>1.878322019713595</v>
      </c>
      <c r="J111" s="28">
        <f t="shared" ref="J111:AR111" si="53">J112</f>
        <v>4.9578779983789287</v>
      </c>
      <c r="K111" s="28">
        <f t="shared" si="53"/>
        <v>5.0594733289895206</v>
      </c>
      <c r="L111" s="28">
        <f t="shared" si="53"/>
        <v>4.1863895281218175</v>
      </c>
      <c r="M111" s="28">
        <f t="shared" si="53"/>
        <v>1.878322019713595</v>
      </c>
      <c r="N111" s="28">
        <f t="shared" si="53"/>
        <v>4.9578779983789287</v>
      </c>
      <c r="O111" s="28">
        <f t="shared" si="53"/>
        <v>0</v>
      </c>
      <c r="P111" s="28">
        <f t="shared" si="53"/>
        <v>4.747487666603762</v>
      </c>
      <c r="Q111" s="28">
        <f t="shared" si="53"/>
        <v>5.0326371633100129</v>
      </c>
      <c r="R111" s="28">
        <f t="shared" si="53"/>
        <v>4.2968702163043764</v>
      </c>
      <c r="S111" s="28">
        <f t="shared" si="53"/>
        <v>4.3198341983712814</v>
      </c>
      <c r="T111" s="28">
        <f t="shared" si="53"/>
        <v>5.2831474115133634</v>
      </c>
      <c r="U111" s="28">
        <f t="shared" si="53"/>
        <v>5.7489484837116569</v>
      </c>
      <c r="V111" s="28">
        <f t="shared" si="53"/>
        <v>4.7299783841223864</v>
      </c>
      <c r="W111" s="28">
        <f t="shared" si="53"/>
        <v>4.6023678746944636</v>
      </c>
      <c r="X111" s="28">
        <f t="shared" si="53"/>
        <v>2.1594406219527871</v>
      </c>
      <c r="Y111" s="28">
        <f t="shared" si="53"/>
        <v>3.599355393789577</v>
      </c>
      <c r="Z111" s="28">
        <f t="shared" si="53"/>
        <v>4.5880793222254601</v>
      </c>
      <c r="AA111" s="28">
        <f t="shared" si="53"/>
        <v>0</v>
      </c>
      <c r="AB111" s="28">
        <f t="shared" si="53"/>
        <v>4.726728259603826</v>
      </c>
      <c r="AC111" s="28">
        <f t="shared" si="53"/>
        <v>4.5964418923481301</v>
      </c>
      <c r="AD111" s="28">
        <f t="shared" si="53"/>
        <v>5.047264709698208</v>
      </c>
      <c r="AE111" s="28">
        <f t="shared" si="53"/>
        <v>4.3178974374899104</v>
      </c>
      <c r="AF111" s="28">
        <f t="shared" si="53"/>
        <v>1.878322019713595</v>
      </c>
      <c r="AG111" s="28">
        <f t="shared" si="53"/>
        <v>1.878322019713595</v>
      </c>
      <c r="AH111" s="28">
        <f t="shared" si="53"/>
        <v>4.2770017680778523</v>
      </c>
      <c r="AI111" s="28">
        <f t="shared" si="53"/>
        <v>5.7364418899450103</v>
      </c>
      <c r="AJ111" s="28">
        <f t="shared" si="53"/>
        <v>4.6159834817425516</v>
      </c>
      <c r="AK111" s="28">
        <f t="shared" si="53"/>
        <v>4.7472060313136035</v>
      </c>
      <c r="AL111" s="28">
        <f t="shared" si="53"/>
        <v>5.2696993168737478</v>
      </c>
      <c r="AM111" s="28">
        <f t="shared" si="53"/>
        <v>3.7903594395339875</v>
      </c>
      <c r="AN111" s="28">
        <f t="shared" si="53"/>
        <v>1.878322019713595</v>
      </c>
      <c r="AO111" s="28">
        <f t="shared" si="53"/>
        <v>5.9644417346981182</v>
      </c>
      <c r="AP111" s="28">
        <f t="shared" si="53"/>
        <v>4.2005374268811932</v>
      </c>
      <c r="AQ111" s="28">
        <f t="shared" si="53"/>
        <v>4.0038930843298539</v>
      </c>
      <c r="AR111" s="28">
        <f t="shared" si="53"/>
        <v>6.4270822677411603</v>
      </c>
      <c r="AS111" s="28"/>
      <c r="AU111" s="6"/>
      <c r="AV111" s="6"/>
      <c r="AW111" s="6"/>
      <c r="AX111" s="6"/>
    </row>
    <row r="112" spans="1:50" x14ac:dyDescent="0.25">
      <c r="C112" t="s">
        <v>193</v>
      </c>
      <c r="E112" t="s">
        <v>45</v>
      </c>
      <c r="F112">
        <v>2010</v>
      </c>
      <c r="G112" t="s">
        <v>63</v>
      </c>
      <c r="I112" s="28">
        <v>1.878322019713595</v>
      </c>
      <c r="J112" s="6">
        <v>4.9578779983789287</v>
      </c>
      <c r="K112" s="6">
        <v>5.0594733289895206</v>
      </c>
      <c r="L112" s="6">
        <v>4.1863895281218175</v>
      </c>
      <c r="M112" s="28">
        <v>1.878322019713595</v>
      </c>
      <c r="N112" s="28">
        <v>4.9578779983789287</v>
      </c>
      <c r="O112" s="6">
        <v>0</v>
      </c>
      <c r="P112" s="6">
        <v>4.747487666603762</v>
      </c>
      <c r="Q112" s="6">
        <v>5.0326371633100129</v>
      </c>
      <c r="R112" s="6">
        <v>4.2968702163043764</v>
      </c>
      <c r="S112" s="6">
        <v>4.3198341983712814</v>
      </c>
      <c r="T112" s="6">
        <v>5.2831474115133634</v>
      </c>
      <c r="U112" s="6">
        <v>5.7489484837116569</v>
      </c>
      <c r="V112" s="6">
        <v>4.7299783841223864</v>
      </c>
      <c r="W112" s="6">
        <v>4.6023678746944636</v>
      </c>
      <c r="X112" s="6">
        <v>2.1594406219527871</v>
      </c>
      <c r="Y112" s="6">
        <v>3.599355393789577</v>
      </c>
      <c r="Z112" s="6">
        <v>4.5880793222254601</v>
      </c>
      <c r="AA112" s="6">
        <v>0</v>
      </c>
      <c r="AB112" s="6">
        <v>4.726728259603826</v>
      </c>
      <c r="AC112" s="6">
        <v>4.5964418923481301</v>
      </c>
      <c r="AD112" s="6">
        <v>5.047264709698208</v>
      </c>
      <c r="AE112" s="6">
        <v>4.3178974374899104</v>
      </c>
      <c r="AF112" s="6">
        <v>1.878322019713595</v>
      </c>
      <c r="AG112" s="28">
        <v>1.878322019713595</v>
      </c>
      <c r="AH112" s="6">
        <v>4.2770017680778523</v>
      </c>
      <c r="AI112" s="6">
        <v>5.7364418899450103</v>
      </c>
      <c r="AJ112" s="6">
        <v>4.6159834817425516</v>
      </c>
      <c r="AK112" s="6">
        <v>4.7472060313136035</v>
      </c>
      <c r="AL112" s="6">
        <v>5.2696993168737478</v>
      </c>
      <c r="AM112" s="6">
        <v>3.7903594395339875</v>
      </c>
      <c r="AN112" s="28">
        <v>1.878322019713595</v>
      </c>
      <c r="AO112" s="6">
        <v>5.9644417346981182</v>
      </c>
      <c r="AP112" s="6">
        <v>4.2005374268811932</v>
      </c>
      <c r="AQ112" s="6">
        <v>4.0038930843298539</v>
      </c>
      <c r="AR112" s="6">
        <v>6.4270822677411603</v>
      </c>
      <c r="AS112" s="6"/>
      <c r="AU112" s="6"/>
      <c r="AV112" s="6"/>
      <c r="AW112" s="6"/>
      <c r="AX112" s="6"/>
    </row>
    <row r="113" spans="1:50" x14ac:dyDescent="0.25">
      <c r="C113" t="s">
        <v>193</v>
      </c>
      <c r="E113" t="s">
        <v>45</v>
      </c>
      <c r="F113">
        <v>2020</v>
      </c>
      <c r="G113" t="s">
        <v>63</v>
      </c>
      <c r="I113" s="28">
        <v>1.7302864050585829</v>
      </c>
      <c r="J113" s="6">
        <v>4.5981701110673319</v>
      </c>
      <c r="K113" s="6">
        <v>4.6931222591514201</v>
      </c>
      <c r="L113" s="6">
        <v>3.8782243095738731</v>
      </c>
      <c r="M113" s="28">
        <v>1.7302864050585829</v>
      </c>
      <c r="N113" s="28">
        <v>4.5981701110673319</v>
      </c>
      <c r="O113" s="6">
        <v>0</v>
      </c>
      <c r="P113" s="6">
        <v>4.3968019895691626</v>
      </c>
      <c r="Q113" s="6">
        <v>4.666786413866185</v>
      </c>
      <c r="R113" s="6">
        <v>4.0008870013177988</v>
      </c>
      <c r="S113" s="6">
        <v>4.0027775095418887</v>
      </c>
      <c r="T113" s="6">
        <v>4.8961286528765884</v>
      </c>
      <c r="U113" s="6">
        <v>5.3291155051048591</v>
      </c>
      <c r="V113" s="6">
        <v>4.3885394760814558</v>
      </c>
      <c r="W113" s="6">
        <v>4.2675177241174671</v>
      </c>
      <c r="X113" s="6">
        <v>2.0114045217173762</v>
      </c>
      <c r="Y113" s="6">
        <v>3.3386419356264683</v>
      </c>
      <c r="Z113" s="6">
        <v>4.2576129473669031</v>
      </c>
      <c r="AA113" s="6">
        <v>0</v>
      </c>
      <c r="AB113" s="6">
        <v>4.3891602492662898</v>
      </c>
      <c r="AC113" s="6">
        <v>4.2554276310548387</v>
      </c>
      <c r="AD113" s="6">
        <v>4.68118210250383</v>
      </c>
      <c r="AE113" s="6">
        <v>3.9997996126679194</v>
      </c>
      <c r="AF113" s="6">
        <v>1.7302864050585829</v>
      </c>
      <c r="AG113" s="28">
        <v>1.7302864050585829</v>
      </c>
      <c r="AH113" s="6">
        <v>3.9399197454146027</v>
      </c>
      <c r="AI113" s="6">
        <v>5.3184929906402019</v>
      </c>
      <c r="AJ113" s="6">
        <v>4.2882831607553085</v>
      </c>
      <c r="AK113" s="6">
        <v>4.3958487734922098</v>
      </c>
      <c r="AL113" s="6">
        <v>4.8788551907772444</v>
      </c>
      <c r="AM113" s="6">
        <v>3.5120244244084309</v>
      </c>
      <c r="AN113" s="28">
        <v>1.7302864050585829</v>
      </c>
      <c r="AO113" s="6">
        <v>5.5296691941816434</v>
      </c>
      <c r="AP113" s="6">
        <v>3.8951943892016812</v>
      </c>
      <c r="AQ113" s="6">
        <v>3.7119967077228755</v>
      </c>
      <c r="AR113" s="6">
        <v>4.0816479448502427</v>
      </c>
      <c r="AS113" s="6"/>
      <c r="AU113" s="6"/>
      <c r="AV113" s="6"/>
      <c r="AW113" s="6"/>
      <c r="AX113" s="6"/>
    </row>
    <row r="114" spans="1:50" x14ac:dyDescent="0.25">
      <c r="C114" t="s">
        <v>193</v>
      </c>
      <c r="E114" t="s">
        <v>45</v>
      </c>
      <c r="F114">
        <v>2030</v>
      </c>
      <c r="G114" t="s">
        <v>63</v>
      </c>
      <c r="I114" s="28">
        <v>1.5572577645527246</v>
      </c>
      <c r="J114" s="6">
        <v>4.1780522244173275</v>
      </c>
      <c r="K114" s="6">
        <v>4.2651692190603256</v>
      </c>
      <c r="L114" s="6">
        <v>3.518031058594731</v>
      </c>
      <c r="M114" s="28">
        <v>1.5572577645527246</v>
      </c>
      <c r="N114" s="28">
        <v>4.1780522244173275</v>
      </c>
      <c r="O114" s="6">
        <v>0</v>
      </c>
      <c r="P114" s="6">
        <v>3.9869063554250603</v>
      </c>
      <c r="Q114" s="6">
        <v>4.2391890401394345</v>
      </c>
      <c r="R114" s="6">
        <v>3.6547254017007491</v>
      </c>
      <c r="S114" s="6">
        <v>3.6321917693516892</v>
      </c>
      <c r="T114" s="6">
        <v>4.4438194162500366</v>
      </c>
      <c r="U114" s="6">
        <v>4.8383953171028642</v>
      </c>
      <c r="V114" s="6">
        <v>3.9896831483430351</v>
      </c>
      <c r="W114" s="6">
        <v>3.8761302995495046</v>
      </c>
      <c r="X114" s="6">
        <v>1.8383758803609287</v>
      </c>
      <c r="Y114" s="6">
        <v>3.0338971724225994</v>
      </c>
      <c r="Z114" s="6">
        <v>3.8713478305319233</v>
      </c>
      <c r="AA114" s="6">
        <v>0</v>
      </c>
      <c r="AB114" s="6">
        <v>3.9951162843005905</v>
      </c>
      <c r="AC114" s="6">
        <v>3.8568395334393042</v>
      </c>
      <c r="AD114" s="6">
        <v>4.253293340848062</v>
      </c>
      <c r="AE114" s="6">
        <v>3.6279969602785784</v>
      </c>
      <c r="AF114" s="6">
        <v>1.5572577645527246</v>
      </c>
      <c r="AG114" s="28">
        <v>1.5572577645527246</v>
      </c>
      <c r="AH114" s="6">
        <v>3.545927770873142</v>
      </c>
      <c r="AI114" s="6">
        <v>4.8298309527674661</v>
      </c>
      <c r="AJ114" s="6">
        <v>3.9053934691975365</v>
      </c>
      <c r="AK114" s="6">
        <v>3.9851763429214078</v>
      </c>
      <c r="AL114" s="6">
        <v>4.4220206339059951</v>
      </c>
      <c r="AM114" s="6">
        <v>3.1867029981209662</v>
      </c>
      <c r="AN114" s="28">
        <v>1.5572577645527246</v>
      </c>
      <c r="AO114" s="6">
        <v>5.0214990710630412</v>
      </c>
      <c r="AP114" s="6">
        <v>3.538307699804184</v>
      </c>
      <c r="AQ114" s="6">
        <v>3.3708272766249667</v>
      </c>
      <c r="AR114" s="6">
        <v>3.717148357240379</v>
      </c>
      <c r="AS114" s="6"/>
      <c r="AU114" s="6"/>
      <c r="AV114" s="6"/>
      <c r="AW114" s="6"/>
      <c r="AX114" s="6"/>
    </row>
    <row r="115" spans="1:50" x14ac:dyDescent="0.25">
      <c r="C115" t="s">
        <v>193</v>
      </c>
      <c r="E115" t="s">
        <v>45</v>
      </c>
      <c r="F115">
        <v>2040</v>
      </c>
      <c r="G115" t="s">
        <v>63</v>
      </c>
      <c r="I115" s="28">
        <v>1.4015319880974522</v>
      </c>
      <c r="J115" s="6">
        <v>3.8001828905530051</v>
      </c>
      <c r="K115" s="6">
        <v>3.8800307931616529</v>
      </c>
      <c r="L115" s="6">
        <v>3.1938780789566725</v>
      </c>
      <c r="M115" s="28">
        <v>1.4015319880974522</v>
      </c>
      <c r="N115" s="28">
        <v>3.8001828905530051</v>
      </c>
      <c r="O115" s="6">
        <v>0</v>
      </c>
      <c r="P115" s="6">
        <v>3.6180311409738639</v>
      </c>
      <c r="Q115" s="6">
        <v>3.8543762435828262</v>
      </c>
      <c r="R115" s="6">
        <v>3.34326898156842</v>
      </c>
      <c r="S115" s="6">
        <v>3.29866460318051</v>
      </c>
      <c r="T115" s="6">
        <v>4.0367048290626037</v>
      </c>
      <c r="U115" s="6">
        <v>4.3966857149278757</v>
      </c>
      <c r="V115" s="6">
        <v>3.6313526715042719</v>
      </c>
      <c r="W115" s="6">
        <v>3.5238830353752166</v>
      </c>
      <c r="X115" s="6">
        <v>1.6826500962567494</v>
      </c>
      <c r="Y115" s="6">
        <v>2.7595854887117524</v>
      </c>
      <c r="Z115" s="6">
        <v>3.5237102418197521</v>
      </c>
      <c r="AA115" s="6">
        <v>0</v>
      </c>
      <c r="AB115" s="6">
        <v>3.6410758651747601</v>
      </c>
      <c r="AC115" s="6">
        <v>3.4981102455853228</v>
      </c>
      <c r="AD115" s="6">
        <v>3.8681934553578712</v>
      </c>
      <c r="AE115" s="6">
        <v>3.2933745731281721</v>
      </c>
      <c r="AF115" s="6">
        <v>1.4015319880974522</v>
      </c>
      <c r="AG115" s="28">
        <v>1.4015319880974522</v>
      </c>
      <c r="AH115" s="6">
        <v>3.1913349937858277</v>
      </c>
      <c r="AI115" s="6">
        <v>4.3898751617359837</v>
      </c>
      <c r="AJ115" s="6">
        <v>3.5608543307899971</v>
      </c>
      <c r="AK115" s="6">
        <v>3.6155678878791142</v>
      </c>
      <c r="AL115" s="6">
        <v>4.0108798672885388</v>
      </c>
      <c r="AM115" s="6">
        <v>2.8939127949826737</v>
      </c>
      <c r="AN115" s="28">
        <v>1.4015319880974522</v>
      </c>
      <c r="AO115" s="6">
        <v>4.5640518313612493</v>
      </c>
      <c r="AP115" s="6">
        <v>3.2171061170775337</v>
      </c>
      <c r="AQ115" s="6">
        <v>3.0637749421467908</v>
      </c>
      <c r="AR115" s="6">
        <v>3.3890715930013791</v>
      </c>
      <c r="AS115" s="6"/>
      <c r="AU115" s="6"/>
    </row>
    <row r="116" spans="1:50" x14ac:dyDescent="0.25">
      <c r="C116" t="s">
        <v>193</v>
      </c>
      <c r="E116" t="s">
        <v>45</v>
      </c>
      <c r="F116">
        <v>2050</v>
      </c>
      <c r="G116" t="s">
        <v>63</v>
      </c>
      <c r="I116" s="28">
        <v>1.2613787892877071</v>
      </c>
      <c r="J116" s="6">
        <v>3.460930855513916</v>
      </c>
      <c r="K116" s="6">
        <v>3.5334790755524885</v>
      </c>
      <c r="L116" s="6">
        <v>2.9021168216777156</v>
      </c>
      <c r="M116" s="28">
        <v>1.2613787892877071</v>
      </c>
      <c r="N116" s="28">
        <v>3.460930855513916</v>
      </c>
      <c r="O116" s="6">
        <v>0</v>
      </c>
      <c r="P116" s="6">
        <v>3.286056297516657</v>
      </c>
      <c r="Q116" s="6">
        <v>3.5080404188856891</v>
      </c>
      <c r="R116" s="6">
        <v>3.0629922150657558</v>
      </c>
      <c r="S116" s="6">
        <v>2.9984901536264488</v>
      </c>
      <c r="T116" s="6">
        <v>3.6702963556702812</v>
      </c>
      <c r="U116" s="6">
        <v>3.9991643995301116</v>
      </c>
      <c r="V116" s="6">
        <v>3.3087994132260925</v>
      </c>
      <c r="W116" s="6">
        <v>3.2068622885115072</v>
      </c>
      <c r="X116" s="6">
        <v>1.5424968448492966</v>
      </c>
      <c r="Y116" s="6">
        <v>2.5127235480363996</v>
      </c>
      <c r="Z116" s="6">
        <v>3.2108345904839299</v>
      </c>
      <c r="AA116" s="6">
        <v>0</v>
      </c>
      <c r="AB116" s="6">
        <v>3.3212497268492545</v>
      </c>
      <c r="AC116" s="6">
        <v>3.1752538865167397</v>
      </c>
      <c r="AD116" s="6">
        <v>3.5216035584166998</v>
      </c>
      <c r="AE116" s="6">
        <v>2.9922144246928055</v>
      </c>
      <c r="AF116" s="6">
        <v>1.2613787892877071</v>
      </c>
      <c r="AG116" s="28">
        <v>1.2613787892877071</v>
      </c>
      <c r="AH116" s="6">
        <v>2.8722014944072449</v>
      </c>
      <c r="AI116" s="6">
        <v>3.9940011377388172</v>
      </c>
      <c r="AJ116" s="6">
        <v>3.2508218445363495</v>
      </c>
      <c r="AK116" s="6">
        <v>3.2829166214165877</v>
      </c>
      <c r="AL116" s="6">
        <v>3.6408488283997897</v>
      </c>
      <c r="AM116" s="6">
        <v>2.6304002339837247</v>
      </c>
      <c r="AN116" s="28">
        <v>1.2613787892877071</v>
      </c>
      <c r="AO116" s="6">
        <v>4.1525172640796884</v>
      </c>
      <c r="AP116" s="6">
        <v>2.9280381114894283</v>
      </c>
      <c r="AQ116" s="6">
        <v>2.7874272470392674</v>
      </c>
      <c r="AR116" s="6">
        <v>3.0938225437148907</v>
      </c>
      <c r="AS116" s="6"/>
    </row>
    <row r="117" spans="1:50" x14ac:dyDescent="0.25">
      <c r="B117" t="s">
        <v>46</v>
      </c>
    </row>
    <row r="118" spans="1:50" x14ac:dyDescent="0.25">
      <c r="A118" s="22" t="s">
        <v>79</v>
      </c>
      <c r="B118" t="s">
        <v>42</v>
      </c>
      <c r="D118" t="s">
        <v>40</v>
      </c>
      <c r="E118" t="s">
        <v>41</v>
      </c>
      <c r="F118">
        <v>2005</v>
      </c>
      <c r="G118" t="s">
        <v>76</v>
      </c>
      <c r="I118" s="103">
        <v>0</v>
      </c>
      <c r="J118" s="103">
        <v>0</v>
      </c>
      <c r="K118" s="103">
        <v>0</v>
      </c>
      <c r="L118" s="103">
        <v>0</v>
      </c>
      <c r="M118" s="103">
        <v>0</v>
      </c>
      <c r="N118" s="103">
        <v>0</v>
      </c>
      <c r="O118" s="103">
        <v>0</v>
      </c>
      <c r="P118" s="103">
        <v>0</v>
      </c>
      <c r="Q118" s="103">
        <v>0</v>
      </c>
      <c r="R118" s="103">
        <v>0</v>
      </c>
      <c r="S118" s="103">
        <v>0</v>
      </c>
      <c r="T118" s="103">
        <v>0</v>
      </c>
      <c r="U118" s="103">
        <v>0</v>
      </c>
      <c r="V118" s="103">
        <v>0</v>
      </c>
      <c r="W118" s="103">
        <v>0</v>
      </c>
      <c r="X118" s="103">
        <v>0</v>
      </c>
      <c r="Y118" s="103">
        <v>0</v>
      </c>
      <c r="Z118" s="103">
        <v>0</v>
      </c>
      <c r="AA118" s="103">
        <v>0</v>
      </c>
      <c r="AB118" s="103">
        <v>0</v>
      </c>
      <c r="AC118" s="103">
        <v>0</v>
      </c>
      <c r="AD118" s="103">
        <v>0</v>
      </c>
      <c r="AE118" s="103">
        <v>0</v>
      </c>
      <c r="AF118" s="103">
        <v>0</v>
      </c>
      <c r="AG118" s="103">
        <v>0</v>
      </c>
      <c r="AH118" s="103">
        <v>0</v>
      </c>
      <c r="AI118" s="103">
        <v>0</v>
      </c>
      <c r="AJ118" s="103">
        <v>0</v>
      </c>
      <c r="AK118" s="103">
        <v>0</v>
      </c>
      <c r="AL118" s="103">
        <v>0</v>
      </c>
      <c r="AM118" s="103">
        <v>0</v>
      </c>
      <c r="AN118" s="103">
        <v>0</v>
      </c>
      <c r="AO118" s="103">
        <v>0</v>
      </c>
      <c r="AP118" s="103">
        <v>0</v>
      </c>
      <c r="AQ118" s="103">
        <v>0</v>
      </c>
      <c r="AR118" s="103">
        <v>0</v>
      </c>
      <c r="AS118" s="13"/>
      <c r="AU118" s="6"/>
    </row>
    <row r="119" spans="1:50" x14ac:dyDescent="0.25">
      <c r="A119" s="22" t="s">
        <v>79</v>
      </c>
      <c r="B119" t="s">
        <v>42</v>
      </c>
      <c r="D119" t="s">
        <v>40</v>
      </c>
      <c r="E119" t="s">
        <v>41</v>
      </c>
      <c r="F119">
        <v>2010</v>
      </c>
      <c r="G119" t="s">
        <v>76</v>
      </c>
      <c r="I119" s="103">
        <v>0</v>
      </c>
      <c r="J119" s="103">
        <v>0</v>
      </c>
      <c r="K119" s="103">
        <v>0</v>
      </c>
      <c r="L119" s="103">
        <v>0</v>
      </c>
      <c r="M119" s="103">
        <v>0</v>
      </c>
      <c r="N119" s="103">
        <v>0</v>
      </c>
      <c r="O119" s="103">
        <v>0</v>
      </c>
      <c r="P119" s="103">
        <v>0</v>
      </c>
      <c r="Q119" s="103">
        <v>0</v>
      </c>
      <c r="R119" s="103">
        <v>0</v>
      </c>
      <c r="S119" s="103">
        <v>0</v>
      </c>
      <c r="T119" s="103">
        <v>0</v>
      </c>
      <c r="U119" s="103">
        <v>0</v>
      </c>
      <c r="V119" s="103">
        <v>0</v>
      </c>
      <c r="W119" s="103">
        <v>0</v>
      </c>
      <c r="X119" s="103">
        <v>0</v>
      </c>
      <c r="Y119" s="103">
        <v>0</v>
      </c>
      <c r="Z119" s="103">
        <v>0</v>
      </c>
      <c r="AA119" s="103">
        <v>0</v>
      </c>
      <c r="AB119" s="103">
        <v>0</v>
      </c>
      <c r="AC119" s="103">
        <v>0</v>
      </c>
      <c r="AD119" s="103">
        <v>0</v>
      </c>
      <c r="AE119" s="103">
        <v>0</v>
      </c>
      <c r="AF119" s="103">
        <v>0</v>
      </c>
      <c r="AG119" s="103">
        <v>0</v>
      </c>
      <c r="AH119" s="103">
        <v>0</v>
      </c>
      <c r="AI119" s="103">
        <v>0</v>
      </c>
      <c r="AJ119" s="103">
        <v>0</v>
      </c>
      <c r="AK119" s="103">
        <v>0</v>
      </c>
      <c r="AL119" s="103">
        <v>0</v>
      </c>
      <c r="AM119" s="103">
        <v>0</v>
      </c>
      <c r="AN119" s="103">
        <v>0</v>
      </c>
      <c r="AO119" s="103">
        <v>0</v>
      </c>
      <c r="AP119" s="103">
        <v>0</v>
      </c>
      <c r="AQ119" s="103">
        <v>0</v>
      </c>
      <c r="AR119" s="103">
        <v>0</v>
      </c>
      <c r="AS119" s="13"/>
      <c r="AT119" s="6">
        <f>SUM(J119:L119,O119:Z119,AB119:AE119,AH119:AI119,AK119:AM119,AO119:AR119)</f>
        <v>0</v>
      </c>
    </row>
    <row r="120" spans="1:50" x14ac:dyDescent="0.25">
      <c r="A120" s="20"/>
      <c r="B120" t="s">
        <v>42</v>
      </c>
      <c r="D120" t="s">
        <v>40</v>
      </c>
      <c r="E120" t="s">
        <v>41</v>
      </c>
      <c r="F120">
        <v>2020</v>
      </c>
      <c r="G120" t="s">
        <v>76</v>
      </c>
      <c r="I120" s="103">
        <v>0</v>
      </c>
      <c r="J120" s="103">
        <v>0</v>
      </c>
      <c r="K120" s="103">
        <v>0</v>
      </c>
      <c r="L120" s="103">
        <v>0</v>
      </c>
      <c r="M120" s="103">
        <v>0</v>
      </c>
      <c r="N120" s="103">
        <v>0</v>
      </c>
      <c r="O120" s="103">
        <v>0</v>
      </c>
      <c r="P120" s="103">
        <v>0</v>
      </c>
      <c r="Q120" s="103">
        <v>0</v>
      </c>
      <c r="R120" s="103">
        <v>0</v>
      </c>
      <c r="S120" s="103">
        <v>0</v>
      </c>
      <c r="T120" s="103">
        <v>0</v>
      </c>
      <c r="U120" s="103">
        <v>0</v>
      </c>
      <c r="V120" s="103">
        <v>0</v>
      </c>
      <c r="W120" s="103">
        <v>0</v>
      </c>
      <c r="X120" s="103">
        <v>0</v>
      </c>
      <c r="Y120" s="103">
        <v>0</v>
      </c>
      <c r="Z120" s="103">
        <v>0</v>
      </c>
      <c r="AA120" s="103">
        <v>0</v>
      </c>
      <c r="AB120" s="103">
        <v>0</v>
      </c>
      <c r="AC120" s="103">
        <v>0</v>
      </c>
      <c r="AD120" s="103">
        <v>0</v>
      </c>
      <c r="AE120" s="103">
        <v>0</v>
      </c>
      <c r="AF120" s="103">
        <v>0</v>
      </c>
      <c r="AG120" s="103">
        <v>0</v>
      </c>
      <c r="AH120" s="103">
        <v>0</v>
      </c>
      <c r="AI120" s="103">
        <v>0</v>
      </c>
      <c r="AJ120" s="103">
        <v>0</v>
      </c>
      <c r="AK120" s="103">
        <v>0</v>
      </c>
      <c r="AL120" s="103">
        <v>0</v>
      </c>
      <c r="AM120" s="103">
        <v>0</v>
      </c>
      <c r="AN120" s="103">
        <v>0</v>
      </c>
      <c r="AO120" s="103">
        <v>0</v>
      </c>
      <c r="AP120" s="103">
        <v>0</v>
      </c>
      <c r="AQ120" s="103">
        <v>0</v>
      </c>
      <c r="AR120" s="103">
        <v>0</v>
      </c>
      <c r="AS120" s="13"/>
      <c r="AU120" s="6">
        <f>SUM(J120:L120,O120:Z120,AB120:AE120,AH120:AI120,AK120:AM120,AO120:AR120)</f>
        <v>0</v>
      </c>
    </row>
    <row r="121" spans="1:50" x14ac:dyDescent="0.25">
      <c r="A121" s="20"/>
      <c r="B121" t="s">
        <v>42</v>
      </c>
      <c r="D121" t="s">
        <v>40</v>
      </c>
      <c r="E121" t="s">
        <v>41</v>
      </c>
      <c r="F121">
        <v>2030</v>
      </c>
      <c r="G121" t="s">
        <v>76</v>
      </c>
      <c r="I121" s="103">
        <v>0</v>
      </c>
      <c r="J121" s="103">
        <v>0</v>
      </c>
      <c r="K121" s="103">
        <v>0</v>
      </c>
      <c r="L121" s="103">
        <v>0</v>
      </c>
      <c r="M121" s="103">
        <v>0</v>
      </c>
      <c r="N121" s="103">
        <v>0</v>
      </c>
      <c r="O121" s="103">
        <v>0</v>
      </c>
      <c r="P121" s="103">
        <v>0</v>
      </c>
      <c r="Q121" s="103">
        <v>0</v>
      </c>
      <c r="R121" s="103">
        <v>0</v>
      </c>
      <c r="S121" s="103">
        <v>0</v>
      </c>
      <c r="T121" s="103">
        <v>0</v>
      </c>
      <c r="U121" s="103">
        <v>0</v>
      </c>
      <c r="V121" s="103">
        <v>0</v>
      </c>
      <c r="W121" s="103">
        <v>0</v>
      </c>
      <c r="X121" s="103">
        <v>0</v>
      </c>
      <c r="Y121" s="103">
        <v>0</v>
      </c>
      <c r="Z121" s="103">
        <v>0</v>
      </c>
      <c r="AA121" s="103">
        <v>0</v>
      </c>
      <c r="AB121" s="103">
        <v>0</v>
      </c>
      <c r="AC121" s="103">
        <v>0</v>
      </c>
      <c r="AD121" s="103">
        <v>0</v>
      </c>
      <c r="AE121" s="103">
        <v>0</v>
      </c>
      <c r="AF121" s="103">
        <v>0</v>
      </c>
      <c r="AG121" s="103">
        <v>0</v>
      </c>
      <c r="AH121" s="103">
        <v>0</v>
      </c>
      <c r="AI121" s="103">
        <v>0</v>
      </c>
      <c r="AJ121" s="103">
        <v>0</v>
      </c>
      <c r="AK121" s="103">
        <v>0</v>
      </c>
      <c r="AL121" s="103">
        <v>0</v>
      </c>
      <c r="AM121" s="103">
        <v>0</v>
      </c>
      <c r="AN121" s="103">
        <v>0</v>
      </c>
      <c r="AO121" s="103">
        <v>0</v>
      </c>
      <c r="AP121" s="103">
        <v>0</v>
      </c>
      <c r="AQ121" s="103">
        <v>0</v>
      </c>
      <c r="AR121" s="103">
        <v>0</v>
      </c>
      <c r="AS121" s="13"/>
      <c r="AV121" s="6">
        <f>SUM(J121:L121,O121:Z121,AB121:AE121,AH121:AI121,AK121:AM121,AO121:AR121)</f>
        <v>0</v>
      </c>
    </row>
    <row r="122" spans="1:50" x14ac:dyDescent="0.25">
      <c r="A122" s="20"/>
      <c r="B122" t="s">
        <v>42</v>
      </c>
      <c r="D122" t="s">
        <v>40</v>
      </c>
      <c r="E122" t="s">
        <v>41</v>
      </c>
      <c r="F122">
        <v>2040</v>
      </c>
      <c r="G122" t="s">
        <v>76</v>
      </c>
      <c r="I122" s="103">
        <v>0</v>
      </c>
      <c r="J122" s="103">
        <v>0</v>
      </c>
      <c r="K122" s="103">
        <v>0</v>
      </c>
      <c r="L122" s="103">
        <v>0</v>
      </c>
      <c r="M122" s="103">
        <v>0</v>
      </c>
      <c r="N122" s="103">
        <v>0</v>
      </c>
      <c r="O122" s="103">
        <v>0</v>
      </c>
      <c r="P122" s="103">
        <v>0</v>
      </c>
      <c r="Q122" s="103">
        <v>0</v>
      </c>
      <c r="R122" s="103">
        <v>0</v>
      </c>
      <c r="S122" s="103">
        <v>0</v>
      </c>
      <c r="T122" s="103">
        <v>0</v>
      </c>
      <c r="U122" s="103">
        <v>0</v>
      </c>
      <c r="V122" s="103">
        <v>0</v>
      </c>
      <c r="W122" s="103">
        <v>0</v>
      </c>
      <c r="X122" s="103">
        <v>0</v>
      </c>
      <c r="Y122" s="103">
        <v>0</v>
      </c>
      <c r="Z122" s="103">
        <v>0</v>
      </c>
      <c r="AA122" s="103">
        <v>0</v>
      </c>
      <c r="AB122" s="103">
        <v>0</v>
      </c>
      <c r="AC122" s="103">
        <v>0</v>
      </c>
      <c r="AD122" s="103">
        <v>0</v>
      </c>
      <c r="AE122" s="103">
        <v>0</v>
      </c>
      <c r="AF122" s="103">
        <v>0</v>
      </c>
      <c r="AG122" s="103">
        <v>0</v>
      </c>
      <c r="AH122" s="103">
        <v>0</v>
      </c>
      <c r="AI122" s="103">
        <v>0</v>
      </c>
      <c r="AJ122" s="103">
        <v>0</v>
      </c>
      <c r="AK122" s="103">
        <v>0</v>
      </c>
      <c r="AL122" s="103">
        <v>0</v>
      </c>
      <c r="AM122" s="103">
        <v>0</v>
      </c>
      <c r="AN122" s="103">
        <v>0</v>
      </c>
      <c r="AO122" s="103">
        <v>0</v>
      </c>
      <c r="AP122" s="103">
        <v>0</v>
      </c>
      <c r="AQ122" s="103">
        <v>0</v>
      </c>
      <c r="AR122" s="103">
        <v>0</v>
      </c>
      <c r="AS122" s="13"/>
      <c r="AV122" s="6"/>
      <c r="AW122" s="6">
        <f>SUM(J122:L122,O122:Z122,AB122:AE122,AH122:AI122,AK122:AM122,AO122:AR122)</f>
        <v>0</v>
      </c>
    </row>
    <row r="123" spans="1:50" x14ac:dyDescent="0.25">
      <c r="A123" s="20"/>
      <c r="B123" t="s">
        <v>42</v>
      </c>
      <c r="D123" t="s">
        <v>40</v>
      </c>
      <c r="E123" s="5" t="s">
        <v>41</v>
      </c>
      <c r="F123" s="5">
        <v>2050</v>
      </c>
      <c r="G123" s="5" t="s">
        <v>76</v>
      </c>
      <c r="H123" s="5"/>
      <c r="I123" s="106">
        <v>0</v>
      </c>
      <c r="J123" s="106">
        <v>0</v>
      </c>
      <c r="K123" s="106">
        <v>0</v>
      </c>
      <c r="L123" s="106">
        <v>0</v>
      </c>
      <c r="M123" s="106">
        <v>0</v>
      </c>
      <c r="N123" s="106">
        <v>0</v>
      </c>
      <c r="O123" s="106">
        <v>0</v>
      </c>
      <c r="P123" s="106">
        <v>0</v>
      </c>
      <c r="Q123" s="106">
        <v>0</v>
      </c>
      <c r="R123" s="106">
        <v>0</v>
      </c>
      <c r="S123" s="106">
        <v>0</v>
      </c>
      <c r="T123" s="106">
        <v>0</v>
      </c>
      <c r="U123" s="106">
        <v>0</v>
      </c>
      <c r="V123" s="106">
        <v>0</v>
      </c>
      <c r="W123" s="106">
        <v>0</v>
      </c>
      <c r="X123" s="106">
        <v>0</v>
      </c>
      <c r="Y123" s="106">
        <v>0</v>
      </c>
      <c r="Z123" s="106">
        <v>0</v>
      </c>
      <c r="AA123" s="103">
        <v>0</v>
      </c>
      <c r="AB123" s="106">
        <v>0</v>
      </c>
      <c r="AC123" s="106">
        <v>0</v>
      </c>
      <c r="AD123" s="106">
        <v>0</v>
      </c>
      <c r="AE123" s="106">
        <v>0</v>
      </c>
      <c r="AF123" s="106">
        <v>0</v>
      </c>
      <c r="AG123" s="106">
        <v>0</v>
      </c>
      <c r="AH123" s="106">
        <v>0</v>
      </c>
      <c r="AI123" s="106">
        <v>0</v>
      </c>
      <c r="AJ123" s="106">
        <v>0</v>
      </c>
      <c r="AK123" s="106">
        <v>0</v>
      </c>
      <c r="AL123" s="106">
        <v>0</v>
      </c>
      <c r="AM123" s="106">
        <v>0</v>
      </c>
      <c r="AN123" s="106">
        <v>0</v>
      </c>
      <c r="AO123" s="106">
        <v>0</v>
      </c>
      <c r="AP123" s="106">
        <v>0</v>
      </c>
      <c r="AQ123" s="106">
        <v>0</v>
      </c>
      <c r="AR123" s="106">
        <v>0</v>
      </c>
      <c r="AS123" s="95"/>
      <c r="AV123" s="6"/>
      <c r="AW123" s="6"/>
      <c r="AX123" s="6">
        <f>SUM(J123:L123,O123:Z123,AB123:AE123,AH123:AI123,AK123:AM123,AO123:AR123)</f>
        <v>0</v>
      </c>
    </row>
    <row r="124" spans="1:50" x14ac:dyDescent="0.25">
      <c r="A124" s="20"/>
      <c r="C124" t="s">
        <v>193</v>
      </c>
      <c r="E124" t="s">
        <v>45</v>
      </c>
      <c r="F124">
        <v>2005</v>
      </c>
      <c r="G124" t="s">
        <v>76</v>
      </c>
      <c r="I124" s="28">
        <f>I125</f>
        <v>3.6249116607773848</v>
      </c>
      <c r="J124" s="28">
        <f t="shared" ref="J124:AR124" si="54">J125</f>
        <v>10.385697296161824</v>
      </c>
      <c r="K124" s="28">
        <f t="shared" si="54"/>
        <v>10.59594284471396</v>
      </c>
      <c r="L124" s="28">
        <f t="shared" si="54"/>
        <v>4.1072774250386086</v>
      </c>
      <c r="M124" s="28">
        <f t="shared" si="54"/>
        <v>3.6249116607773848</v>
      </c>
      <c r="N124" s="28">
        <f t="shared" si="54"/>
        <v>10.385697296161824</v>
      </c>
      <c r="O124" s="28">
        <f t="shared" si="54"/>
        <v>0</v>
      </c>
      <c r="P124" s="28">
        <f t="shared" si="54"/>
        <v>10.019825139763794</v>
      </c>
      <c r="Q124" s="28">
        <f t="shared" si="54"/>
        <v>9.9396048859080413</v>
      </c>
      <c r="R124" s="28">
        <f t="shared" si="54"/>
        <v>8.3096663523610719</v>
      </c>
      <c r="S124" s="28">
        <f t="shared" si="54"/>
        <v>4.2620537075602485</v>
      </c>
      <c r="T124" s="28">
        <f t="shared" si="54"/>
        <v>11.111373568556937</v>
      </c>
      <c r="U124" s="28">
        <f t="shared" si="54"/>
        <v>12.093587635025496</v>
      </c>
      <c r="V124" s="28">
        <f t="shared" si="54"/>
        <v>9.8944287307585803</v>
      </c>
      <c r="W124" s="28">
        <f t="shared" si="54"/>
        <v>9.6577889024300401</v>
      </c>
      <c r="X124" s="28">
        <f t="shared" si="54"/>
        <v>3.9644927649719612</v>
      </c>
      <c r="Y124" s="28">
        <f t="shared" si="54"/>
        <v>3.5504826944998276</v>
      </c>
      <c r="Z124" s="28">
        <f t="shared" si="54"/>
        <v>9.8809618528610272</v>
      </c>
      <c r="AA124" s="28">
        <f t="shared" si="54"/>
        <v>0</v>
      </c>
      <c r="AB124" s="28">
        <f t="shared" si="54"/>
        <v>9.8256497668132976</v>
      </c>
      <c r="AC124" s="28">
        <f t="shared" si="54"/>
        <v>4.519717925564481</v>
      </c>
      <c r="AD124" s="28">
        <f t="shared" si="54"/>
        <v>10.572445591284835</v>
      </c>
      <c r="AE124" s="28">
        <f t="shared" si="54"/>
        <v>4.2557248455007715</v>
      </c>
      <c r="AF124" s="28">
        <f t="shared" si="54"/>
        <v>3.6249116607773848</v>
      </c>
      <c r="AG124" s="28">
        <f t="shared" si="54"/>
        <v>3.6249116607773848</v>
      </c>
      <c r="AH124" s="28">
        <f t="shared" si="54"/>
        <v>9.2853821689481872</v>
      </c>
      <c r="AI124" s="28">
        <f t="shared" si="54"/>
        <v>12.047638050406231</v>
      </c>
      <c r="AJ124" s="28">
        <f t="shared" si="54"/>
        <v>9.6044631887219918</v>
      </c>
      <c r="AK124" s="28">
        <f t="shared" si="54"/>
        <v>4.6623787995582964</v>
      </c>
      <c r="AL124" s="28">
        <f t="shared" si="54"/>
        <v>11.150145262718389</v>
      </c>
      <c r="AM124" s="28">
        <f t="shared" si="54"/>
        <v>3.7265714500540668</v>
      </c>
      <c r="AN124" s="28">
        <f t="shared" si="54"/>
        <v>3.6249116607773848</v>
      </c>
      <c r="AO124" s="28">
        <f t="shared" si="54"/>
        <v>12.540856360003271</v>
      </c>
      <c r="AP124" s="28">
        <f t="shared" si="54"/>
        <v>4.1566034160185534</v>
      </c>
      <c r="AQ124" s="28">
        <f t="shared" si="54"/>
        <v>3.9525371566267613</v>
      </c>
      <c r="AR124" s="28">
        <f t="shared" si="54"/>
        <v>13.42053618606043</v>
      </c>
      <c r="AS124" s="28"/>
      <c r="AU124" s="6"/>
      <c r="AV124" s="6"/>
      <c r="AW124" s="6"/>
      <c r="AX124" s="6"/>
    </row>
    <row r="125" spans="1:50" x14ac:dyDescent="0.25">
      <c r="A125" s="20"/>
      <c r="C125" t="s">
        <v>193</v>
      </c>
      <c r="E125" t="s">
        <v>45</v>
      </c>
      <c r="F125">
        <v>2010</v>
      </c>
      <c r="G125" t="s">
        <v>76</v>
      </c>
      <c r="I125" s="28">
        <v>3.6249116607773848</v>
      </c>
      <c r="J125" s="6">
        <v>10.385697296161824</v>
      </c>
      <c r="K125" s="6">
        <v>10.59594284471396</v>
      </c>
      <c r="L125" s="6">
        <v>4.1072774250386086</v>
      </c>
      <c r="M125" s="28">
        <v>3.6249116607773848</v>
      </c>
      <c r="N125" s="28">
        <v>10.385697296161824</v>
      </c>
      <c r="O125" s="6">
        <v>0</v>
      </c>
      <c r="P125" s="6">
        <v>10.019825139763794</v>
      </c>
      <c r="Q125" s="6">
        <v>9.9396048859080413</v>
      </c>
      <c r="R125" s="6">
        <v>8.3096663523610719</v>
      </c>
      <c r="S125" s="6">
        <v>4.2620537075602485</v>
      </c>
      <c r="T125" s="6">
        <v>11.111373568556937</v>
      </c>
      <c r="U125" s="6">
        <v>12.093587635025496</v>
      </c>
      <c r="V125" s="6">
        <v>9.8944287307585803</v>
      </c>
      <c r="W125" s="6">
        <v>9.6577889024300401</v>
      </c>
      <c r="X125" s="6">
        <v>3.9644927649719612</v>
      </c>
      <c r="Y125" s="6">
        <v>3.5504826944998276</v>
      </c>
      <c r="Z125" s="6">
        <v>9.8809618528610272</v>
      </c>
      <c r="AA125" s="6">
        <v>0</v>
      </c>
      <c r="AB125" s="6">
        <v>9.8256497668132976</v>
      </c>
      <c r="AC125" s="6">
        <v>4.519717925564481</v>
      </c>
      <c r="AD125" s="6">
        <v>10.572445591284835</v>
      </c>
      <c r="AE125" s="6">
        <v>4.2557248455007715</v>
      </c>
      <c r="AF125" s="6">
        <v>3.6249116607773848</v>
      </c>
      <c r="AG125" s="28">
        <v>3.6249116607773848</v>
      </c>
      <c r="AH125" s="6">
        <v>9.2853821689481872</v>
      </c>
      <c r="AI125" s="6">
        <v>12.047638050406231</v>
      </c>
      <c r="AJ125" s="6">
        <v>9.6044631887219918</v>
      </c>
      <c r="AK125" s="6">
        <v>4.6623787995582964</v>
      </c>
      <c r="AL125" s="6">
        <v>11.150145262718389</v>
      </c>
      <c r="AM125" s="6">
        <v>3.7265714500540668</v>
      </c>
      <c r="AN125" s="28">
        <v>3.6249116607773848</v>
      </c>
      <c r="AO125" s="6">
        <v>12.540856360003271</v>
      </c>
      <c r="AP125" s="6">
        <v>4.1566034160185534</v>
      </c>
      <c r="AQ125" s="6">
        <v>3.9525371566267613</v>
      </c>
      <c r="AR125" s="6">
        <v>13.42053618606043</v>
      </c>
      <c r="AS125" s="6"/>
      <c r="AU125" s="6"/>
    </row>
    <row r="126" spans="1:50" x14ac:dyDescent="0.25">
      <c r="C126" t="s">
        <v>193</v>
      </c>
      <c r="E126" t="s">
        <v>45</v>
      </c>
      <c r="F126">
        <v>2020</v>
      </c>
      <c r="G126" t="s">
        <v>76</v>
      </c>
      <c r="I126" s="28">
        <v>3.3392226148409891</v>
      </c>
      <c r="J126" s="6">
        <v>9.6059209518477537</v>
      </c>
      <c r="K126" s="6">
        <v>9.800837996724546</v>
      </c>
      <c r="L126" s="6">
        <v>3.8084389687676836</v>
      </c>
      <c r="M126" s="28">
        <v>3.3392226148409891</v>
      </c>
      <c r="N126" s="28">
        <v>9.6059209518477537</v>
      </c>
      <c r="O126" s="6">
        <v>0</v>
      </c>
      <c r="P126" s="6">
        <v>9.2585107656056156</v>
      </c>
      <c r="Q126" s="6">
        <v>9.1940487259502568</v>
      </c>
      <c r="R126" s="6">
        <v>7.7063302611387439</v>
      </c>
      <c r="S126" s="6">
        <v>3.9545925024377451</v>
      </c>
      <c r="T126" s="6">
        <v>10.271223405632353</v>
      </c>
      <c r="U126" s="6">
        <v>11.182087224223983</v>
      </c>
      <c r="V126" s="6">
        <v>9.1535858190554631</v>
      </c>
      <c r="W126" s="6">
        <v>8.9308283384566032</v>
      </c>
      <c r="X126" s="6">
        <v>3.6788031973875253</v>
      </c>
      <c r="Y126" s="6">
        <v>3.2976675411292451</v>
      </c>
      <c r="Z126" s="6">
        <v>9.1408947630548045</v>
      </c>
      <c r="AA126" s="6">
        <v>0</v>
      </c>
      <c r="AB126" s="6">
        <v>9.0932591947063202</v>
      </c>
      <c r="AC126" s="6">
        <v>4.1890242060018767</v>
      </c>
      <c r="AD126" s="6">
        <v>9.7776792812553683</v>
      </c>
      <c r="AE126" s="6">
        <v>3.9472540135883007</v>
      </c>
      <c r="AF126" s="6">
        <v>3.3392226148409891</v>
      </c>
      <c r="AG126" s="28">
        <v>3.3392226148409891</v>
      </c>
      <c r="AH126" s="6">
        <v>8.5535762047629138</v>
      </c>
      <c r="AI126" s="6">
        <v>11.140242806349939</v>
      </c>
      <c r="AJ126" s="6">
        <v>8.8930181120896439</v>
      </c>
      <c r="AK126" s="6">
        <v>4.3216560789642804</v>
      </c>
      <c r="AL126" s="6">
        <v>10.301618213965961</v>
      </c>
      <c r="AM126" s="6">
        <v>3.45665953281474</v>
      </c>
      <c r="AN126" s="28">
        <v>3.3392226148409891</v>
      </c>
      <c r="AO126" s="6">
        <v>11.596986197497653</v>
      </c>
      <c r="AP126" s="6">
        <v>3.8604987419727697</v>
      </c>
      <c r="AQ126" s="6">
        <v>3.6694744635846019</v>
      </c>
      <c r="AR126" s="6">
        <v>8.4489052686395762</v>
      </c>
      <c r="AS126" s="6"/>
    </row>
    <row r="127" spans="1:50" x14ac:dyDescent="0.25">
      <c r="A127" s="21"/>
      <c r="C127" t="s">
        <v>193</v>
      </c>
      <c r="E127" t="s">
        <v>45</v>
      </c>
      <c r="F127">
        <v>2030</v>
      </c>
      <c r="G127" t="s">
        <v>76</v>
      </c>
      <c r="I127" s="28">
        <v>3.0053003533568905</v>
      </c>
      <c r="J127" s="6">
        <v>8.6948960963550874</v>
      </c>
      <c r="K127" s="6">
        <v>8.8717926935657427</v>
      </c>
      <c r="L127" s="6">
        <v>3.4591456195318884</v>
      </c>
      <c r="M127" s="28">
        <v>3.0053003533568905</v>
      </c>
      <c r="N127" s="28">
        <v>8.6948960963550874</v>
      </c>
      <c r="O127" s="6">
        <v>0</v>
      </c>
      <c r="P127" s="6">
        <v>8.3686591374504555</v>
      </c>
      <c r="Q127" s="6">
        <v>8.322642631584408</v>
      </c>
      <c r="R127" s="6">
        <v>7.0008801371294744</v>
      </c>
      <c r="S127" s="6">
        <v>3.5952222626841719</v>
      </c>
      <c r="T127" s="6">
        <v>9.2892925092768674</v>
      </c>
      <c r="U127" s="6">
        <v>10.116689183375204</v>
      </c>
      <c r="V127" s="6">
        <v>8.2879490416261259</v>
      </c>
      <c r="W127" s="6">
        <v>8.0811290977635153</v>
      </c>
      <c r="X127" s="6">
        <v>3.3448809349896576</v>
      </c>
      <c r="Y127" s="6">
        <v>3.0021512357238325</v>
      </c>
      <c r="Z127" s="6">
        <v>8.2758770078501236</v>
      </c>
      <c r="AA127" s="6">
        <v>0</v>
      </c>
      <c r="AB127" s="6">
        <v>8.2378389774537233</v>
      </c>
      <c r="AC127" s="6">
        <v>3.8024990792403908</v>
      </c>
      <c r="AD127" s="6">
        <v>8.8487316461559899</v>
      </c>
      <c r="AE127" s="6">
        <v>3.586703690573724</v>
      </c>
      <c r="AF127" s="6">
        <v>3.0053003533568905</v>
      </c>
      <c r="AG127" s="28">
        <v>3.0053003533568905</v>
      </c>
      <c r="AH127" s="6">
        <v>7.6982185842866224</v>
      </c>
      <c r="AI127" s="6">
        <v>10.079465631701622</v>
      </c>
      <c r="AJ127" s="6">
        <v>8.0616292956320716</v>
      </c>
      <c r="AK127" s="6">
        <v>3.9234133529695527</v>
      </c>
      <c r="AL127" s="6">
        <v>9.3098305655412616</v>
      </c>
      <c r="AM127" s="6">
        <v>3.1411839036618403</v>
      </c>
      <c r="AN127" s="28">
        <v>3.0053003533568905</v>
      </c>
      <c r="AO127" s="6">
        <v>10.493768532845511</v>
      </c>
      <c r="AP127" s="6">
        <v>3.5144118846385477</v>
      </c>
      <c r="AQ127" s="6">
        <v>3.338630509086546</v>
      </c>
      <c r="AR127" s="6">
        <v>7.6575677787158742</v>
      </c>
      <c r="AS127" s="6"/>
    </row>
    <row r="128" spans="1:50" x14ac:dyDescent="0.25">
      <c r="A128" s="21"/>
      <c r="C128" t="s">
        <v>193</v>
      </c>
      <c r="E128" t="s">
        <v>45</v>
      </c>
      <c r="F128">
        <v>2040</v>
      </c>
      <c r="G128" t="s">
        <v>76</v>
      </c>
      <c r="I128" s="28">
        <v>2.7047703180212013</v>
      </c>
      <c r="J128" s="6">
        <v>7.8752643469407619</v>
      </c>
      <c r="K128" s="6">
        <v>8.0356489735250349</v>
      </c>
      <c r="L128" s="6">
        <v>3.1448058350441981</v>
      </c>
      <c r="M128" s="28">
        <v>2.7047703180212013</v>
      </c>
      <c r="N128" s="28">
        <v>7.8752643469407619</v>
      </c>
      <c r="O128" s="6">
        <v>0</v>
      </c>
      <c r="P128" s="6">
        <v>7.5678301542539463</v>
      </c>
      <c r="Q128" s="6">
        <v>7.5384070920573532</v>
      </c>
      <c r="R128" s="6">
        <v>6.3660846654923171</v>
      </c>
      <c r="S128" s="6">
        <v>3.2717890469059547</v>
      </c>
      <c r="T128" s="6">
        <v>8.4055092640020881</v>
      </c>
      <c r="U128" s="6">
        <v>9.1577541750798819</v>
      </c>
      <c r="V128" s="6">
        <v>7.5096715995231733</v>
      </c>
      <c r="W128" s="6">
        <v>7.3164014979765009</v>
      </c>
      <c r="X128" s="6">
        <v>3.0443508914369208</v>
      </c>
      <c r="Y128" s="6">
        <v>2.7361379737872844</v>
      </c>
      <c r="Z128" s="6">
        <v>7.497361787895608</v>
      </c>
      <c r="AA128" s="6">
        <v>0</v>
      </c>
      <c r="AB128" s="6">
        <v>7.4686818590346578</v>
      </c>
      <c r="AC128" s="6">
        <v>3.4546264651550538</v>
      </c>
      <c r="AD128" s="6">
        <v>8.0126787745665489</v>
      </c>
      <c r="AE128" s="6">
        <v>3.2622083998606057</v>
      </c>
      <c r="AF128" s="6">
        <v>2.7047703180212013</v>
      </c>
      <c r="AG128" s="28">
        <v>2.7047703180212013</v>
      </c>
      <c r="AH128" s="6">
        <v>6.9283967258579606</v>
      </c>
      <c r="AI128" s="6">
        <v>9.1242971341180947</v>
      </c>
      <c r="AJ128" s="6">
        <v>7.3134606018896591</v>
      </c>
      <c r="AK128" s="6">
        <v>3.5649913974900396</v>
      </c>
      <c r="AL128" s="6">
        <v>8.4172277798430066</v>
      </c>
      <c r="AM128" s="6">
        <v>2.8572548426286803</v>
      </c>
      <c r="AN128" s="28">
        <v>2.7047703180212013</v>
      </c>
      <c r="AO128" s="6">
        <v>9.5007549413742822</v>
      </c>
      <c r="AP128" s="6">
        <v>3.2029293509097276</v>
      </c>
      <c r="AQ128" s="6">
        <v>3.0408689803480655</v>
      </c>
      <c r="AR128" s="6">
        <v>6.9453291481892636</v>
      </c>
      <c r="AS128" s="6"/>
    </row>
    <row r="129" spans="1:50" x14ac:dyDescent="0.25">
      <c r="C129" t="s">
        <v>193</v>
      </c>
      <c r="E129" t="s">
        <v>45</v>
      </c>
      <c r="F129">
        <v>2050</v>
      </c>
      <c r="G129" t="s">
        <v>76</v>
      </c>
      <c r="I129" s="28">
        <v>2.4342932862190811</v>
      </c>
      <c r="J129" s="6">
        <v>7.1386447850935069</v>
      </c>
      <c r="K129" s="6">
        <v>7.2832218670306688</v>
      </c>
      <c r="L129" s="6">
        <v>2.8618726288314011</v>
      </c>
      <c r="M129" s="28">
        <v>2.4342932862190811</v>
      </c>
      <c r="N129" s="28">
        <v>7.1386447850935069</v>
      </c>
      <c r="O129" s="6">
        <v>0</v>
      </c>
      <c r="P129" s="6">
        <v>6.8470997689931092</v>
      </c>
      <c r="Q129" s="6">
        <v>6.832590964274738</v>
      </c>
      <c r="R129" s="6">
        <v>5.7948096419303017</v>
      </c>
      <c r="S129" s="6">
        <v>2.9806991527055597</v>
      </c>
      <c r="T129" s="6">
        <v>7.610097235294714</v>
      </c>
      <c r="U129" s="6">
        <v>8.2947345277568925</v>
      </c>
      <c r="V129" s="6">
        <v>6.8091524595275672</v>
      </c>
      <c r="W129" s="6">
        <v>6.6281488820723977</v>
      </c>
      <c r="X129" s="6">
        <v>2.773873803130273</v>
      </c>
      <c r="Y129" s="6">
        <v>2.4967481957006465</v>
      </c>
      <c r="Z129" s="6">
        <v>6.7966967284743003</v>
      </c>
      <c r="AA129" s="6">
        <v>0</v>
      </c>
      <c r="AB129" s="6">
        <v>6.7750109401088396</v>
      </c>
      <c r="AC129" s="6">
        <v>3.1415411124782504</v>
      </c>
      <c r="AD129" s="6">
        <v>7.2602311901360519</v>
      </c>
      <c r="AE129" s="6">
        <v>2.9701626382187989</v>
      </c>
      <c r="AF129" s="6">
        <v>2.4342932862190811</v>
      </c>
      <c r="AG129" s="28">
        <v>2.4342932862190811</v>
      </c>
      <c r="AH129" s="6">
        <v>6.2355570532721645</v>
      </c>
      <c r="AI129" s="6">
        <v>8.2647577683216014</v>
      </c>
      <c r="AJ129" s="6">
        <v>6.6401724801579318</v>
      </c>
      <c r="AK129" s="6">
        <v>3.242407019393736</v>
      </c>
      <c r="AL129" s="6">
        <v>7.6138824291738612</v>
      </c>
      <c r="AM129" s="6">
        <v>2.6017171142568514</v>
      </c>
      <c r="AN129" s="28">
        <v>2.4342932862190811</v>
      </c>
      <c r="AO129" s="6">
        <v>8.6072530239428264</v>
      </c>
      <c r="AP129" s="6">
        <v>2.9226115024438091</v>
      </c>
      <c r="AQ129" s="6">
        <v>2.7728801823188021</v>
      </c>
      <c r="AR129" s="6">
        <v>6.3043393159811627</v>
      </c>
      <c r="AS129" s="6"/>
    </row>
    <row r="130" spans="1:50" x14ac:dyDescent="0.25">
      <c r="B130" t="s">
        <v>46</v>
      </c>
    </row>
    <row r="131" spans="1:50" x14ac:dyDescent="0.25">
      <c r="A131" t="s">
        <v>77</v>
      </c>
      <c r="B131" t="s">
        <v>42</v>
      </c>
      <c r="D131" t="s">
        <v>40</v>
      </c>
      <c r="E131" t="s">
        <v>41</v>
      </c>
      <c r="F131">
        <v>2005</v>
      </c>
      <c r="G131" t="s">
        <v>64</v>
      </c>
      <c r="I131" s="103">
        <v>0</v>
      </c>
      <c r="J131" s="103">
        <v>0</v>
      </c>
      <c r="K131" s="103">
        <v>0</v>
      </c>
      <c r="L131" s="103">
        <v>0</v>
      </c>
      <c r="M131" s="103">
        <v>0</v>
      </c>
      <c r="N131" s="103">
        <v>0</v>
      </c>
      <c r="O131" s="103">
        <v>0</v>
      </c>
      <c r="P131" s="103">
        <v>0</v>
      </c>
      <c r="Q131" s="103">
        <v>0</v>
      </c>
      <c r="R131" s="103">
        <v>0</v>
      </c>
      <c r="S131" s="103">
        <v>0</v>
      </c>
      <c r="T131" s="103">
        <v>0</v>
      </c>
      <c r="U131" s="103">
        <v>0</v>
      </c>
      <c r="V131" s="103">
        <v>0</v>
      </c>
      <c r="W131" s="103">
        <v>0</v>
      </c>
      <c r="X131" s="103">
        <v>0</v>
      </c>
      <c r="Y131" s="103">
        <v>0</v>
      </c>
      <c r="Z131" s="103">
        <v>0</v>
      </c>
      <c r="AA131" s="103">
        <v>0</v>
      </c>
      <c r="AB131" s="103">
        <v>0</v>
      </c>
      <c r="AC131" s="103">
        <v>0</v>
      </c>
      <c r="AD131" s="103">
        <v>0</v>
      </c>
      <c r="AE131" s="103">
        <v>0</v>
      </c>
      <c r="AF131" s="103">
        <v>0</v>
      </c>
      <c r="AG131" s="103">
        <v>0</v>
      </c>
      <c r="AH131" s="103">
        <v>0</v>
      </c>
      <c r="AI131" s="103">
        <v>0</v>
      </c>
      <c r="AJ131" s="103">
        <v>0</v>
      </c>
      <c r="AK131" s="103">
        <v>0</v>
      </c>
      <c r="AL131" s="103">
        <v>0</v>
      </c>
      <c r="AM131" s="103">
        <v>0</v>
      </c>
      <c r="AN131" s="103">
        <v>0</v>
      </c>
      <c r="AO131" s="103">
        <v>0</v>
      </c>
      <c r="AP131" s="103">
        <v>0</v>
      </c>
      <c r="AQ131" s="103">
        <v>0</v>
      </c>
      <c r="AR131" s="103">
        <v>0</v>
      </c>
      <c r="AS131" s="13"/>
      <c r="AU131" s="6"/>
    </row>
    <row r="132" spans="1:50" x14ac:dyDescent="0.25">
      <c r="A132" t="s">
        <v>77</v>
      </c>
      <c r="B132" t="s">
        <v>42</v>
      </c>
      <c r="D132" t="s">
        <v>40</v>
      </c>
      <c r="E132" t="s">
        <v>41</v>
      </c>
      <c r="F132">
        <v>2010</v>
      </c>
      <c r="G132" t="s">
        <v>64</v>
      </c>
      <c r="I132" s="103">
        <v>0</v>
      </c>
      <c r="J132" s="103">
        <v>0</v>
      </c>
      <c r="K132" s="103">
        <v>0</v>
      </c>
      <c r="L132" s="103">
        <v>0</v>
      </c>
      <c r="M132" s="103">
        <v>0</v>
      </c>
      <c r="N132" s="103">
        <v>0</v>
      </c>
      <c r="O132" s="103">
        <v>0</v>
      </c>
      <c r="P132" s="103">
        <v>0</v>
      </c>
      <c r="Q132" s="103">
        <v>0</v>
      </c>
      <c r="R132" s="103">
        <v>0</v>
      </c>
      <c r="S132" s="103">
        <v>0</v>
      </c>
      <c r="T132" s="103">
        <v>0</v>
      </c>
      <c r="U132" s="103">
        <v>0</v>
      </c>
      <c r="V132" s="103">
        <v>0</v>
      </c>
      <c r="W132" s="103">
        <v>0</v>
      </c>
      <c r="X132" s="103">
        <v>0</v>
      </c>
      <c r="Y132" s="103">
        <v>0</v>
      </c>
      <c r="Z132" s="103">
        <v>0</v>
      </c>
      <c r="AA132" s="103">
        <v>0</v>
      </c>
      <c r="AB132" s="103">
        <v>0</v>
      </c>
      <c r="AC132" s="103">
        <v>0</v>
      </c>
      <c r="AD132" s="103">
        <v>0</v>
      </c>
      <c r="AE132" s="103">
        <v>0</v>
      </c>
      <c r="AF132" s="103">
        <v>0</v>
      </c>
      <c r="AG132" s="103">
        <v>0</v>
      </c>
      <c r="AH132" s="103">
        <v>0</v>
      </c>
      <c r="AI132" s="103">
        <v>0</v>
      </c>
      <c r="AJ132" s="103">
        <v>0</v>
      </c>
      <c r="AK132" s="103">
        <v>0</v>
      </c>
      <c r="AL132" s="103">
        <v>0</v>
      </c>
      <c r="AM132" s="103">
        <v>0</v>
      </c>
      <c r="AN132" s="103">
        <v>0</v>
      </c>
      <c r="AO132" s="103">
        <v>0</v>
      </c>
      <c r="AP132" s="103">
        <v>0</v>
      </c>
      <c r="AQ132" s="103">
        <v>0</v>
      </c>
      <c r="AR132" s="103">
        <v>0</v>
      </c>
      <c r="AS132" s="13"/>
      <c r="AT132" s="6">
        <f>SUM(J132:L132,O132:Z132,AB132:AE132,AH132:AI132,AK132:AM132,AO132:AR132)</f>
        <v>0</v>
      </c>
    </row>
    <row r="133" spans="1:50" x14ac:dyDescent="0.25">
      <c r="B133" t="s">
        <v>42</v>
      </c>
      <c r="D133" t="s">
        <v>40</v>
      </c>
      <c r="E133" t="s">
        <v>41</v>
      </c>
      <c r="F133">
        <v>2020</v>
      </c>
      <c r="G133" t="s">
        <v>64</v>
      </c>
      <c r="I133" s="103">
        <v>0</v>
      </c>
      <c r="J133" s="103">
        <v>0</v>
      </c>
      <c r="K133" s="103">
        <v>0</v>
      </c>
      <c r="L133" s="103">
        <v>0</v>
      </c>
      <c r="M133" s="103">
        <v>0</v>
      </c>
      <c r="N133" s="103">
        <v>0</v>
      </c>
      <c r="O133" s="103">
        <v>0</v>
      </c>
      <c r="P133" s="103">
        <v>0</v>
      </c>
      <c r="Q133" s="103">
        <v>0</v>
      </c>
      <c r="R133" s="103">
        <v>0</v>
      </c>
      <c r="S133" s="103">
        <v>0</v>
      </c>
      <c r="T133" s="103">
        <v>0</v>
      </c>
      <c r="U133" s="103">
        <v>0</v>
      </c>
      <c r="V133" s="103">
        <v>0</v>
      </c>
      <c r="W133" s="103">
        <v>0</v>
      </c>
      <c r="X133" s="103">
        <v>0</v>
      </c>
      <c r="Y133" s="103">
        <v>0</v>
      </c>
      <c r="Z133" s="103">
        <v>0</v>
      </c>
      <c r="AA133" s="103">
        <v>0</v>
      </c>
      <c r="AB133" s="103">
        <v>0</v>
      </c>
      <c r="AC133" s="103">
        <v>0</v>
      </c>
      <c r="AD133" s="103">
        <v>0</v>
      </c>
      <c r="AE133" s="103">
        <v>0</v>
      </c>
      <c r="AF133" s="103">
        <v>0</v>
      </c>
      <c r="AG133" s="103">
        <v>0</v>
      </c>
      <c r="AH133" s="103">
        <v>0</v>
      </c>
      <c r="AI133" s="103">
        <v>0</v>
      </c>
      <c r="AJ133" s="103">
        <v>0</v>
      </c>
      <c r="AK133" s="103">
        <v>0</v>
      </c>
      <c r="AL133" s="103">
        <v>0</v>
      </c>
      <c r="AM133" s="103">
        <v>0</v>
      </c>
      <c r="AN133" s="103">
        <v>0</v>
      </c>
      <c r="AO133" s="103">
        <v>0</v>
      </c>
      <c r="AP133" s="103">
        <v>0</v>
      </c>
      <c r="AQ133" s="103">
        <v>0</v>
      </c>
      <c r="AR133" s="103">
        <v>0</v>
      </c>
      <c r="AS133" s="13"/>
      <c r="AU133" s="6">
        <f>SUM(J133:L133,O133:Z133,AB133:AE133,AH133:AI133,AK133:AM133,AO133:AR133)</f>
        <v>0</v>
      </c>
    </row>
    <row r="134" spans="1:50" x14ac:dyDescent="0.25">
      <c r="B134" t="s">
        <v>42</v>
      </c>
      <c r="D134" t="s">
        <v>40</v>
      </c>
      <c r="E134" t="s">
        <v>41</v>
      </c>
      <c r="F134">
        <v>2030</v>
      </c>
      <c r="G134" t="s">
        <v>64</v>
      </c>
      <c r="I134" s="103">
        <v>0</v>
      </c>
      <c r="J134" s="103">
        <v>0</v>
      </c>
      <c r="K134" s="103">
        <v>0</v>
      </c>
      <c r="L134" s="103">
        <v>0</v>
      </c>
      <c r="M134" s="103">
        <v>0</v>
      </c>
      <c r="N134" s="103">
        <v>0</v>
      </c>
      <c r="O134" s="103">
        <v>0</v>
      </c>
      <c r="P134" s="103">
        <v>0</v>
      </c>
      <c r="Q134" s="103">
        <v>0</v>
      </c>
      <c r="R134" s="103">
        <v>0</v>
      </c>
      <c r="S134" s="103">
        <v>0</v>
      </c>
      <c r="T134" s="103">
        <v>0</v>
      </c>
      <c r="U134" s="103">
        <v>0</v>
      </c>
      <c r="V134" s="103">
        <v>0</v>
      </c>
      <c r="W134" s="103">
        <v>0</v>
      </c>
      <c r="X134" s="103">
        <v>0</v>
      </c>
      <c r="Y134" s="103">
        <v>0</v>
      </c>
      <c r="Z134" s="103">
        <v>0</v>
      </c>
      <c r="AA134" s="103">
        <v>0</v>
      </c>
      <c r="AB134" s="103">
        <v>0</v>
      </c>
      <c r="AC134" s="103">
        <v>0</v>
      </c>
      <c r="AD134" s="103">
        <v>0</v>
      </c>
      <c r="AE134" s="103">
        <v>0</v>
      </c>
      <c r="AF134" s="103">
        <v>0</v>
      </c>
      <c r="AG134" s="103">
        <v>0</v>
      </c>
      <c r="AH134" s="103">
        <v>0</v>
      </c>
      <c r="AI134" s="103">
        <v>0</v>
      </c>
      <c r="AJ134" s="103">
        <v>0</v>
      </c>
      <c r="AK134" s="103">
        <v>0</v>
      </c>
      <c r="AL134" s="103">
        <v>0</v>
      </c>
      <c r="AM134" s="103">
        <v>0</v>
      </c>
      <c r="AN134" s="103">
        <v>0</v>
      </c>
      <c r="AO134" s="103">
        <v>0</v>
      </c>
      <c r="AP134" s="103">
        <v>0</v>
      </c>
      <c r="AQ134" s="103">
        <v>0</v>
      </c>
      <c r="AR134" s="103">
        <v>0</v>
      </c>
      <c r="AS134" s="13"/>
      <c r="AV134" s="6">
        <f>SUM(J134:L134,O134:Z134,AB134:AE134,AH134:AI134,AK134:AM134,AO134:AR134)</f>
        <v>0</v>
      </c>
    </row>
    <row r="135" spans="1:50" x14ac:dyDescent="0.25">
      <c r="B135" t="s">
        <v>42</v>
      </c>
      <c r="D135" t="s">
        <v>40</v>
      </c>
      <c r="E135" t="s">
        <v>41</v>
      </c>
      <c r="F135">
        <v>2040</v>
      </c>
      <c r="G135" t="s">
        <v>64</v>
      </c>
      <c r="I135" s="103">
        <v>0</v>
      </c>
      <c r="J135" s="103">
        <v>0</v>
      </c>
      <c r="K135" s="103">
        <v>0</v>
      </c>
      <c r="L135" s="103">
        <v>0</v>
      </c>
      <c r="M135" s="103">
        <v>0</v>
      </c>
      <c r="N135" s="103">
        <v>0</v>
      </c>
      <c r="O135" s="103">
        <v>0</v>
      </c>
      <c r="P135" s="103">
        <v>0</v>
      </c>
      <c r="Q135" s="103">
        <v>0</v>
      </c>
      <c r="R135" s="103">
        <v>0</v>
      </c>
      <c r="S135" s="103">
        <v>0</v>
      </c>
      <c r="T135" s="103">
        <v>0</v>
      </c>
      <c r="U135" s="103">
        <v>0</v>
      </c>
      <c r="V135" s="103">
        <v>0</v>
      </c>
      <c r="W135" s="103">
        <v>0</v>
      </c>
      <c r="X135" s="103">
        <v>0</v>
      </c>
      <c r="Y135" s="103">
        <v>0</v>
      </c>
      <c r="Z135" s="103">
        <v>0</v>
      </c>
      <c r="AA135" s="103">
        <v>0</v>
      </c>
      <c r="AB135" s="103">
        <v>0</v>
      </c>
      <c r="AC135" s="103">
        <v>0</v>
      </c>
      <c r="AD135" s="103">
        <v>0</v>
      </c>
      <c r="AE135" s="103">
        <v>0</v>
      </c>
      <c r="AF135" s="103">
        <v>0</v>
      </c>
      <c r="AG135" s="103">
        <v>0</v>
      </c>
      <c r="AH135" s="103">
        <v>0</v>
      </c>
      <c r="AI135" s="103">
        <v>0</v>
      </c>
      <c r="AJ135" s="103">
        <v>0</v>
      </c>
      <c r="AK135" s="103">
        <v>0</v>
      </c>
      <c r="AL135" s="103">
        <v>0</v>
      </c>
      <c r="AM135" s="103">
        <v>0</v>
      </c>
      <c r="AN135" s="103">
        <v>0</v>
      </c>
      <c r="AO135" s="103">
        <v>0</v>
      </c>
      <c r="AP135" s="103">
        <v>0</v>
      </c>
      <c r="AQ135" s="103">
        <v>0</v>
      </c>
      <c r="AR135" s="103">
        <v>0</v>
      </c>
      <c r="AS135" s="13"/>
      <c r="AV135" s="6"/>
      <c r="AW135" s="6">
        <f>SUM(J135:L135,O135:Z135,AB135:AE135,AH135:AI135,AK135:AM135,AO135:AR135)</f>
        <v>0</v>
      </c>
    </row>
    <row r="136" spans="1:50" x14ac:dyDescent="0.25">
      <c r="B136" t="s">
        <v>42</v>
      </c>
      <c r="D136" t="s">
        <v>40</v>
      </c>
      <c r="E136" s="5" t="s">
        <v>41</v>
      </c>
      <c r="F136" s="5">
        <v>2050</v>
      </c>
      <c r="G136" s="5" t="s">
        <v>64</v>
      </c>
      <c r="H136" s="5"/>
      <c r="I136" s="106">
        <v>0</v>
      </c>
      <c r="J136" s="106">
        <v>0</v>
      </c>
      <c r="K136" s="106">
        <v>0</v>
      </c>
      <c r="L136" s="106">
        <v>0</v>
      </c>
      <c r="M136" s="106">
        <v>0</v>
      </c>
      <c r="N136" s="106">
        <v>0</v>
      </c>
      <c r="O136" s="106">
        <v>0</v>
      </c>
      <c r="P136" s="106">
        <v>0</v>
      </c>
      <c r="Q136" s="106">
        <v>0</v>
      </c>
      <c r="R136" s="106">
        <v>0</v>
      </c>
      <c r="S136" s="106">
        <v>0</v>
      </c>
      <c r="T136" s="106">
        <v>0</v>
      </c>
      <c r="U136" s="106">
        <v>0</v>
      </c>
      <c r="V136" s="106">
        <v>0</v>
      </c>
      <c r="W136" s="106">
        <v>0</v>
      </c>
      <c r="X136" s="106">
        <v>0</v>
      </c>
      <c r="Y136" s="106">
        <v>0</v>
      </c>
      <c r="Z136" s="106">
        <v>0</v>
      </c>
      <c r="AA136" s="106">
        <v>0</v>
      </c>
      <c r="AB136" s="106">
        <v>0</v>
      </c>
      <c r="AC136" s="106">
        <v>0</v>
      </c>
      <c r="AD136" s="106">
        <v>0</v>
      </c>
      <c r="AE136" s="106">
        <v>0</v>
      </c>
      <c r="AF136" s="106">
        <v>0</v>
      </c>
      <c r="AG136" s="106">
        <v>0</v>
      </c>
      <c r="AH136" s="106">
        <v>0</v>
      </c>
      <c r="AI136" s="106">
        <v>0</v>
      </c>
      <c r="AJ136" s="106">
        <v>0</v>
      </c>
      <c r="AK136" s="106">
        <v>0</v>
      </c>
      <c r="AL136" s="106">
        <v>0</v>
      </c>
      <c r="AM136" s="106">
        <v>0</v>
      </c>
      <c r="AN136" s="106">
        <v>0</v>
      </c>
      <c r="AO136" s="106">
        <v>0</v>
      </c>
      <c r="AP136" s="106">
        <v>0</v>
      </c>
      <c r="AQ136" s="106">
        <v>0</v>
      </c>
      <c r="AR136" s="106">
        <v>0</v>
      </c>
      <c r="AS136" s="95"/>
      <c r="AV136" s="6"/>
      <c r="AW136" s="6"/>
      <c r="AX136" s="6">
        <f>SUM(J136:L136,O136:Z136,AB136:AE136,AH136:AI136,AK136:AM136,AO136:AR136)</f>
        <v>0</v>
      </c>
    </row>
    <row r="137" spans="1:50" x14ac:dyDescent="0.25">
      <c r="C137" t="s">
        <v>193</v>
      </c>
      <c r="E137" t="s">
        <v>45</v>
      </c>
      <c r="F137">
        <v>2005</v>
      </c>
      <c r="G137" t="s">
        <v>64</v>
      </c>
      <c r="I137" s="35">
        <f>I138</f>
        <v>2.6253618057136916</v>
      </c>
      <c r="J137" s="35">
        <f t="shared" ref="J137:AR137" si="55">J138</f>
        <v>6.064973235147038</v>
      </c>
      <c r="K137" s="35">
        <f t="shared" si="55"/>
        <v>6.1963849207333643</v>
      </c>
      <c r="L137" s="35">
        <f t="shared" si="55"/>
        <v>3.1898679591101784</v>
      </c>
      <c r="M137" s="35">
        <f t="shared" si="55"/>
        <v>2.5541853792980103</v>
      </c>
      <c r="N137" s="35">
        <f t="shared" si="55"/>
        <v>6.1034894528193293</v>
      </c>
      <c r="O137" s="35">
        <f t="shared" si="55"/>
        <v>0</v>
      </c>
      <c r="P137" s="35">
        <f t="shared" si="55"/>
        <v>5.8447939700419029</v>
      </c>
      <c r="Q137" s="35">
        <f t="shared" si="55"/>
        <v>6.2054552488793568</v>
      </c>
      <c r="R137" s="35">
        <f t="shared" si="55"/>
        <v>5.1322243080485945</v>
      </c>
      <c r="S137" s="35">
        <f t="shared" si="55"/>
        <v>3.2970322482627457</v>
      </c>
      <c r="T137" s="35">
        <f t="shared" si="55"/>
        <v>6.4475759620193394</v>
      </c>
      <c r="U137" s="35">
        <f t="shared" si="55"/>
        <v>7.0947394813588431</v>
      </c>
      <c r="V137" s="35">
        <f t="shared" si="55"/>
        <v>5.5912227198155096</v>
      </c>
      <c r="W137" s="35">
        <f t="shared" si="55"/>
        <v>5.5255809409253205</v>
      </c>
      <c r="X137" s="35">
        <f t="shared" si="55"/>
        <v>3.0155704829427696</v>
      </c>
      <c r="Y137" s="35">
        <f t="shared" si="55"/>
        <v>2.8374112994532705</v>
      </c>
      <c r="Z137" s="35">
        <f t="shared" si="55"/>
        <v>5.6860047618722067</v>
      </c>
      <c r="AA137" s="35">
        <f t="shared" si="55"/>
        <v>0</v>
      </c>
      <c r="AB137" s="35">
        <f t="shared" si="55"/>
        <v>5.7159345331220415</v>
      </c>
      <c r="AC137" s="35">
        <f t="shared" si="55"/>
        <v>3.515363376778768</v>
      </c>
      <c r="AD137" s="35">
        <f t="shared" si="55"/>
        <v>6.2757855301621088</v>
      </c>
      <c r="AE137" s="35">
        <f t="shared" si="55"/>
        <v>3.2789775822110299</v>
      </c>
      <c r="AF137" s="35">
        <f t="shared" si="55"/>
        <v>1.878322019713595</v>
      </c>
      <c r="AG137" s="35">
        <f t="shared" si="55"/>
        <v>2.2508825446420162</v>
      </c>
      <c r="AH137" s="35">
        <f t="shared" si="55"/>
        <v>5.3441554770318032</v>
      </c>
      <c r="AI137" s="35">
        <f t="shared" si="55"/>
        <v>4.2356597030748144</v>
      </c>
      <c r="AJ137" s="35">
        <f t="shared" si="55"/>
        <v>5.680289175224428</v>
      </c>
      <c r="AK137" s="35">
        <f t="shared" si="55"/>
        <v>3.5173549288866823</v>
      </c>
      <c r="AL137" s="35">
        <f t="shared" si="55"/>
        <v>6.5468992639100945</v>
      </c>
      <c r="AM137" s="35">
        <f t="shared" si="55"/>
        <v>2.83090476377886</v>
      </c>
      <c r="AN137" s="35">
        <f t="shared" si="55"/>
        <v>1.878322019713595</v>
      </c>
      <c r="AO137" s="35">
        <f t="shared" si="55"/>
        <v>7.3846869000241719</v>
      </c>
      <c r="AP137" s="35">
        <f t="shared" si="55"/>
        <v>3.1938584830820371</v>
      </c>
      <c r="AQ137" s="35">
        <f t="shared" si="55"/>
        <v>2.9812823824011812</v>
      </c>
      <c r="AR137" s="35">
        <f t="shared" si="55"/>
        <v>7.4316933323671677</v>
      </c>
      <c r="AS137" s="35"/>
    </row>
    <row r="138" spans="1:50" x14ac:dyDescent="0.25">
      <c r="C138" t="s">
        <v>193</v>
      </c>
      <c r="E138" t="s">
        <v>45</v>
      </c>
      <c r="F138">
        <v>2010</v>
      </c>
      <c r="G138" t="s">
        <v>64</v>
      </c>
      <c r="I138" s="35">
        <v>2.6253618057136916</v>
      </c>
      <c r="J138" s="35">
        <v>6.064973235147038</v>
      </c>
      <c r="K138" s="35">
        <v>6.1963849207333643</v>
      </c>
      <c r="L138" s="35">
        <v>3.1898679591101784</v>
      </c>
      <c r="M138" s="35">
        <v>2.5541853792980103</v>
      </c>
      <c r="N138" s="35">
        <v>6.1034894528193293</v>
      </c>
      <c r="O138" s="35">
        <v>0</v>
      </c>
      <c r="P138" s="35">
        <v>5.8447939700419029</v>
      </c>
      <c r="Q138" s="35">
        <v>6.2054552488793568</v>
      </c>
      <c r="R138" s="35">
        <v>5.1322243080485945</v>
      </c>
      <c r="S138" s="35">
        <v>3.2970322482627457</v>
      </c>
      <c r="T138" s="35">
        <v>6.4475759620193394</v>
      </c>
      <c r="U138" s="35">
        <v>7.0947394813588431</v>
      </c>
      <c r="V138" s="35">
        <v>5.5912227198155096</v>
      </c>
      <c r="W138" s="35">
        <v>5.5255809409253205</v>
      </c>
      <c r="X138" s="35">
        <v>3.0155704829427696</v>
      </c>
      <c r="Y138" s="35">
        <v>2.8374112994532705</v>
      </c>
      <c r="Z138" s="35">
        <v>5.6860047618722067</v>
      </c>
      <c r="AA138" s="6">
        <v>0</v>
      </c>
      <c r="AB138" s="35">
        <v>5.7159345331220415</v>
      </c>
      <c r="AC138" s="35">
        <v>3.515363376778768</v>
      </c>
      <c r="AD138" s="35">
        <v>6.2757855301621088</v>
      </c>
      <c r="AE138" s="35">
        <v>3.2789775822110299</v>
      </c>
      <c r="AF138" s="67">
        <v>1.878322019713595</v>
      </c>
      <c r="AG138" s="35">
        <v>2.2508825446420162</v>
      </c>
      <c r="AH138" s="35">
        <v>5.3441554770318032</v>
      </c>
      <c r="AI138" s="35">
        <v>4.2356597030748144</v>
      </c>
      <c r="AJ138" s="35">
        <v>5.680289175224428</v>
      </c>
      <c r="AK138" s="35">
        <v>3.5173549288866823</v>
      </c>
      <c r="AL138" s="35">
        <v>6.5468992639100945</v>
      </c>
      <c r="AM138" s="35">
        <v>2.83090476377886</v>
      </c>
      <c r="AN138" s="67">
        <v>1.878322019713595</v>
      </c>
      <c r="AO138" s="35">
        <v>7.3846869000241719</v>
      </c>
      <c r="AP138" s="35">
        <v>3.1938584830820371</v>
      </c>
      <c r="AQ138" s="35">
        <v>2.9812823824011812</v>
      </c>
      <c r="AR138" s="35">
        <v>7.4316933323671677</v>
      </c>
      <c r="AS138" s="35"/>
    </row>
    <row r="139" spans="1:50" x14ac:dyDescent="0.25">
      <c r="C139" t="s">
        <v>193</v>
      </c>
      <c r="E139" t="s">
        <v>45</v>
      </c>
      <c r="F139">
        <v>2020</v>
      </c>
      <c r="G139" t="s">
        <v>64</v>
      </c>
      <c r="I139" s="35">
        <v>2.4184499745571362</v>
      </c>
      <c r="J139" s="35">
        <v>5.6246778687038841</v>
      </c>
      <c r="K139" s="35">
        <v>5.7473094257309132</v>
      </c>
      <c r="L139" s="35">
        <v>2.9629588385138788</v>
      </c>
      <c r="M139" s="35">
        <v>2.3528831539080954</v>
      </c>
      <c r="N139" s="35">
        <v>5.6603969985195546</v>
      </c>
      <c r="O139" s="35">
        <v>0</v>
      </c>
      <c r="P139" s="35">
        <v>5.4122842266200681</v>
      </c>
      <c r="Q139" s="35">
        <v>5.7537438922281776</v>
      </c>
      <c r="R139" s="35">
        <v>4.7774370004583666</v>
      </c>
      <c r="S139" s="35">
        <v>3.0650878352323323</v>
      </c>
      <c r="T139" s="35">
        <v>5.9743595048504137</v>
      </c>
      <c r="U139" s="35">
        <v>6.576652346168661</v>
      </c>
      <c r="V139" s="35">
        <v>5.1874754414968196</v>
      </c>
      <c r="W139" s="35">
        <v>5.123052704856442</v>
      </c>
      <c r="X139" s="35">
        <v>2.8039625917205258</v>
      </c>
      <c r="Y139" s="35">
        <v>2.6399399478145864</v>
      </c>
      <c r="Z139" s="35">
        <v>5.2762620608512938</v>
      </c>
      <c r="AA139" s="6">
        <v>0</v>
      </c>
      <c r="AB139" s="35">
        <v>5.3060612933137827</v>
      </c>
      <c r="AC139" s="35">
        <v>3.2632592588044784</v>
      </c>
      <c r="AD139" s="35">
        <v>5.8196353776983116</v>
      </c>
      <c r="AE139" s="35">
        <v>3.0470194461804017</v>
      </c>
      <c r="AF139" s="67">
        <v>1.7302864050585829</v>
      </c>
      <c r="AG139" s="35">
        <v>2.0734844321164929</v>
      </c>
      <c r="AH139" s="35">
        <v>4.9229681978798592</v>
      </c>
      <c r="AI139" s="35">
        <v>3.9428063838457521</v>
      </c>
      <c r="AJ139" s="35">
        <v>5.2774276328910297</v>
      </c>
      <c r="AK139" s="35">
        <v>3.2666912115652638</v>
      </c>
      <c r="AL139" s="35">
        <v>6.0610128511997248</v>
      </c>
      <c r="AM139" s="35">
        <v>2.6313865969810966</v>
      </c>
      <c r="AN139" s="67">
        <v>1.7302864050585829</v>
      </c>
      <c r="AO139" s="35">
        <v>6.8467766722358929</v>
      </c>
      <c r="AP139" s="35">
        <v>2.9732268404131741</v>
      </c>
      <c r="AQ139" s="35">
        <v>2.7746250423783181</v>
      </c>
      <c r="AR139" s="35">
        <v>7.5705540231324537</v>
      </c>
      <c r="AS139" s="35"/>
    </row>
    <row r="140" spans="1:50" x14ac:dyDescent="0.25">
      <c r="C140" t="s">
        <v>193</v>
      </c>
      <c r="E140" t="s">
        <v>45</v>
      </c>
      <c r="F140">
        <v>2030</v>
      </c>
      <c r="G140" t="s">
        <v>64</v>
      </c>
      <c r="I140" s="35">
        <v>2.1766049771014226</v>
      </c>
      <c r="J140" s="35">
        <v>5.1105954975055274</v>
      </c>
      <c r="K140" s="35">
        <v>5.2226630869737356</v>
      </c>
      <c r="L140" s="35">
        <v>2.6977591706446731</v>
      </c>
      <c r="M140" s="35">
        <v>2.1175948385172862</v>
      </c>
      <c r="N140" s="35">
        <v>5.1430486073877431</v>
      </c>
      <c r="O140" s="35">
        <v>0</v>
      </c>
      <c r="P140" s="35">
        <v>4.9066569023352677</v>
      </c>
      <c r="Q140" s="35">
        <v>5.2258106304423277</v>
      </c>
      <c r="R140" s="35">
        <v>4.3625434822061031</v>
      </c>
      <c r="S140" s="35">
        <v>2.7939839758461353</v>
      </c>
      <c r="T140" s="35">
        <v>5.4212574322397398</v>
      </c>
      <c r="U140" s="35">
        <v>5.9711442193720119</v>
      </c>
      <c r="V140" s="35">
        <v>4.7158202825198448</v>
      </c>
      <c r="W140" s="35">
        <v>4.6525834121757734</v>
      </c>
      <c r="X140" s="35">
        <v>2.5566288482182817</v>
      </c>
      <c r="Y140" s="35">
        <v>2.4092200030093927</v>
      </c>
      <c r="Z140" s="35">
        <v>4.7973390018729329</v>
      </c>
      <c r="AA140" s="6">
        <v>0</v>
      </c>
      <c r="AB140" s="35">
        <v>4.8280850012917433</v>
      </c>
      <c r="AC140" s="35">
        <v>2.9685921079254389</v>
      </c>
      <c r="AD140" s="35">
        <v>5.2864728618315366</v>
      </c>
      <c r="AE140" s="35">
        <v>2.7758995469238248</v>
      </c>
      <c r="AF140" s="67">
        <v>1.5572577645527246</v>
      </c>
      <c r="AG140" s="35">
        <v>1.8661359889048439</v>
      </c>
      <c r="AH140" s="35">
        <v>4.4306713780918736</v>
      </c>
      <c r="AI140" s="35">
        <v>3.6010034479245192</v>
      </c>
      <c r="AJ140" s="35">
        <v>4.8065954113527471</v>
      </c>
      <c r="AK140" s="35">
        <v>2.9737106889554203</v>
      </c>
      <c r="AL140" s="35">
        <v>5.4930907554596775</v>
      </c>
      <c r="AM140" s="35">
        <v>2.3981889031824006</v>
      </c>
      <c r="AN140" s="67">
        <v>1.5572577645527248</v>
      </c>
      <c r="AO140" s="35">
        <v>6.2179682835046961</v>
      </c>
      <c r="AP140" s="35">
        <v>2.7153262571993766</v>
      </c>
      <c r="AQ140" s="35">
        <v>2.5330899409022791</v>
      </c>
      <c r="AR140" s="35">
        <v>7.4321459833755297</v>
      </c>
      <c r="AS140" s="35"/>
      <c r="AU140" s="6"/>
      <c r="AV140" s="6"/>
      <c r="AW140" s="6"/>
      <c r="AX140" s="6"/>
    </row>
    <row r="141" spans="1:50" x14ac:dyDescent="0.25">
      <c r="C141" t="s">
        <v>193</v>
      </c>
      <c r="E141" t="s">
        <v>45</v>
      </c>
      <c r="F141">
        <v>2040</v>
      </c>
      <c r="G141" t="s">
        <v>64</v>
      </c>
      <c r="I141" s="67">
        <v>1.9589444793912802</v>
      </c>
      <c r="J141" s="35">
        <v>4.6481322627037533</v>
      </c>
      <c r="K141" s="35">
        <v>4.7504525147740893</v>
      </c>
      <c r="L141" s="35">
        <v>2.4590771747636877</v>
      </c>
      <c r="M141" s="35">
        <v>1.9058353546655569</v>
      </c>
      <c r="N141" s="35">
        <v>4.6776469021198803</v>
      </c>
      <c r="O141" s="35">
        <v>0</v>
      </c>
      <c r="P141" s="35">
        <v>4.4516170731136349</v>
      </c>
      <c r="Q141" s="35">
        <v>4.7507073264584649</v>
      </c>
      <c r="R141" s="35">
        <v>3.98924771870159</v>
      </c>
      <c r="S141" s="35">
        <v>2.5499905023985572</v>
      </c>
      <c r="T141" s="35">
        <v>4.9234153171520623</v>
      </c>
      <c r="U141" s="35">
        <v>5.4261198071151444</v>
      </c>
      <c r="V141" s="35">
        <v>4.2922919609212711</v>
      </c>
      <c r="W141" s="35">
        <v>4.2291467222754191</v>
      </c>
      <c r="X141" s="35">
        <v>2.3340284261304149</v>
      </c>
      <c r="Y141" s="35">
        <v>2.2015246808939839</v>
      </c>
      <c r="Z141" s="35">
        <v>4.3663090192304592</v>
      </c>
      <c r="AA141" s="6">
        <v>0</v>
      </c>
      <c r="AB141" s="35">
        <v>4.3981945477238673</v>
      </c>
      <c r="AC141" s="35">
        <v>2.7033916721343028</v>
      </c>
      <c r="AD141" s="35">
        <v>4.8066265975514391</v>
      </c>
      <c r="AE141" s="35">
        <v>2.5318916375929041</v>
      </c>
      <c r="AF141" s="67">
        <v>1.4015319880974522</v>
      </c>
      <c r="AG141" s="35">
        <v>1.6795223900143592</v>
      </c>
      <c r="AH141" s="35">
        <v>3.9876042402826863</v>
      </c>
      <c r="AI141" s="35">
        <v>3.2926377794324959</v>
      </c>
      <c r="AJ141" s="35">
        <v>4.3828916333797565</v>
      </c>
      <c r="AK141" s="35">
        <v>2.710025923826171</v>
      </c>
      <c r="AL141" s="35">
        <v>4.9819713560881098</v>
      </c>
      <c r="AM141" s="35">
        <v>2.1883113899498898</v>
      </c>
      <c r="AN141" s="67">
        <v>1.4015319880974522</v>
      </c>
      <c r="AO141" s="35">
        <v>5.6519288833589032</v>
      </c>
      <c r="AP141" s="35">
        <v>2.4832120860358047</v>
      </c>
      <c r="AQ141" s="35">
        <v>2.3157041906760933</v>
      </c>
      <c r="AR141" s="35">
        <v>6.9070301841537614</v>
      </c>
      <c r="AS141" s="35"/>
      <c r="AU141" s="6"/>
      <c r="AV141" s="6"/>
      <c r="AW141" s="6"/>
      <c r="AX141" s="6"/>
    </row>
    <row r="142" spans="1:50" x14ac:dyDescent="0.25">
      <c r="C142" t="s">
        <v>193</v>
      </c>
      <c r="E142" t="s">
        <v>45</v>
      </c>
      <c r="F142">
        <v>2050</v>
      </c>
      <c r="G142" t="s">
        <v>64</v>
      </c>
      <c r="I142" s="35">
        <v>1.7630500314521524</v>
      </c>
      <c r="J142" s="35">
        <v>4.2330346915421586</v>
      </c>
      <c r="K142" s="35">
        <v>4.3254778722783298</v>
      </c>
      <c r="L142" s="35">
        <v>2.2442229588876321</v>
      </c>
      <c r="M142" s="35">
        <v>1.7152518191990014</v>
      </c>
      <c r="N142" s="35">
        <v>4.2599122553228916</v>
      </c>
      <c r="O142" s="35">
        <v>0</v>
      </c>
      <c r="P142" s="35">
        <v>4.0421009529945362</v>
      </c>
      <c r="Q142" s="35">
        <v>4.3231124999512094</v>
      </c>
      <c r="R142" s="35">
        <v>3.653346472587903</v>
      </c>
      <c r="S142" s="35">
        <v>2.330396376295738</v>
      </c>
      <c r="T142" s="35">
        <v>4.4753463133065132</v>
      </c>
      <c r="U142" s="35">
        <v>4.935598693513839</v>
      </c>
      <c r="V142" s="35">
        <v>3.9109580219343738</v>
      </c>
      <c r="W142" s="35">
        <v>3.8480537953064053</v>
      </c>
      <c r="X142" s="35">
        <v>2.1336881526109557</v>
      </c>
      <c r="Y142" s="35">
        <v>2.0146030501835619</v>
      </c>
      <c r="Z142" s="35">
        <v>3.9783805742858873</v>
      </c>
      <c r="AA142" s="6">
        <v>0</v>
      </c>
      <c r="AB142" s="35">
        <v>4.0095384326766483</v>
      </c>
      <c r="AC142" s="35">
        <v>2.4647112799222817</v>
      </c>
      <c r="AD142" s="35">
        <v>4.374764959699351</v>
      </c>
      <c r="AE142" s="35">
        <v>2.3122845191950772</v>
      </c>
      <c r="AF142" s="67">
        <v>1.2613787892877071</v>
      </c>
      <c r="AG142" s="35">
        <v>1.5115701510129236</v>
      </c>
      <c r="AH142" s="35">
        <v>3.5888438162544176</v>
      </c>
      <c r="AI142" s="35">
        <v>3.0151815932156945</v>
      </c>
      <c r="AJ142" s="35">
        <v>4.0015990781036894</v>
      </c>
      <c r="AK142" s="35">
        <v>2.4727039252864942</v>
      </c>
      <c r="AL142" s="35">
        <v>4.5219599575165166</v>
      </c>
      <c r="AM142" s="35">
        <v>1.9994192246892426</v>
      </c>
      <c r="AN142" s="67">
        <v>1.2613787892877071</v>
      </c>
      <c r="AO142" s="35">
        <v>5.1426614581553896</v>
      </c>
      <c r="AP142" s="35">
        <v>2.2743073926012976</v>
      </c>
      <c r="AQ142" s="35">
        <v>2.1200529709031137</v>
      </c>
      <c r="AR142" s="35">
        <v>5.9774531193753822</v>
      </c>
      <c r="AS142" s="35"/>
      <c r="AU142" s="6"/>
      <c r="AV142" s="6"/>
      <c r="AW142" s="6"/>
      <c r="AX142" s="6"/>
    </row>
    <row r="143" spans="1:50" x14ac:dyDescent="0.25">
      <c r="B143" t="s">
        <v>46</v>
      </c>
      <c r="AU143" s="6"/>
      <c r="AV143" s="6"/>
      <c r="AW143" s="6"/>
      <c r="AX143" s="6"/>
    </row>
    <row r="144" spans="1:50" x14ac:dyDescent="0.25">
      <c r="A144" t="s">
        <v>65</v>
      </c>
      <c r="B144" t="s">
        <v>42</v>
      </c>
      <c r="D144" t="s">
        <v>40</v>
      </c>
      <c r="E144" t="s">
        <v>41</v>
      </c>
      <c r="F144">
        <v>2005</v>
      </c>
      <c r="G144" t="s">
        <v>66</v>
      </c>
      <c r="I144" s="103">
        <v>0.67</v>
      </c>
      <c r="J144" s="103">
        <v>5.91</v>
      </c>
      <c r="K144" s="103">
        <v>5.94</v>
      </c>
      <c r="L144" s="103">
        <v>0.53</v>
      </c>
      <c r="M144" s="103">
        <v>1.79</v>
      </c>
      <c r="N144" s="103">
        <v>5.36</v>
      </c>
      <c r="O144" s="103">
        <v>0</v>
      </c>
      <c r="P144" s="103">
        <v>0.41</v>
      </c>
      <c r="Q144" s="103">
        <v>16.23</v>
      </c>
      <c r="R144" s="103">
        <v>0.56999999999999995</v>
      </c>
      <c r="S144" s="103">
        <v>2.02</v>
      </c>
      <c r="T144" s="103">
        <v>1.73</v>
      </c>
      <c r="U144" s="103">
        <v>0.18</v>
      </c>
      <c r="V144" s="103">
        <v>5.92</v>
      </c>
      <c r="W144" s="103">
        <v>0.19</v>
      </c>
      <c r="X144" s="103">
        <v>1.03</v>
      </c>
      <c r="Y144" s="103">
        <v>0.01</v>
      </c>
      <c r="Z144" s="103">
        <v>0.45</v>
      </c>
      <c r="AA144" s="103">
        <v>0</v>
      </c>
      <c r="AB144" s="103">
        <v>4.7699999999999996</v>
      </c>
      <c r="AC144" s="103">
        <v>0.57999999999999996</v>
      </c>
      <c r="AD144" s="103">
        <v>0.39</v>
      </c>
      <c r="AE144" s="103">
        <v>3.43</v>
      </c>
      <c r="AF144" s="103">
        <v>4.46</v>
      </c>
      <c r="AG144" s="103">
        <v>0.78</v>
      </c>
      <c r="AH144" s="103">
        <v>0</v>
      </c>
      <c r="AI144" s="103">
        <v>4.34</v>
      </c>
      <c r="AJ144" s="103">
        <v>10.08</v>
      </c>
      <c r="AK144" s="103">
        <v>1.7</v>
      </c>
      <c r="AL144" s="103">
        <v>10.96</v>
      </c>
      <c r="AM144" s="103">
        <v>8.56</v>
      </c>
      <c r="AN144" s="103">
        <v>4.24</v>
      </c>
      <c r="AO144" s="103">
        <v>3.1</v>
      </c>
      <c r="AP144" s="103">
        <v>0.85</v>
      </c>
      <c r="AQ144" s="103">
        <v>0.15</v>
      </c>
      <c r="AR144" s="103">
        <v>0.61</v>
      </c>
      <c r="AS144" s="13"/>
      <c r="AU144" s="6"/>
    </row>
    <row r="145" spans="1:50" x14ac:dyDescent="0.25">
      <c r="A145" t="s">
        <v>65</v>
      </c>
      <c r="B145" t="s">
        <v>42</v>
      </c>
      <c r="D145" t="s">
        <v>40</v>
      </c>
      <c r="E145" t="s">
        <v>41</v>
      </c>
      <c r="F145">
        <v>2010</v>
      </c>
      <c r="G145" t="s">
        <v>66</v>
      </c>
      <c r="I145" s="103">
        <v>0.71</v>
      </c>
      <c r="J145" s="103">
        <v>6.5</v>
      </c>
      <c r="K145" s="103">
        <v>5.85</v>
      </c>
      <c r="L145" s="103">
        <v>0.51</v>
      </c>
      <c r="M145" s="103">
        <v>1.9</v>
      </c>
      <c r="N145" s="104">
        <v>5.69</v>
      </c>
      <c r="O145" s="103">
        <v>0</v>
      </c>
      <c r="P145" s="103">
        <v>0.38</v>
      </c>
      <c r="Q145" s="103">
        <v>17.239999999999998</v>
      </c>
      <c r="R145" s="103">
        <v>0.51</v>
      </c>
      <c r="S145" s="103">
        <v>1.92</v>
      </c>
      <c r="T145" s="103">
        <v>1.78</v>
      </c>
      <c r="U145" s="103">
        <v>0.2</v>
      </c>
      <c r="V145" s="103">
        <v>6.26</v>
      </c>
      <c r="W145" s="103">
        <v>0.17</v>
      </c>
      <c r="X145" s="103">
        <v>0.95</v>
      </c>
      <c r="Y145" s="103">
        <v>0.01</v>
      </c>
      <c r="Z145" s="103">
        <v>0.43</v>
      </c>
      <c r="AA145" s="103">
        <v>0</v>
      </c>
      <c r="AB145" s="103">
        <v>4.62</v>
      </c>
      <c r="AC145" s="103">
        <v>0.52</v>
      </c>
      <c r="AD145" s="103">
        <v>0.41</v>
      </c>
      <c r="AE145" s="103">
        <v>3.23</v>
      </c>
      <c r="AF145" s="103">
        <v>4.74</v>
      </c>
      <c r="AG145" s="103">
        <v>0.83</v>
      </c>
      <c r="AH145" s="103">
        <v>0</v>
      </c>
      <c r="AI145" s="103">
        <v>3.92</v>
      </c>
      <c r="AJ145" s="104">
        <v>10.71</v>
      </c>
      <c r="AK145" s="103">
        <v>1.92</v>
      </c>
      <c r="AL145" s="103">
        <v>10.38</v>
      </c>
      <c r="AM145" s="103">
        <v>8.5399999999999991</v>
      </c>
      <c r="AN145" s="103">
        <v>4.51</v>
      </c>
      <c r="AO145" s="103">
        <v>3.8</v>
      </c>
      <c r="AP145" s="103">
        <v>0.75</v>
      </c>
      <c r="AQ145" s="103">
        <v>0.14000000000000001</v>
      </c>
      <c r="AR145" s="103">
        <v>0.59</v>
      </c>
      <c r="AS145" s="13"/>
      <c r="AT145" s="6">
        <f>SUM(J145:L145,O145:Z145,AB145:AE145,AH145:AI145,AK145:AM145,AO145:AR145)</f>
        <v>81.53</v>
      </c>
    </row>
    <row r="146" spans="1:50" x14ac:dyDescent="0.25">
      <c r="B146" t="s">
        <v>42</v>
      </c>
      <c r="D146" t="s">
        <v>40</v>
      </c>
      <c r="E146" t="s">
        <v>41</v>
      </c>
      <c r="F146">
        <v>2020</v>
      </c>
      <c r="G146" t="s">
        <v>66</v>
      </c>
      <c r="I146" s="103">
        <v>0.86</v>
      </c>
      <c r="J146" s="104">
        <v>7.61</v>
      </c>
      <c r="K146" s="104">
        <v>5.65</v>
      </c>
      <c r="L146" s="104">
        <v>0.46</v>
      </c>
      <c r="M146" s="103">
        <v>2.31</v>
      </c>
      <c r="N146" s="104">
        <v>5.32</v>
      </c>
      <c r="O146" s="104">
        <v>0</v>
      </c>
      <c r="P146" s="104">
        <v>0.3</v>
      </c>
      <c r="Q146" s="104">
        <v>19.29</v>
      </c>
      <c r="R146" s="104">
        <v>0.38</v>
      </c>
      <c r="S146" s="104">
        <v>1.63</v>
      </c>
      <c r="T146" s="104">
        <v>1.88</v>
      </c>
      <c r="U146" s="104">
        <v>0.24</v>
      </c>
      <c r="V146" s="104">
        <v>7.02</v>
      </c>
      <c r="W146" s="104">
        <v>0.15</v>
      </c>
      <c r="X146" s="104">
        <v>0.8</v>
      </c>
      <c r="Y146" s="104">
        <v>0.01</v>
      </c>
      <c r="Z146" s="104">
        <v>0.35</v>
      </c>
      <c r="AA146" s="103">
        <v>0</v>
      </c>
      <c r="AB146" s="104">
        <v>4.2699999999999996</v>
      </c>
      <c r="AC146" s="104">
        <v>0.41</v>
      </c>
      <c r="AD146" s="104">
        <v>0.43</v>
      </c>
      <c r="AE146" s="104">
        <v>2.73</v>
      </c>
      <c r="AF146" s="103">
        <v>5.76</v>
      </c>
      <c r="AG146" s="103">
        <v>1.01</v>
      </c>
      <c r="AH146" s="104">
        <v>0</v>
      </c>
      <c r="AI146" s="104">
        <v>3.04</v>
      </c>
      <c r="AJ146" s="104">
        <v>10.84</v>
      </c>
      <c r="AK146" s="104">
        <v>2.33</v>
      </c>
      <c r="AL146" s="104">
        <v>8.83</v>
      </c>
      <c r="AM146" s="104">
        <v>8.43</v>
      </c>
      <c r="AN146" s="103">
        <v>5.47</v>
      </c>
      <c r="AO146" s="104">
        <v>4.93</v>
      </c>
      <c r="AP146" s="104">
        <v>0.55000000000000004</v>
      </c>
      <c r="AQ146" s="104">
        <v>0.14000000000000001</v>
      </c>
      <c r="AR146" s="104">
        <v>0.55000000000000004</v>
      </c>
      <c r="AS146" s="6"/>
      <c r="AU146" s="6">
        <f>SUM(J146:L146,O146:Z146,AB146:AE146,AH146:AI146,AK146:AM146,AO146:AR146)</f>
        <v>82.410000000000011</v>
      </c>
    </row>
    <row r="147" spans="1:50" x14ac:dyDescent="0.25">
      <c r="B147" t="s">
        <v>42</v>
      </c>
      <c r="D147" t="s">
        <v>40</v>
      </c>
      <c r="E147" t="s">
        <v>41</v>
      </c>
      <c r="F147">
        <v>2030</v>
      </c>
      <c r="G147" t="s">
        <v>66</v>
      </c>
      <c r="I147" s="103">
        <v>1.02</v>
      </c>
      <c r="J147" s="104">
        <v>8.9</v>
      </c>
      <c r="K147" s="104">
        <v>5.54</v>
      </c>
      <c r="L147" s="104">
        <v>0.43</v>
      </c>
      <c r="M147" s="103">
        <v>2.71</v>
      </c>
      <c r="N147" s="104">
        <v>4.99</v>
      </c>
      <c r="O147" s="104">
        <v>0</v>
      </c>
      <c r="P147" s="104">
        <v>0.27</v>
      </c>
      <c r="Q147" s="104">
        <v>21.16</v>
      </c>
      <c r="R147" s="104">
        <v>0.28999999999999998</v>
      </c>
      <c r="S147" s="104">
        <v>1.54</v>
      </c>
      <c r="T147" s="104">
        <v>1.98</v>
      </c>
      <c r="U147" s="104">
        <v>0.3</v>
      </c>
      <c r="V147" s="104">
        <v>7.59</v>
      </c>
      <c r="W147" s="104">
        <v>0.13</v>
      </c>
      <c r="X147" s="104">
        <v>0.65</v>
      </c>
      <c r="Y147" s="104">
        <v>0.01</v>
      </c>
      <c r="Z147" s="104">
        <v>0.35</v>
      </c>
      <c r="AA147" s="103">
        <v>0</v>
      </c>
      <c r="AB147" s="104">
        <v>4.05</v>
      </c>
      <c r="AC147" s="104">
        <v>0.32</v>
      </c>
      <c r="AD147" s="104">
        <v>0.47</v>
      </c>
      <c r="AE147" s="104">
        <v>2.4700000000000002</v>
      </c>
      <c r="AF147" s="103">
        <v>6.79</v>
      </c>
      <c r="AG147" s="103">
        <v>1.19</v>
      </c>
      <c r="AH147" s="104">
        <v>0</v>
      </c>
      <c r="AI147" s="104">
        <v>2.2400000000000002</v>
      </c>
      <c r="AJ147" s="104">
        <v>10.32</v>
      </c>
      <c r="AK147" s="104">
        <v>2.79</v>
      </c>
      <c r="AL147" s="104">
        <v>8.31</v>
      </c>
      <c r="AM147" s="104">
        <v>8.5299999999999994</v>
      </c>
      <c r="AN147" s="103">
        <v>6.45</v>
      </c>
      <c r="AO147" s="104">
        <v>6.74</v>
      </c>
      <c r="AP147" s="104">
        <v>0.34</v>
      </c>
      <c r="AQ147" s="104">
        <v>0.12</v>
      </c>
      <c r="AR147" s="104">
        <v>0.55000000000000004</v>
      </c>
      <c r="AS147" s="6"/>
      <c r="AV147" s="6">
        <f>SUM(J147:L147,O147:Z147,AB147:AE147,AH147:AI147,AK147:AM147,AO147:AR147)</f>
        <v>86.069999999999979</v>
      </c>
    </row>
    <row r="148" spans="1:50" x14ac:dyDescent="0.25">
      <c r="B148" t="s">
        <v>42</v>
      </c>
      <c r="D148" t="s">
        <v>40</v>
      </c>
      <c r="E148" t="s">
        <v>41</v>
      </c>
      <c r="F148">
        <v>2040</v>
      </c>
      <c r="G148" t="s">
        <v>66</v>
      </c>
      <c r="I148" s="103">
        <v>1.51</v>
      </c>
      <c r="J148" s="104">
        <v>10.06</v>
      </c>
      <c r="K148" s="104">
        <v>5.35</v>
      </c>
      <c r="L148" s="104">
        <v>0.39</v>
      </c>
      <c r="M148" s="103">
        <v>4.0199999999999996</v>
      </c>
      <c r="N148" s="104">
        <v>7.35</v>
      </c>
      <c r="O148" s="104">
        <v>0</v>
      </c>
      <c r="P148" s="104">
        <v>0.2</v>
      </c>
      <c r="Q148" s="104">
        <v>23.31</v>
      </c>
      <c r="R148" s="104">
        <v>0.16</v>
      </c>
      <c r="S148" s="104">
        <v>1.28</v>
      </c>
      <c r="T148" s="104">
        <v>2.08</v>
      </c>
      <c r="U148" s="104">
        <v>0.33</v>
      </c>
      <c r="V148" s="104">
        <v>8.33</v>
      </c>
      <c r="W148" s="104">
        <v>0.1</v>
      </c>
      <c r="X148" s="104">
        <v>0.49</v>
      </c>
      <c r="Y148" s="104">
        <v>0.01</v>
      </c>
      <c r="Z148" s="104">
        <v>0.3</v>
      </c>
      <c r="AA148" s="103">
        <v>0</v>
      </c>
      <c r="AB148" s="104">
        <v>3.73</v>
      </c>
      <c r="AC148" s="104">
        <v>0.2</v>
      </c>
      <c r="AD148" s="104">
        <v>0.5</v>
      </c>
      <c r="AE148" s="104">
        <v>2</v>
      </c>
      <c r="AF148" s="103">
        <v>10.06</v>
      </c>
      <c r="AG148" s="103">
        <v>1.76</v>
      </c>
      <c r="AH148" s="104">
        <v>0</v>
      </c>
      <c r="AI148" s="104">
        <v>1.36</v>
      </c>
      <c r="AJ148" s="104">
        <v>14.41</v>
      </c>
      <c r="AK148" s="104">
        <v>3.2</v>
      </c>
      <c r="AL148" s="104">
        <v>6.91</v>
      </c>
      <c r="AM148" s="104">
        <v>8.44</v>
      </c>
      <c r="AN148" s="103">
        <v>9.5500000000000007</v>
      </c>
      <c r="AO148" s="104">
        <v>7.98</v>
      </c>
      <c r="AP148" s="104">
        <v>0.14000000000000001</v>
      </c>
      <c r="AQ148" s="104">
        <v>0.11</v>
      </c>
      <c r="AR148" s="104">
        <v>0.52</v>
      </c>
      <c r="AS148" s="6"/>
      <c r="AV148" s="6"/>
      <c r="AW148" s="6">
        <f>SUM(J148:L148,O148:Z148,AB148:AE148,AH148:AI148,AK148:AM148,AO148:AR148)</f>
        <v>87.47999999999999</v>
      </c>
    </row>
    <row r="149" spans="1:50" x14ac:dyDescent="0.25">
      <c r="B149" t="s">
        <v>42</v>
      </c>
      <c r="D149" t="s">
        <v>40</v>
      </c>
      <c r="E149" s="5" t="s">
        <v>41</v>
      </c>
      <c r="F149" s="5">
        <v>2050</v>
      </c>
      <c r="G149" s="5" t="s">
        <v>66</v>
      </c>
      <c r="H149" s="5"/>
      <c r="I149" s="103">
        <v>1.64</v>
      </c>
      <c r="J149" s="105">
        <v>11.24</v>
      </c>
      <c r="K149" s="105">
        <v>5.19</v>
      </c>
      <c r="L149" s="105">
        <v>0.35</v>
      </c>
      <c r="M149" s="103">
        <v>4.37</v>
      </c>
      <c r="N149" s="104">
        <v>8.84</v>
      </c>
      <c r="O149" s="105">
        <v>0</v>
      </c>
      <c r="P149" s="105">
        <v>0.13</v>
      </c>
      <c r="Q149" s="105">
        <v>25.33</v>
      </c>
      <c r="R149" s="105">
        <v>0.05</v>
      </c>
      <c r="S149" s="105">
        <v>1.06</v>
      </c>
      <c r="T149" s="105">
        <v>2.1800000000000002</v>
      </c>
      <c r="U149" s="105">
        <v>0.38</v>
      </c>
      <c r="V149" s="105">
        <v>9.02</v>
      </c>
      <c r="W149" s="105">
        <v>0.08</v>
      </c>
      <c r="X149" s="105">
        <v>0.34</v>
      </c>
      <c r="Y149" s="105">
        <v>0.01</v>
      </c>
      <c r="Z149" s="105">
        <v>0.25</v>
      </c>
      <c r="AA149" s="103">
        <v>0</v>
      </c>
      <c r="AB149" s="105">
        <v>3.43</v>
      </c>
      <c r="AC149" s="105">
        <v>0.1</v>
      </c>
      <c r="AD149" s="105">
        <v>0.53</v>
      </c>
      <c r="AE149" s="105">
        <v>1.59</v>
      </c>
      <c r="AF149" s="103">
        <v>10.93</v>
      </c>
      <c r="AG149" s="103">
        <v>1.91</v>
      </c>
      <c r="AH149" s="105">
        <v>0</v>
      </c>
      <c r="AI149" s="105">
        <v>0.5</v>
      </c>
      <c r="AJ149" s="104">
        <v>15.69</v>
      </c>
      <c r="AK149" s="105">
        <v>3.63</v>
      </c>
      <c r="AL149" s="105">
        <v>5.75</v>
      </c>
      <c r="AM149" s="105">
        <v>8.41</v>
      </c>
      <c r="AN149" s="103">
        <v>10.39</v>
      </c>
      <c r="AO149" s="105">
        <v>9.3699999999999992</v>
      </c>
      <c r="AP149" s="105">
        <v>0</v>
      </c>
      <c r="AQ149" s="105">
        <v>0.1</v>
      </c>
      <c r="AR149" s="105">
        <v>0.49</v>
      </c>
      <c r="AS149" s="23"/>
      <c r="AV149" s="6"/>
      <c r="AW149" s="6"/>
      <c r="AX149" s="6">
        <f>SUM(J149:L149,O149:Z149,AB149:AE149,AH149:AI149,AK149:AM149,AO149:AR149)</f>
        <v>89.509999999999991</v>
      </c>
    </row>
    <row r="150" spans="1:50" x14ac:dyDescent="0.25">
      <c r="C150" t="s">
        <v>193</v>
      </c>
      <c r="E150" t="s">
        <v>45</v>
      </c>
      <c r="F150">
        <v>2005</v>
      </c>
      <c r="G150" t="s">
        <v>66</v>
      </c>
      <c r="I150" s="6">
        <f>I151</f>
        <v>1.9463607719129685</v>
      </c>
      <c r="J150" s="6">
        <f t="shared" ref="J150:AR150" si="56">J151</f>
        <v>2.8214183464343474</v>
      </c>
      <c r="K150" s="6">
        <f t="shared" si="56"/>
        <v>2.276818161325612</v>
      </c>
      <c r="L150" s="6">
        <f t="shared" si="56"/>
        <v>2.7062903459492413</v>
      </c>
      <c r="M150" s="6">
        <f t="shared" si="56"/>
        <v>1.9463607719129685</v>
      </c>
      <c r="N150" s="6">
        <f t="shared" si="56"/>
        <v>2.8214183464343474</v>
      </c>
      <c r="O150" s="6">
        <f t="shared" si="56"/>
        <v>2.7816238287557935</v>
      </c>
      <c r="P150" s="6">
        <f t="shared" si="56"/>
        <v>3.0093899780443483</v>
      </c>
      <c r="Q150" s="6">
        <f t="shared" si="56"/>
        <v>3.4906586236515906</v>
      </c>
      <c r="R150" s="6">
        <f t="shared" si="56"/>
        <v>3.0029067011031878</v>
      </c>
      <c r="S150" s="6">
        <f t="shared" si="56"/>
        <v>2.1147980477924158</v>
      </c>
      <c r="T150" s="6">
        <f t="shared" si="56"/>
        <v>3.0302685694822413</v>
      </c>
      <c r="U150" s="6">
        <f t="shared" si="56"/>
        <v>2.5812043442644308</v>
      </c>
      <c r="V150" s="6">
        <f t="shared" si="56"/>
        <v>3.1317038432821001</v>
      </c>
      <c r="W150" s="6">
        <f t="shared" si="56"/>
        <v>2.7816238287557935</v>
      </c>
      <c r="X150" s="6">
        <f t="shared" si="56"/>
        <v>1.9984924975121034</v>
      </c>
      <c r="Y150" s="6">
        <f t="shared" si="56"/>
        <v>3.0566119163467698</v>
      </c>
      <c r="Z150" s="6">
        <f t="shared" si="56"/>
        <v>4.1709585782895822</v>
      </c>
      <c r="AA150" s="6">
        <f t="shared" si="56"/>
        <v>0</v>
      </c>
      <c r="AB150" s="6">
        <f t="shared" si="56"/>
        <v>3.2820001715452638</v>
      </c>
      <c r="AC150" s="6">
        <f t="shared" si="56"/>
        <v>2.0239815864000219</v>
      </c>
      <c r="AD150" s="6">
        <f t="shared" si="56"/>
        <v>2.8589633191402815</v>
      </c>
      <c r="AE150" s="6">
        <f t="shared" si="56"/>
        <v>1.8075019407970463</v>
      </c>
      <c r="AF150" s="6">
        <f t="shared" si="56"/>
        <v>1.9463607719129685</v>
      </c>
      <c r="AG150" s="6">
        <f t="shared" si="56"/>
        <v>1.9463607719129685</v>
      </c>
      <c r="AH150" s="6">
        <f t="shared" si="56"/>
        <v>0</v>
      </c>
      <c r="AI150" s="6">
        <f t="shared" si="56"/>
        <v>2.9839592815966705</v>
      </c>
      <c r="AJ150" s="6">
        <f t="shared" si="56"/>
        <v>2.8898552802351656</v>
      </c>
      <c r="AK150" s="6">
        <f t="shared" si="56"/>
        <v>3.0031622662300994</v>
      </c>
      <c r="AL150" s="6">
        <f t="shared" si="56"/>
        <v>2.8535445048662407</v>
      </c>
      <c r="AM150" s="6">
        <f t="shared" si="56"/>
        <v>1.9463607719129685</v>
      </c>
      <c r="AN150" s="6">
        <f t="shared" si="56"/>
        <v>1.9463607719129685</v>
      </c>
      <c r="AO150" s="6">
        <f t="shared" si="56"/>
        <v>2.8458065359927405</v>
      </c>
      <c r="AP150" s="6">
        <f t="shared" si="56"/>
        <v>2.489119308602918</v>
      </c>
      <c r="AQ150" s="6">
        <f t="shared" si="56"/>
        <v>2.455043714993236</v>
      </c>
      <c r="AR150" s="6">
        <f t="shared" si="56"/>
        <v>2.2670373991448289</v>
      </c>
      <c r="AS150" s="6"/>
    </row>
    <row r="151" spans="1:50" x14ac:dyDescent="0.25">
      <c r="C151" t="s">
        <v>193</v>
      </c>
      <c r="E151" t="s">
        <v>45</v>
      </c>
      <c r="F151">
        <v>2010</v>
      </c>
      <c r="G151" t="s">
        <v>66</v>
      </c>
      <c r="I151" s="87">
        <v>1.9463607719129685</v>
      </c>
      <c r="J151" s="6">
        <v>2.8214183464343474</v>
      </c>
      <c r="K151" s="6">
        <v>2.276818161325612</v>
      </c>
      <c r="L151" s="6">
        <v>2.7062903459492413</v>
      </c>
      <c r="M151" s="87">
        <v>1.9463607719129685</v>
      </c>
      <c r="N151" s="6">
        <v>2.8214183464343474</v>
      </c>
      <c r="O151" s="6">
        <v>2.7816238287557935</v>
      </c>
      <c r="P151" s="6">
        <v>3.0093899780443483</v>
      </c>
      <c r="Q151" s="6">
        <v>3.4906586236515906</v>
      </c>
      <c r="R151" s="6">
        <v>3.0029067011031878</v>
      </c>
      <c r="S151" s="6">
        <v>2.1147980477924158</v>
      </c>
      <c r="T151" s="6">
        <v>3.0302685694822413</v>
      </c>
      <c r="U151" s="6">
        <v>2.5812043442644308</v>
      </c>
      <c r="V151" s="6">
        <v>3.1317038432821001</v>
      </c>
      <c r="W151" s="6">
        <v>2.7816238287557935</v>
      </c>
      <c r="X151" s="6">
        <v>1.9984924975121034</v>
      </c>
      <c r="Y151" s="6">
        <v>3.0566119163467698</v>
      </c>
      <c r="Z151" s="6">
        <v>4.1709585782895822</v>
      </c>
      <c r="AA151" s="6">
        <v>0</v>
      </c>
      <c r="AB151" s="6">
        <v>3.2820001715452638</v>
      </c>
      <c r="AC151" s="6">
        <v>2.0239815864000219</v>
      </c>
      <c r="AD151" s="6">
        <v>2.8589633191402815</v>
      </c>
      <c r="AE151" s="6">
        <v>1.8075019407970463</v>
      </c>
      <c r="AF151" s="87">
        <v>1.9463607719129685</v>
      </c>
      <c r="AG151" s="87">
        <v>1.9463607719129685</v>
      </c>
      <c r="AH151" s="6">
        <v>0</v>
      </c>
      <c r="AI151" s="6">
        <v>2.9839592815966705</v>
      </c>
      <c r="AJ151" s="6">
        <v>2.8898552802351656</v>
      </c>
      <c r="AK151" s="6">
        <v>3.0031622662300994</v>
      </c>
      <c r="AL151" s="6">
        <v>2.8535445048662407</v>
      </c>
      <c r="AM151" s="6">
        <v>1.9463607719129685</v>
      </c>
      <c r="AN151" s="87">
        <v>1.9463607719129685</v>
      </c>
      <c r="AO151" s="6">
        <v>2.8458065359927405</v>
      </c>
      <c r="AP151" s="6">
        <v>2.489119308602918</v>
      </c>
      <c r="AQ151" s="6">
        <v>2.455043714993236</v>
      </c>
      <c r="AR151" s="6">
        <v>2.2670373991448289</v>
      </c>
      <c r="AS151" s="6"/>
      <c r="AU151" s="6"/>
      <c r="AV151" s="6"/>
      <c r="AW151" s="6"/>
      <c r="AX151" s="6"/>
    </row>
    <row r="152" spans="1:50" x14ac:dyDescent="0.25">
      <c r="C152" t="s">
        <v>193</v>
      </c>
      <c r="E152" t="s">
        <v>45</v>
      </c>
      <c r="F152">
        <v>2020</v>
      </c>
      <c r="G152" t="s">
        <v>66</v>
      </c>
      <c r="I152" s="87">
        <v>1.81392980052436</v>
      </c>
      <c r="J152" s="6">
        <v>2.6332505586303441</v>
      </c>
      <c r="K152" s="6">
        <v>2.1329049398352842</v>
      </c>
      <c r="L152" s="6">
        <v>2.5149367723061911</v>
      </c>
      <c r="M152" s="87">
        <v>1.81392980052436</v>
      </c>
      <c r="N152" s="6">
        <v>2.6332505586303441</v>
      </c>
      <c r="O152" s="6">
        <v>0</v>
      </c>
      <c r="P152" s="6">
        <v>2.7968241692448879</v>
      </c>
      <c r="Q152" s="6">
        <v>3.2487622797597164</v>
      </c>
      <c r="R152" s="6">
        <v>2.811734338689722</v>
      </c>
      <c r="S152" s="6">
        <v>1.9732163005049816</v>
      </c>
      <c r="T152" s="6">
        <v>2.8228208271336808</v>
      </c>
      <c r="U152" s="6">
        <v>2.4144956773917445</v>
      </c>
      <c r="V152" s="6">
        <v>2.919257806817984</v>
      </c>
      <c r="W152" s="6">
        <v>2.592564621272694</v>
      </c>
      <c r="X152" s="6">
        <v>1.8409859240131965</v>
      </c>
      <c r="Y152" s="6">
        <v>2.8395397009014145</v>
      </c>
      <c r="Z152" s="6">
        <v>3.8763539723277032</v>
      </c>
      <c r="AA152" s="6">
        <v>0</v>
      </c>
      <c r="AB152" s="6">
        <v>3.0603825043648905</v>
      </c>
      <c r="AC152" s="6">
        <v>1.8869774584722425</v>
      </c>
      <c r="AD152" s="6">
        <v>2.6676153019773552</v>
      </c>
      <c r="AE152" s="6">
        <v>1.6888082903078843</v>
      </c>
      <c r="AF152" s="87">
        <v>1.81392980052436</v>
      </c>
      <c r="AG152" s="87">
        <v>1.81392980052436</v>
      </c>
      <c r="AH152" s="6">
        <v>0</v>
      </c>
      <c r="AI152" s="6">
        <v>2.7867295753265893</v>
      </c>
      <c r="AJ152" s="6">
        <v>2.9211007179709316</v>
      </c>
      <c r="AK152" s="6">
        <v>2.7900565716966788</v>
      </c>
      <c r="AL152" s="6">
        <v>2.6553310795271869</v>
      </c>
      <c r="AM152" s="6">
        <v>1.81392980052436</v>
      </c>
      <c r="AN152" s="87">
        <v>1.81392980052436</v>
      </c>
      <c r="AO152" s="6">
        <v>2.6607631022366882</v>
      </c>
      <c r="AP152" s="6">
        <v>2.3207233129233833</v>
      </c>
      <c r="AQ152" s="6">
        <v>2.2866520932974987</v>
      </c>
      <c r="AR152" s="6">
        <v>2.0392767205662903</v>
      </c>
      <c r="AS152" s="6"/>
      <c r="AU152" s="6"/>
      <c r="AV152" s="6"/>
      <c r="AW152" s="6"/>
      <c r="AX152" s="6"/>
    </row>
    <row r="153" spans="1:50" x14ac:dyDescent="0.25">
      <c r="C153" t="s">
        <v>193</v>
      </c>
      <c r="E153" t="s">
        <v>45</v>
      </c>
      <c r="F153">
        <v>2030</v>
      </c>
      <c r="G153" t="s">
        <v>66</v>
      </c>
      <c r="I153" s="87">
        <v>1.6591455388232039</v>
      </c>
      <c r="J153" s="6">
        <v>2.413630179287515</v>
      </c>
      <c r="K153" s="6">
        <v>1.964734936497823</v>
      </c>
      <c r="L153" s="6">
        <v>2.2912752037224577</v>
      </c>
      <c r="M153" s="87">
        <v>1.6591455388232039</v>
      </c>
      <c r="N153" s="6">
        <v>2.413630179287515</v>
      </c>
      <c r="O153" s="6">
        <v>0</v>
      </c>
      <c r="P153" s="6">
        <v>2.5483625386976492</v>
      </c>
      <c r="Q153" s="6">
        <v>2.966228877656643</v>
      </c>
      <c r="R153" s="6">
        <v>2.5880637834508673</v>
      </c>
      <c r="S153" s="6">
        <v>1.8077311413378507</v>
      </c>
      <c r="T153" s="6">
        <v>2.5804047952165745</v>
      </c>
      <c r="U153" s="6">
        <v>2.2196343764919666</v>
      </c>
      <c r="V153" s="6">
        <v>2.6711945787143834</v>
      </c>
      <c r="W153" s="6">
        <v>2.3715818641704578</v>
      </c>
      <c r="X153" s="6">
        <v>1.6568873316118771</v>
      </c>
      <c r="Y153" s="6">
        <v>2.585801751184591</v>
      </c>
      <c r="Z153" s="6">
        <v>3.5320074218885846</v>
      </c>
      <c r="AA153" s="6">
        <v>0</v>
      </c>
      <c r="AB153" s="6">
        <v>2.8018955583892966</v>
      </c>
      <c r="AC153" s="6">
        <v>1.7268427634917209</v>
      </c>
      <c r="AD153" s="6">
        <v>2.4439617754232854</v>
      </c>
      <c r="AE153" s="6">
        <v>1.5500754520737996</v>
      </c>
      <c r="AF153" s="87">
        <v>1.6591455388232039</v>
      </c>
      <c r="AG153" s="87">
        <v>1.6591455388232039</v>
      </c>
      <c r="AH153" s="6">
        <v>0</v>
      </c>
      <c r="AI153" s="6">
        <v>2.5558461805321016</v>
      </c>
      <c r="AJ153" s="6">
        <v>2.6831546921370211</v>
      </c>
      <c r="AK153" s="6">
        <v>2.5409761932167338</v>
      </c>
      <c r="AL153" s="6">
        <v>2.4236506365830888</v>
      </c>
      <c r="AM153" s="6">
        <v>1.6591455388232039</v>
      </c>
      <c r="AN153" s="87">
        <v>1.6591455388232039</v>
      </c>
      <c r="AO153" s="6">
        <v>2.4444446681863532</v>
      </c>
      <c r="AP153" s="6">
        <v>2.1239052145709887</v>
      </c>
      <c r="AQ153" s="6">
        <v>2.0898384422843499</v>
      </c>
      <c r="AR153" s="6">
        <v>1.829071759683043</v>
      </c>
      <c r="AS153" s="6"/>
      <c r="AU153" s="6"/>
      <c r="AV153" s="6"/>
      <c r="AW153" s="6"/>
      <c r="AX153" s="6"/>
    </row>
    <row r="154" spans="1:50" x14ac:dyDescent="0.25">
      <c r="C154" t="s">
        <v>193</v>
      </c>
      <c r="E154" t="s">
        <v>45</v>
      </c>
      <c r="F154">
        <v>2040</v>
      </c>
      <c r="G154" t="s">
        <v>66</v>
      </c>
      <c r="I154" s="87">
        <v>1.5198378805329151</v>
      </c>
      <c r="J154" s="6">
        <v>2.2162218475370894</v>
      </c>
      <c r="K154" s="6">
        <v>1.8133836722718772</v>
      </c>
      <c r="L154" s="6">
        <v>2.0900012167132522</v>
      </c>
      <c r="M154" s="87">
        <v>1.5198378805329151</v>
      </c>
      <c r="N154" s="6">
        <v>2.2162218475370894</v>
      </c>
      <c r="O154" s="6">
        <v>0</v>
      </c>
      <c r="P154" s="6">
        <v>2.3248542807027945</v>
      </c>
      <c r="Q154" s="6">
        <v>2.71197517105192</v>
      </c>
      <c r="R154" s="6">
        <v>2.3868570777110527</v>
      </c>
      <c r="S154" s="6">
        <v>1.658794498087433</v>
      </c>
      <c r="T154" s="6">
        <v>2.3621904091153807</v>
      </c>
      <c r="U154" s="6">
        <v>2.0441916829466424</v>
      </c>
      <c r="V154" s="6">
        <v>2.448640159286839</v>
      </c>
      <c r="W154" s="6">
        <v>2.1726988836876013</v>
      </c>
      <c r="X154" s="6">
        <v>1.4911985984506892</v>
      </c>
      <c r="Y154" s="6">
        <v>2.3573938877315697</v>
      </c>
      <c r="Z154" s="6">
        <v>3.2220961494978608</v>
      </c>
      <c r="AA154" s="6">
        <v>0</v>
      </c>
      <c r="AB154" s="6">
        <v>2.5698911289338402</v>
      </c>
      <c r="AC154" s="6">
        <v>1.5827215380092512</v>
      </c>
      <c r="AD154" s="6">
        <v>2.2426736015246229</v>
      </c>
      <c r="AE154" s="6">
        <v>1.4252158976631228</v>
      </c>
      <c r="AF154" s="87">
        <v>1.5198378805329151</v>
      </c>
      <c r="AG154" s="87">
        <v>1.5198378805329151</v>
      </c>
      <c r="AH154" s="6">
        <v>0</v>
      </c>
      <c r="AI154" s="6">
        <v>2.3472959470528956</v>
      </c>
      <c r="AJ154" s="6">
        <v>2.4690032688865022</v>
      </c>
      <c r="AK154" s="6">
        <v>2.3168007203663437</v>
      </c>
      <c r="AL154" s="6">
        <v>2.215143441104241</v>
      </c>
      <c r="AM154" s="6">
        <v>1.5198378805329151</v>
      </c>
      <c r="AN154" s="87">
        <v>1.5198378805329151</v>
      </c>
      <c r="AO154" s="6">
        <v>2.2496269261992712</v>
      </c>
      <c r="AP154" s="6">
        <v>1.9467650796020104</v>
      </c>
      <c r="AQ154" s="6">
        <v>1.9127046583120031</v>
      </c>
      <c r="AR154" s="6">
        <v>1.6717773019837545</v>
      </c>
      <c r="AS154" s="6"/>
      <c r="AU154" s="6"/>
      <c r="AV154" s="6"/>
      <c r="AW154" s="6"/>
      <c r="AX154" s="6"/>
    </row>
    <row r="155" spans="1:50" x14ac:dyDescent="0.25">
      <c r="C155" t="s">
        <v>193</v>
      </c>
      <c r="E155" t="s">
        <v>45</v>
      </c>
      <c r="F155">
        <v>2050</v>
      </c>
      <c r="G155" t="s">
        <v>66</v>
      </c>
      <c r="I155" s="87">
        <v>1.3944614561766711</v>
      </c>
      <c r="J155" s="6">
        <v>2.0394839778452387</v>
      </c>
      <c r="K155" s="6">
        <v>1.6771708503713079</v>
      </c>
      <c r="L155" s="6">
        <v>1.9088303361801016</v>
      </c>
      <c r="M155" s="87">
        <v>1.3944614561766711</v>
      </c>
      <c r="N155" s="6">
        <v>2.0394839778452387</v>
      </c>
      <c r="O155" s="6">
        <v>0</v>
      </c>
      <c r="P155" s="6">
        <v>2.1236962970511453</v>
      </c>
      <c r="Q155" s="6">
        <v>2.4831432860769262</v>
      </c>
      <c r="R155" s="6">
        <v>2.2058063733988567</v>
      </c>
      <c r="S155" s="6">
        <v>1.5247515191620569</v>
      </c>
      <c r="T155" s="6">
        <v>2.1657912199651346</v>
      </c>
      <c r="U155" s="6">
        <v>1.886312293366349</v>
      </c>
      <c r="V155" s="6">
        <v>2.2482801602028526</v>
      </c>
      <c r="W155" s="6">
        <v>1.993706163708008</v>
      </c>
      <c r="X155" s="6">
        <v>1.3420787386056203</v>
      </c>
      <c r="Y155" s="6">
        <v>2.1518462087668513</v>
      </c>
      <c r="Z155" s="6">
        <v>2.9431748879003408</v>
      </c>
      <c r="AA155" s="6">
        <v>0</v>
      </c>
      <c r="AB155" s="6">
        <v>2.3598262835251504</v>
      </c>
      <c r="AC155" s="6">
        <v>1.4530124350750286</v>
      </c>
      <c r="AD155" s="6">
        <v>2.0615142450158266</v>
      </c>
      <c r="AE155" s="6">
        <v>1.3128422986935138</v>
      </c>
      <c r="AF155" s="87">
        <v>1.3944614561766711</v>
      </c>
      <c r="AG155" s="87">
        <v>1.3944614561766711</v>
      </c>
      <c r="AH155" s="6">
        <v>0</v>
      </c>
      <c r="AI155" s="6">
        <v>2.1597282906461031</v>
      </c>
      <c r="AJ155" s="6">
        <v>2.2762669879610358</v>
      </c>
      <c r="AK155" s="6">
        <v>2.11503871404854</v>
      </c>
      <c r="AL155" s="6">
        <v>2.0274845214489217</v>
      </c>
      <c r="AM155" s="6">
        <v>1.3944614561766711</v>
      </c>
      <c r="AN155" s="87">
        <v>1.3944614561766711</v>
      </c>
      <c r="AO155" s="6">
        <v>2.0743066900199896</v>
      </c>
      <c r="AP155" s="6">
        <v>1.787353447496828</v>
      </c>
      <c r="AQ155" s="6">
        <v>1.7532815234061441</v>
      </c>
      <c r="AR155" s="6">
        <v>1.5820604962714846</v>
      </c>
      <c r="AS155" s="6"/>
      <c r="AU155" s="6"/>
      <c r="AV155" s="6"/>
      <c r="AW155" s="6"/>
      <c r="AX155" s="6"/>
    </row>
    <row r="156" spans="1:50" x14ac:dyDescent="0.25">
      <c r="B156" t="s">
        <v>46</v>
      </c>
      <c r="AU156" s="6"/>
      <c r="AV156" s="6"/>
      <c r="AW156" s="6"/>
      <c r="AX156" s="6"/>
    </row>
    <row r="157" spans="1:50" x14ac:dyDescent="0.25">
      <c r="A157" t="s">
        <v>68</v>
      </c>
      <c r="B157" t="s">
        <v>42</v>
      </c>
      <c r="D157" t="s">
        <v>40</v>
      </c>
      <c r="E157" t="s">
        <v>41</v>
      </c>
      <c r="F157">
        <v>2005</v>
      </c>
      <c r="G157" t="s">
        <v>67</v>
      </c>
      <c r="I157" s="103">
        <v>0.79</v>
      </c>
      <c r="J157" s="103">
        <v>7.78</v>
      </c>
      <c r="K157" s="103">
        <v>0.38</v>
      </c>
      <c r="L157" s="103">
        <v>1.24</v>
      </c>
      <c r="M157" s="103">
        <v>2.12</v>
      </c>
      <c r="N157" s="103">
        <v>8.6199999999999992</v>
      </c>
      <c r="O157" s="103">
        <v>0</v>
      </c>
      <c r="P157" s="103">
        <v>1.96</v>
      </c>
      <c r="Q157" s="103">
        <v>15.22</v>
      </c>
      <c r="R157" s="103">
        <v>0.78</v>
      </c>
      <c r="S157" s="103">
        <v>7.97</v>
      </c>
      <c r="T157" s="103">
        <v>3.2</v>
      </c>
      <c r="U157" s="103">
        <v>4.28</v>
      </c>
      <c r="V157" s="103">
        <v>11.48</v>
      </c>
      <c r="W157" s="103">
        <v>0.35</v>
      </c>
      <c r="X157" s="103">
        <v>2.0299999999999998</v>
      </c>
      <c r="Y157" s="103">
        <v>0.1</v>
      </c>
      <c r="Z157" s="103">
        <v>0</v>
      </c>
      <c r="AA157" s="103">
        <v>0</v>
      </c>
      <c r="AB157" s="103">
        <v>3.06</v>
      </c>
      <c r="AC157" s="103">
        <v>3.03</v>
      </c>
      <c r="AD157" s="103">
        <v>0.25</v>
      </c>
      <c r="AE157" s="103">
        <v>15.53</v>
      </c>
      <c r="AF157" s="103">
        <v>5.3</v>
      </c>
      <c r="AG157" s="103">
        <v>0.93</v>
      </c>
      <c r="AH157" s="103">
        <v>0</v>
      </c>
      <c r="AI157" s="103">
        <v>0.44</v>
      </c>
      <c r="AJ157" s="103">
        <v>16.21</v>
      </c>
      <c r="AK157" s="103">
        <v>7.15</v>
      </c>
      <c r="AL157" s="103">
        <v>0.8</v>
      </c>
      <c r="AM157" s="103">
        <v>3.52</v>
      </c>
      <c r="AN157" s="103">
        <v>5.03</v>
      </c>
      <c r="AO157" s="103">
        <v>18.48</v>
      </c>
      <c r="AP157" s="103">
        <v>0.84</v>
      </c>
      <c r="AQ157" s="103">
        <v>1.34</v>
      </c>
      <c r="AR157" s="103">
        <v>4.57</v>
      </c>
      <c r="AS157" s="13"/>
      <c r="AU157" s="6"/>
    </row>
    <row r="158" spans="1:50" x14ac:dyDescent="0.25">
      <c r="A158" t="s">
        <v>68</v>
      </c>
      <c r="B158" t="s">
        <v>42</v>
      </c>
      <c r="D158" t="s">
        <v>40</v>
      </c>
      <c r="E158" t="s">
        <v>41</v>
      </c>
      <c r="F158">
        <v>2010</v>
      </c>
      <c r="G158" t="s">
        <v>67</v>
      </c>
      <c r="I158" s="103">
        <v>0.8</v>
      </c>
      <c r="J158" s="103">
        <v>7.91</v>
      </c>
      <c r="K158" s="103">
        <v>0.4</v>
      </c>
      <c r="L158" s="103">
        <v>1.21</v>
      </c>
      <c r="M158" s="103">
        <v>2.14</v>
      </c>
      <c r="N158" s="104">
        <v>8.7100000000000009</v>
      </c>
      <c r="O158" s="103">
        <v>0</v>
      </c>
      <c r="P158" s="103">
        <v>1.9</v>
      </c>
      <c r="Q158" s="103">
        <v>15.38</v>
      </c>
      <c r="R158" s="103">
        <v>0.74</v>
      </c>
      <c r="S158" s="103">
        <v>7.73</v>
      </c>
      <c r="T158" s="103">
        <v>3.39</v>
      </c>
      <c r="U158" s="103">
        <v>4.41</v>
      </c>
      <c r="V158" s="103">
        <v>11.91</v>
      </c>
      <c r="W158" s="103">
        <v>0.34</v>
      </c>
      <c r="X158" s="103">
        <v>1.88</v>
      </c>
      <c r="Y158" s="103">
        <v>0.1</v>
      </c>
      <c r="Z158" s="103">
        <v>0</v>
      </c>
      <c r="AA158" s="103">
        <v>0</v>
      </c>
      <c r="AB158" s="103">
        <v>2.98</v>
      </c>
      <c r="AC158" s="103">
        <v>2.85</v>
      </c>
      <c r="AD158" s="103">
        <v>0.27</v>
      </c>
      <c r="AE158" s="103">
        <v>15.14</v>
      </c>
      <c r="AF158" s="103">
        <v>5.35</v>
      </c>
      <c r="AG158" s="103">
        <v>0.94</v>
      </c>
      <c r="AH158" s="103">
        <v>0</v>
      </c>
      <c r="AI158" s="103">
        <v>0.43</v>
      </c>
      <c r="AJ158" s="104">
        <v>16.38</v>
      </c>
      <c r="AK158" s="103">
        <v>7.39</v>
      </c>
      <c r="AL158" s="103">
        <v>0.78</v>
      </c>
      <c r="AM158" s="103">
        <v>3.6</v>
      </c>
      <c r="AN158" s="103">
        <v>5.09</v>
      </c>
      <c r="AO158" s="103">
        <v>19.420000000000002</v>
      </c>
      <c r="AP158" s="103">
        <v>0.78</v>
      </c>
      <c r="AQ158" s="103">
        <v>1.32</v>
      </c>
      <c r="AR158" s="103">
        <v>4.4800000000000004</v>
      </c>
      <c r="AS158" s="13"/>
      <c r="AT158" s="6">
        <f>SUM(J158:L158,O158:Z158,AB158:AE158,AH158:AI158,AK158:AM158,AO158:AR158)</f>
        <v>116.74</v>
      </c>
    </row>
    <row r="159" spans="1:50" x14ac:dyDescent="0.25">
      <c r="B159" t="s">
        <v>42</v>
      </c>
      <c r="D159" t="s">
        <v>40</v>
      </c>
      <c r="E159" t="s">
        <v>41</v>
      </c>
      <c r="F159">
        <v>2020</v>
      </c>
      <c r="G159" t="s">
        <v>67</v>
      </c>
      <c r="I159" s="103">
        <v>0.86</v>
      </c>
      <c r="J159" s="104">
        <v>8.25</v>
      </c>
      <c r="K159" s="104">
        <v>0.43</v>
      </c>
      <c r="L159" s="104">
        <v>1.1499999999999999</v>
      </c>
      <c r="M159" s="103">
        <v>2.29</v>
      </c>
      <c r="N159" s="104">
        <v>7.28</v>
      </c>
      <c r="O159" s="104">
        <v>0</v>
      </c>
      <c r="P159" s="104">
        <v>1.73</v>
      </c>
      <c r="Q159" s="104">
        <v>15.93</v>
      </c>
      <c r="R159" s="104">
        <v>0.64</v>
      </c>
      <c r="S159" s="104">
        <v>7.11</v>
      </c>
      <c r="T159" s="104">
        <v>3.73</v>
      </c>
      <c r="U159" s="104">
        <v>4.63</v>
      </c>
      <c r="V159" s="104">
        <v>12.98</v>
      </c>
      <c r="W159" s="104">
        <v>0.31</v>
      </c>
      <c r="X159" s="104">
        <v>1.53</v>
      </c>
      <c r="Y159" s="104">
        <v>0.09</v>
      </c>
      <c r="Z159" s="104">
        <v>0</v>
      </c>
      <c r="AA159" s="103">
        <v>0</v>
      </c>
      <c r="AB159" s="104">
        <v>2.68</v>
      </c>
      <c r="AC159" s="104">
        <v>2.36</v>
      </c>
      <c r="AD159" s="104">
        <v>0.3</v>
      </c>
      <c r="AE159" s="104">
        <v>14.15</v>
      </c>
      <c r="AF159" s="103">
        <v>5.73</v>
      </c>
      <c r="AG159" s="103">
        <v>1</v>
      </c>
      <c r="AH159" s="104">
        <v>0</v>
      </c>
      <c r="AI159" s="104">
        <v>0.38</v>
      </c>
      <c r="AJ159" s="104">
        <v>14.83</v>
      </c>
      <c r="AK159" s="104">
        <v>7.85</v>
      </c>
      <c r="AL159" s="104">
        <v>0.7</v>
      </c>
      <c r="AM159" s="104">
        <v>3.72</v>
      </c>
      <c r="AN159" s="103">
        <v>5.45</v>
      </c>
      <c r="AO159" s="104">
        <v>21.19</v>
      </c>
      <c r="AP159" s="104">
        <v>0.64</v>
      </c>
      <c r="AQ159" s="104">
        <v>1.27</v>
      </c>
      <c r="AR159" s="104">
        <v>4.2699999999999996</v>
      </c>
      <c r="AS159" s="6"/>
      <c r="AU159" s="6">
        <f>SUM(J159:L159,O159:Z159,AB159:AE159,AH159:AI159,AK159:AM159,AO159:AR159)</f>
        <v>118.01999999999998</v>
      </c>
    </row>
    <row r="160" spans="1:50" x14ac:dyDescent="0.25">
      <c r="B160" t="s">
        <v>42</v>
      </c>
      <c r="D160" t="s">
        <v>40</v>
      </c>
      <c r="E160" t="s">
        <v>41</v>
      </c>
      <c r="F160">
        <v>2030</v>
      </c>
      <c r="G160" t="s">
        <v>67</v>
      </c>
      <c r="I160" s="103">
        <v>0.89</v>
      </c>
      <c r="J160" s="104">
        <v>8.43</v>
      </c>
      <c r="K160" s="104">
        <v>0.47</v>
      </c>
      <c r="L160" s="104">
        <v>1.1299999999999999</v>
      </c>
      <c r="M160" s="103">
        <v>2.36</v>
      </c>
      <c r="N160" s="104">
        <v>6.11</v>
      </c>
      <c r="O160" s="104">
        <v>0</v>
      </c>
      <c r="P160" s="104">
        <v>1.71</v>
      </c>
      <c r="Q160" s="104">
        <v>15.96</v>
      </c>
      <c r="R160" s="104">
        <v>0.6</v>
      </c>
      <c r="S160" s="104">
        <v>6.86</v>
      </c>
      <c r="T160" s="104">
        <v>4.1500000000000004</v>
      </c>
      <c r="U160" s="104">
        <v>4.9800000000000004</v>
      </c>
      <c r="V160" s="104">
        <v>13.49</v>
      </c>
      <c r="W160" s="104">
        <v>0.3</v>
      </c>
      <c r="X160" s="104">
        <v>1.3</v>
      </c>
      <c r="Y160" s="104">
        <v>0.09</v>
      </c>
      <c r="Z160" s="104">
        <v>0</v>
      </c>
      <c r="AA160" s="103">
        <v>0</v>
      </c>
      <c r="AB160" s="104">
        <v>2.69</v>
      </c>
      <c r="AC160" s="104">
        <v>2.17</v>
      </c>
      <c r="AD160" s="104">
        <v>0.34</v>
      </c>
      <c r="AE160" s="104">
        <v>13.67</v>
      </c>
      <c r="AF160" s="103">
        <v>5.9</v>
      </c>
      <c r="AG160" s="103">
        <v>1.03</v>
      </c>
      <c r="AH160" s="104">
        <v>0</v>
      </c>
      <c r="AI160" s="104">
        <v>0.37</v>
      </c>
      <c r="AJ160" s="104">
        <v>12.63</v>
      </c>
      <c r="AK160" s="104">
        <v>8.34</v>
      </c>
      <c r="AL160" s="104">
        <v>0.74</v>
      </c>
      <c r="AM160" s="104">
        <v>3.94</v>
      </c>
      <c r="AN160" s="103">
        <v>5.61</v>
      </c>
      <c r="AO160" s="104">
        <v>23.21</v>
      </c>
      <c r="AP160" s="104">
        <v>0.52</v>
      </c>
      <c r="AQ160" s="104">
        <v>1.24</v>
      </c>
      <c r="AR160" s="104">
        <v>4.1500000000000004</v>
      </c>
      <c r="AS160" s="6"/>
      <c r="AV160" s="6">
        <f>SUM(J160:L160,O160:Z160,AB160:AE160,AH160:AI160,AK160:AM160,AO160:AR160)</f>
        <v>120.85</v>
      </c>
    </row>
    <row r="161" spans="1:50" x14ac:dyDescent="0.25">
      <c r="B161" t="s">
        <v>42</v>
      </c>
      <c r="D161" t="s">
        <v>40</v>
      </c>
      <c r="E161" t="s">
        <v>41</v>
      </c>
      <c r="F161">
        <v>2040</v>
      </c>
      <c r="G161" t="s">
        <v>67</v>
      </c>
      <c r="I161" s="103">
        <v>1.28</v>
      </c>
      <c r="J161" s="104">
        <v>8.73</v>
      </c>
      <c r="K161" s="104">
        <v>0.5</v>
      </c>
      <c r="L161" s="104">
        <v>1.06</v>
      </c>
      <c r="M161" s="103">
        <v>3.41</v>
      </c>
      <c r="N161" s="104">
        <v>8.77</v>
      </c>
      <c r="O161" s="104">
        <v>0</v>
      </c>
      <c r="P161" s="104">
        <v>1.56</v>
      </c>
      <c r="Q161" s="104">
        <v>16.38</v>
      </c>
      <c r="R161" s="104">
        <v>0.5</v>
      </c>
      <c r="S161" s="104">
        <v>6.29</v>
      </c>
      <c r="T161" s="104">
        <v>4.51</v>
      </c>
      <c r="U161" s="104">
        <v>5.21</v>
      </c>
      <c r="V161" s="104">
        <v>14.49</v>
      </c>
      <c r="W161" s="104">
        <v>0.27</v>
      </c>
      <c r="X161" s="104">
        <v>0.97</v>
      </c>
      <c r="Y161" s="104">
        <v>0.08</v>
      </c>
      <c r="Z161" s="104">
        <v>0</v>
      </c>
      <c r="AA161" s="103">
        <v>0</v>
      </c>
      <c r="AB161" s="104">
        <v>2.4500000000000002</v>
      </c>
      <c r="AC161" s="104">
        <v>1.73</v>
      </c>
      <c r="AD161" s="104">
        <v>0.38</v>
      </c>
      <c r="AE161" s="104">
        <v>12.76</v>
      </c>
      <c r="AF161" s="103">
        <v>8.52</v>
      </c>
      <c r="AG161" s="103">
        <v>1.49</v>
      </c>
      <c r="AH161" s="104">
        <v>0</v>
      </c>
      <c r="AI161" s="104">
        <v>0.33</v>
      </c>
      <c r="AJ161" s="104">
        <v>17.190000000000001</v>
      </c>
      <c r="AK161" s="104">
        <v>8.81</v>
      </c>
      <c r="AL161" s="104">
        <v>0.68</v>
      </c>
      <c r="AM161" s="104">
        <v>4.08</v>
      </c>
      <c r="AN161" s="103">
        <v>8.09</v>
      </c>
      <c r="AO161" s="104">
        <v>25.05</v>
      </c>
      <c r="AP161" s="104">
        <v>0.39</v>
      </c>
      <c r="AQ161" s="104">
        <v>1.19</v>
      </c>
      <c r="AR161" s="104">
        <v>3.96</v>
      </c>
      <c r="AS161" s="6"/>
      <c r="AV161" s="6"/>
      <c r="AW161" s="6">
        <f>SUM(J161:L161,O161:Z161,AB161:AE161,AH161:AI161,AK161:AM161,AO161:AR161)</f>
        <v>122.36</v>
      </c>
    </row>
    <row r="162" spans="1:50" x14ac:dyDescent="0.25">
      <c r="B162" t="s">
        <v>42</v>
      </c>
      <c r="D162" t="s">
        <v>40</v>
      </c>
      <c r="E162" s="5" t="s">
        <v>41</v>
      </c>
      <c r="F162" s="5">
        <v>2050</v>
      </c>
      <c r="G162" s="5" t="s">
        <v>67</v>
      </c>
      <c r="H162" s="5"/>
      <c r="I162" s="103">
        <v>1.3</v>
      </c>
      <c r="J162" s="105">
        <v>9.01</v>
      </c>
      <c r="K162" s="105">
        <v>0.54</v>
      </c>
      <c r="L162" s="105">
        <v>1.01</v>
      </c>
      <c r="M162" s="103">
        <v>3.48</v>
      </c>
      <c r="N162" s="104">
        <v>9.9</v>
      </c>
      <c r="O162" s="105">
        <v>0</v>
      </c>
      <c r="P162" s="105">
        <v>1.45</v>
      </c>
      <c r="Q162" s="105">
        <v>16.72</v>
      </c>
      <c r="R162" s="105">
        <v>0.42</v>
      </c>
      <c r="S162" s="105">
        <v>5.81</v>
      </c>
      <c r="T162" s="105">
        <v>4.88</v>
      </c>
      <c r="U162" s="105">
        <v>5.48</v>
      </c>
      <c r="V162" s="105">
        <v>15.35</v>
      </c>
      <c r="W162" s="105">
        <v>0.25</v>
      </c>
      <c r="X162" s="105">
        <v>0.66</v>
      </c>
      <c r="Y162" s="105">
        <v>0.08</v>
      </c>
      <c r="Z162" s="105">
        <v>0</v>
      </c>
      <c r="AA162" s="103">
        <v>0</v>
      </c>
      <c r="AB162" s="105">
        <v>2.27</v>
      </c>
      <c r="AC162" s="105">
        <v>1.36</v>
      </c>
      <c r="AD162" s="105">
        <v>0.42</v>
      </c>
      <c r="AE162" s="105">
        <v>11.97</v>
      </c>
      <c r="AF162" s="103">
        <v>8.6999999999999993</v>
      </c>
      <c r="AG162" s="103">
        <v>1.52</v>
      </c>
      <c r="AH162" s="105">
        <v>0</v>
      </c>
      <c r="AI162" s="105">
        <v>0.3</v>
      </c>
      <c r="AJ162" s="104">
        <v>17.57</v>
      </c>
      <c r="AK162" s="105">
        <v>9.2799999999999994</v>
      </c>
      <c r="AL162" s="105">
        <v>0.65</v>
      </c>
      <c r="AM162" s="105">
        <v>4.24</v>
      </c>
      <c r="AN162" s="103">
        <v>8.26</v>
      </c>
      <c r="AO162" s="105">
        <v>26.92</v>
      </c>
      <c r="AP162" s="105">
        <v>0.26</v>
      </c>
      <c r="AQ162" s="105">
        <v>1.1499999999999999</v>
      </c>
      <c r="AR162" s="105">
        <v>3.79</v>
      </c>
      <c r="AS162" s="23"/>
      <c r="AV162" s="6"/>
      <c r="AW162" s="6"/>
      <c r="AX162" s="6">
        <f>SUM(J162:L162,O162:Z162,AB162:AE162,AH162:AI162,AK162:AM162,AO162:AR162)</f>
        <v>124.27000000000002</v>
      </c>
    </row>
    <row r="163" spans="1:50" x14ac:dyDescent="0.25">
      <c r="C163" t="s">
        <v>193</v>
      </c>
      <c r="E163" t="s">
        <v>45</v>
      </c>
      <c r="F163">
        <v>2005</v>
      </c>
      <c r="G163" t="s">
        <v>67</v>
      </c>
      <c r="I163" s="6">
        <f>I164</f>
        <v>1.745198610319965</v>
      </c>
      <c r="J163" s="6">
        <f t="shared" ref="J163:AR163" si="57">J164</f>
        <v>2.5036329794538057</v>
      </c>
      <c r="K163" s="6">
        <f t="shared" si="57"/>
        <v>2.5276286497930411</v>
      </c>
      <c r="L163" s="6">
        <f t="shared" si="57"/>
        <v>1.8234161386097858</v>
      </c>
      <c r="M163" s="6">
        <f t="shared" si="57"/>
        <v>1.745198610319965</v>
      </c>
      <c r="N163" s="6">
        <f t="shared" si="57"/>
        <v>2.5036329794538057</v>
      </c>
      <c r="O163" s="6">
        <f t="shared" si="57"/>
        <v>2.1586131065612331</v>
      </c>
      <c r="P163" s="6">
        <f t="shared" si="57"/>
        <v>1.9768743219769012</v>
      </c>
      <c r="Q163" s="6">
        <f t="shared" si="57"/>
        <v>2.5138573535222597</v>
      </c>
      <c r="R163" s="6">
        <f t="shared" si="57"/>
        <v>2.4924776775422242</v>
      </c>
      <c r="S163" s="6">
        <f t="shared" si="57"/>
        <v>1.9371844437867993</v>
      </c>
      <c r="T163" s="6">
        <f t="shared" si="57"/>
        <v>2.6811883856766459</v>
      </c>
      <c r="U163" s="6">
        <f t="shared" si="57"/>
        <v>2.0030023430573891</v>
      </c>
      <c r="V163" s="6">
        <f t="shared" si="57"/>
        <v>2.3559669905816074</v>
      </c>
      <c r="W163" s="6">
        <f t="shared" si="57"/>
        <v>2.1586131065612331</v>
      </c>
      <c r="X163" s="6">
        <f t="shared" si="57"/>
        <v>2.1783750424064405</v>
      </c>
      <c r="Y163" s="6">
        <f t="shared" si="57"/>
        <v>2.4509109488679783</v>
      </c>
      <c r="Z163" s="6">
        <f t="shared" si="57"/>
        <v>2.6559597602209113</v>
      </c>
      <c r="AA163" s="6">
        <f t="shared" si="57"/>
        <v>0</v>
      </c>
      <c r="AB163" s="6">
        <f t="shared" si="57"/>
        <v>2.835890784813238</v>
      </c>
      <c r="AC163" s="6">
        <f t="shared" si="57"/>
        <v>1.8933804061369015</v>
      </c>
      <c r="AD163" s="6">
        <f t="shared" si="57"/>
        <v>2.505525349467296</v>
      </c>
      <c r="AE163" s="6">
        <f t="shared" si="57"/>
        <v>1.8485836618557212</v>
      </c>
      <c r="AF163" s="6">
        <f t="shared" si="57"/>
        <v>1.745198610319965</v>
      </c>
      <c r="AG163" s="6">
        <f t="shared" si="57"/>
        <v>1.745198610319965</v>
      </c>
      <c r="AH163" s="6">
        <f t="shared" si="57"/>
        <v>2.3160418666477396</v>
      </c>
      <c r="AI163" s="6">
        <f t="shared" si="57"/>
        <v>2.4928492084438947</v>
      </c>
      <c r="AJ163" s="6">
        <f t="shared" si="57"/>
        <v>2.0673577046667977</v>
      </c>
      <c r="AK163" s="6">
        <f t="shared" si="57"/>
        <v>1.7030242623878256</v>
      </c>
      <c r="AL163" s="6">
        <f t="shared" si="57"/>
        <v>2.4207777547641607</v>
      </c>
      <c r="AM163" s="6">
        <f t="shared" si="57"/>
        <v>1.745198610319965</v>
      </c>
      <c r="AN163" s="6">
        <f t="shared" si="57"/>
        <v>1.745198610319965</v>
      </c>
      <c r="AO163" s="6">
        <f t="shared" si="57"/>
        <v>2.0193099754829484</v>
      </c>
      <c r="AP163" s="6">
        <f t="shared" si="57"/>
        <v>1.9097423719855142</v>
      </c>
      <c r="AQ163" s="6">
        <f t="shared" si="57"/>
        <v>2.3989463618847156</v>
      </c>
      <c r="AR163" s="6">
        <f t="shared" si="57"/>
        <v>2.1696920922262062</v>
      </c>
      <c r="AS163" s="6"/>
      <c r="AU163" s="6"/>
      <c r="AV163" s="6"/>
      <c r="AW163" s="6"/>
      <c r="AX163" s="6"/>
    </row>
    <row r="164" spans="1:50" x14ac:dyDescent="0.25">
      <c r="C164" t="s">
        <v>193</v>
      </c>
      <c r="E164" t="s">
        <v>45</v>
      </c>
      <c r="F164">
        <v>2010</v>
      </c>
      <c r="G164" t="s">
        <v>67</v>
      </c>
      <c r="I164" s="87">
        <v>1.745198610319965</v>
      </c>
      <c r="J164" s="6">
        <v>2.5036329794538057</v>
      </c>
      <c r="K164" s="6">
        <v>2.5276286497930411</v>
      </c>
      <c r="L164" s="6">
        <v>1.8234161386097858</v>
      </c>
      <c r="M164" s="87">
        <v>1.745198610319965</v>
      </c>
      <c r="N164" s="6">
        <v>2.5036329794538057</v>
      </c>
      <c r="O164" s="6">
        <v>2.1586131065612331</v>
      </c>
      <c r="P164" s="6">
        <v>1.9768743219769012</v>
      </c>
      <c r="Q164" s="6">
        <v>2.5138573535222597</v>
      </c>
      <c r="R164" s="6">
        <v>2.4924776775422242</v>
      </c>
      <c r="S164" s="6">
        <v>1.9371844437867993</v>
      </c>
      <c r="T164" s="6">
        <v>2.6811883856766459</v>
      </c>
      <c r="U164" s="6">
        <v>2.0030023430573891</v>
      </c>
      <c r="V164" s="6">
        <v>2.3559669905816074</v>
      </c>
      <c r="W164" s="6">
        <v>2.1586131065612331</v>
      </c>
      <c r="X164" s="6">
        <v>2.1783750424064405</v>
      </c>
      <c r="Y164" s="6">
        <v>2.4509109488679783</v>
      </c>
      <c r="Z164" s="6">
        <v>2.6559597602209113</v>
      </c>
      <c r="AA164" s="6">
        <v>0</v>
      </c>
      <c r="AB164" s="6">
        <v>2.835890784813238</v>
      </c>
      <c r="AC164" s="6">
        <v>1.8933804061369015</v>
      </c>
      <c r="AD164" s="6">
        <v>2.505525349467296</v>
      </c>
      <c r="AE164" s="6">
        <v>1.8485836618557212</v>
      </c>
      <c r="AF164" s="87">
        <v>1.745198610319965</v>
      </c>
      <c r="AG164" s="87">
        <v>1.745198610319965</v>
      </c>
      <c r="AH164" s="6">
        <v>2.3160418666477396</v>
      </c>
      <c r="AI164" s="6">
        <v>2.4928492084438947</v>
      </c>
      <c r="AJ164" s="6">
        <v>2.0673577046667977</v>
      </c>
      <c r="AK164" s="6">
        <v>1.7030242623878256</v>
      </c>
      <c r="AL164" s="6">
        <v>2.4207777547641607</v>
      </c>
      <c r="AM164" s="6">
        <v>1.745198610319965</v>
      </c>
      <c r="AN164" s="87">
        <v>1.745198610319965</v>
      </c>
      <c r="AO164" s="6">
        <v>2.0193099754829484</v>
      </c>
      <c r="AP164" s="6">
        <v>1.9097423719855142</v>
      </c>
      <c r="AQ164" s="6">
        <v>2.3989463618847156</v>
      </c>
      <c r="AR164" s="6">
        <v>2.1696920922262062</v>
      </c>
      <c r="AS164" s="6"/>
      <c r="AU164" s="6"/>
    </row>
    <row r="165" spans="1:50" x14ac:dyDescent="0.25">
      <c r="C165" t="s">
        <v>193</v>
      </c>
      <c r="E165" t="s">
        <v>45</v>
      </c>
      <c r="F165">
        <v>2020</v>
      </c>
      <c r="G165" t="s">
        <v>67</v>
      </c>
      <c r="I165" s="87">
        <v>1.6305252652799664</v>
      </c>
      <c r="J165" s="6">
        <v>2.3436151916936163</v>
      </c>
      <c r="K165" s="6">
        <v>2.3672017052277474</v>
      </c>
      <c r="L165" s="6">
        <v>1.7036357686190793</v>
      </c>
      <c r="M165" s="87">
        <v>1.6305252652799664</v>
      </c>
      <c r="N165" s="6">
        <v>2.3436151916936163</v>
      </c>
      <c r="O165" s="6">
        <v>0</v>
      </c>
      <c r="P165" s="6">
        <v>1.8479182916237185</v>
      </c>
      <c r="Q165" s="6">
        <v>2.3519605006445672</v>
      </c>
      <c r="R165" s="6">
        <v>2.3456638661092706</v>
      </c>
      <c r="S165" s="6">
        <v>1.8118788167208382</v>
      </c>
      <c r="T165" s="6">
        <v>2.5041010656782294</v>
      </c>
      <c r="U165" s="6">
        <v>1.8851972459706123</v>
      </c>
      <c r="V165" s="6">
        <v>2.2077793386969362</v>
      </c>
      <c r="W165" s="6">
        <v>2.0213938714890007</v>
      </c>
      <c r="X165" s="6">
        <v>2.0066914413160659</v>
      </c>
      <c r="Y165" s="6">
        <v>2.2837388562864578</v>
      </c>
      <c r="Z165" s="6">
        <v>2.4838538767803984</v>
      </c>
      <c r="AA165" s="6">
        <v>0</v>
      </c>
      <c r="AB165" s="6">
        <v>2.6527954007584804</v>
      </c>
      <c r="AC165" s="6">
        <v>1.7687130080712758</v>
      </c>
      <c r="AD165" s="6">
        <v>2.3451171273828573</v>
      </c>
      <c r="AE165" s="6">
        <v>1.728809352792672</v>
      </c>
      <c r="AF165" s="87">
        <v>1.6305252652799664</v>
      </c>
      <c r="AG165" s="87">
        <v>1.6305252652799664</v>
      </c>
      <c r="AH165" s="6">
        <v>2.1335083725516535</v>
      </c>
      <c r="AI165" s="6">
        <v>2.3377699863490822</v>
      </c>
      <c r="AJ165" s="6">
        <v>1.9509872836055402</v>
      </c>
      <c r="AK165" s="6">
        <v>1.594526810616179</v>
      </c>
      <c r="AL165" s="6">
        <v>2.2590941882219409</v>
      </c>
      <c r="AM165" s="6">
        <v>1.6305252652799664</v>
      </c>
      <c r="AN165" s="87">
        <v>1.6305252652799664</v>
      </c>
      <c r="AO165" s="6">
        <v>1.9029675848241063</v>
      </c>
      <c r="AP165" s="6">
        <v>1.7895304883965302</v>
      </c>
      <c r="AQ165" s="6">
        <v>2.2372543643517657</v>
      </c>
      <c r="AR165" s="6">
        <v>1.9553949047067614</v>
      </c>
      <c r="AS165" s="6"/>
    </row>
    <row r="166" spans="1:50" x14ac:dyDescent="0.25">
      <c r="C166" t="s">
        <v>193</v>
      </c>
      <c r="E166" t="s">
        <v>45</v>
      </c>
      <c r="F166">
        <v>2030</v>
      </c>
      <c r="G166" t="s">
        <v>67</v>
      </c>
      <c r="I166" s="87">
        <v>1.4964971414962425</v>
      </c>
      <c r="J166" s="6">
        <v>2.1569260976438804</v>
      </c>
      <c r="K166" s="6">
        <v>2.1797062687055027</v>
      </c>
      <c r="L166" s="6">
        <v>1.5636310508320475</v>
      </c>
      <c r="M166" s="87">
        <v>1.4964971414962425</v>
      </c>
      <c r="N166" s="6">
        <v>2.1569260976438804</v>
      </c>
      <c r="O166" s="6">
        <v>0</v>
      </c>
      <c r="P166" s="6">
        <v>1.6971816418895058</v>
      </c>
      <c r="Q166" s="6">
        <v>2.1629513888324934</v>
      </c>
      <c r="R166" s="6">
        <v>2.1738207826759761</v>
      </c>
      <c r="S166" s="6">
        <v>1.6654176941762084</v>
      </c>
      <c r="T166" s="6">
        <v>2.2971762671533882</v>
      </c>
      <c r="U166" s="6">
        <v>1.7474953248488265</v>
      </c>
      <c r="V166" s="6">
        <v>2.0348460388533773</v>
      </c>
      <c r="W166" s="6">
        <v>1.8610028847890316</v>
      </c>
      <c r="X166" s="6">
        <v>1.8060222971844595</v>
      </c>
      <c r="Y166" s="6">
        <v>2.0883241659511147</v>
      </c>
      <c r="Z166" s="6">
        <v>2.2826873332077762</v>
      </c>
      <c r="AA166" s="6">
        <v>0</v>
      </c>
      <c r="AB166" s="6">
        <v>2.4393841315804745</v>
      </c>
      <c r="AC166" s="6">
        <v>1.6229978674750909</v>
      </c>
      <c r="AD166" s="6">
        <v>2.157626997673773</v>
      </c>
      <c r="AE166" s="6">
        <v>1.5888134071345621</v>
      </c>
      <c r="AF166" s="87">
        <v>1.4964971414962425</v>
      </c>
      <c r="AG166" s="87">
        <v>1.4964971414962425</v>
      </c>
      <c r="AH166" s="6">
        <v>1.9201575352964884</v>
      </c>
      <c r="AI166" s="6">
        <v>2.1561211472735264</v>
      </c>
      <c r="AJ166" s="6">
        <v>1.8149699083391355</v>
      </c>
      <c r="AK166" s="6">
        <v>1.4677161880505254</v>
      </c>
      <c r="AL166" s="6">
        <v>2.0701107637376088</v>
      </c>
      <c r="AM166" s="6">
        <v>1.4964971414962425</v>
      </c>
      <c r="AN166" s="87">
        <v>1.4964971414962425</v>
      </c>
      <c r="AO166" s="6">
        <v>1.7669459935515079</v>
      </c>
      <c r="AP166" s="6">
        <v>1.6490322437973872</v>
      </c>
      <c r="AQ166" s="6">
        <v>2.0482721441966487</v>
      </c>
      <c r="AR166" s="6">
        <v>1.7583416577814561</v>
      </c>
      <c r="AS166" s="6"/>
    </row>
    <row r="167" spans="1:50" x14ac:dyDescent="0.25">
      <c r="C167" t="s">
        <v>193</v>
      </c>
      <c r="E167" t="s">
        <v>45</v>
      </c>
      <c r="F167">
        <v>2040</v>
      </c>
      <c r="G167" t="s">
        <v>67</v>
      </c>
      <c r="I167" s="87">
        <v>1.3758698418516293</v>
      </c>
      <c r="J167" s="6">
        <v>1.9891786198958361</v>
      </c>
      <c r="K167" s="6">
        <v>2.010961973177197</v>
      </c>
      <c r="L167" s="6">
        <v>1.4376501745923087</v>
      </c>
      <c r="M167" s="87">
        <v>1.3758698418516293</v>
      </c>
      <c r="N167" s="6">
        <v>1.9891786198958361</v>
      </c>
      <c r="O167" s="6">
        <v>0</v>
      </c>
      <c r="P167" s="6">
        <v>1.5616355996885567</v>
      </c>
      <c r="Q167" s="6">
        <v>1.9928719361662799</v>
      </c>
      <c r="R167" s="6">
        <v>2.0192675890454801</v>
      </c>
      <c r="S167" s="6">
        <v>1.5336026838860415</v>
      </c>
      <c r="T167" s="6">
        <v>2.1109003635570067</v>
      </c>
      <c r="U167" s="6">
        <v>1.6234899430219591</v>
      </c>
      <c r="V167" s="6">
        <v>1.8799723303532858</v>
      </c>
      <c r="W167" s="6">
        <v>1.7166526339289248</v>
      </c>
      <c r="X167" s="6">
        <v>1.6254200674660135</v>
      </c>
      <c r="Y167" s="6">
        <v>1.9124032678268381</v>
      </c>
      <c r="Z167" s="6">
        <v>2.1016381235566408</v>
      </c>
      <c r="AA167" s="6">
        <v>0</v>
      </c>
      <c r="AB167" s="6">
        <v>2.2480053530494866</v>
      </c>
      <c r="AC167" s="6">
        <v>1.491854240938524</v>
      </c>
      <c r="AD167" s="6">
        <v>1.9888858809355965</v>
      </c>
      <c r="AE167" s="6">
        <v>1.4628170560422633</v>
      </c>
      <c r="AF167" s="87">
        <v>1.3758698418516293</v>
      </c>
      <c r="AG167" s="87">
        <v>1.3758698418516293</v>
      </c>
      <c r="AH167" s="6">
        <v>1.7281417817668394</v>
      </c>
      <c r="AI167" s="6">
        <v>1.9918134547540629</v>
      </c>
      <c r="AJ167" s="6">
        <v>1.692554270599371</v>
      </c>
      <c r="AK167" s="6">
        <v>1.3535832111631463</v>
      </c>
      <c r="AL167" s="6">
        <v>1.9000313572447429</v>
      </c>
      <c r="AM167" s="6">
        <v>1.3758698418516293</v>
      </c>
      <c r="AN167" s="87">
        <v>1.3758698418516293</v>
      </c>
      <c r="AO167" s="6">
        <v>1.6443835034311824</v>
      </c>
      <c r="AP167" s="6">
        <v>1.5225796280044863</v>
      </c>
      <c r="AQ167" s="6">
        <v>1.8781865119944379</v>
      </c>
      <c r="AR167" s="6">
        <v>1.6115241640944815</v>
      </c>
      <c r="AS167" s="6"/>
    </row>
    <row r="168" spans="1:50" x14ac:dyDescent="0.25">
      <c r="C168" t="s">
        <v>193</v>
      </c>
      <c r="E168" t="s">
        <v>45</v>
      </c>
      <c r="F168">
        <v>2050</v>
      </c>
      <c r="G168" t="s">
        <v>67</v>
      </c>
      <c r="I168" s="87">
        <v>1.2673057827736165</v>
      </c>
      <c r="J168" s="6">
        <v>1.8392199155799842</v>
      </c>
      <c r="K168" s="6">
        <v>1.8590936320350475</v>
      </c>
      <c r="L168" s="6">
        <v>1.3242408883711816</v>
      </c>
      <c r="M168" s="87">
        <v>1.2673057827736165</v>
      </c>
      <c r="N168" s="6">
        <v>1.8392199155799842</v>
      </c>
      <c r="O168" s="6">
        <v>0</v>
      </c>
      <c r="P168" s="6">
        <v>1.4396435601872171</v>
      </c>
      <c r="Q168" s="6">
        <v>1.8397965575356001</v>
      </c>
      <c r="R168" s="6">
        <v>1.8802082531590139</v>
      </c>
      <c r="S168" s="6">
        <v>1.4149691746248914</v>
      </c>
      <c r="T168" s="6">
        <v>1.943245242009269</v>
      </c>
      <c r="U168" s="6">
        <v>1.5119058620539019</v>
      </c>
      <c r="V168" s="6">
        <v>1.7405194312308403</v>
      </c>
      <c r="W168" s="6">
        <v>1.5867395487721581</v>
      </c>
      <c r="X168" s="6">
        <v>1.4628780607194121</v>
      </c>
      <c r="Y168" s="6">
        <v>1.7540956187270755</v>
      </c>
      <c r="Z168" s="6">
        <v>1.9386926170677117</v>
      </c>
      <c r="AA168" s="6">
        <v>0</v>
      </c>
      <c r="AB168" s="6">
        <v>2.0743891258339282</v>
      </c>
      <c r="AC168" s="6">
        <v>1.3738249770556143</v>
      </c>
      <c r="AD168" s="6">
        <v>1.837018875871238</v>
      </c>
      <c r="AE168" s="6">
        <v>1.3494203400591944</v>
      </c>
      <c r="AF168" s="87">
        <v>1.2673057827736165</v>
      </c>
      <c r="AG168" s="87">
        <v>1.2673057827736165</v>
      </c>
      <c r="AH168" s="6">
        <v>1.5553276035901553</v>
      </c>
      <c r="AI168" s="6">
        <v>1.8440756652329524</v>
      </c>
      <c r="AJ168" s="6">
        <v>1.5823801966335824</v>
      </c>
      <c r="AK168" s="6">
        <v>1.2508590807391164</v>
      </c>
      <c r="AL168" s="6">
        <v>1.7469572258221984</v>
      </c>
      <c r="AM168" s="6">
        <v>1.2673057827736165</v>
      </c>
      <c r="AN168" s="87">
        <v>1.2673057827736165</v>
      </c>
      <c r="AO168" s="6">
        <v>1.5340944221331472</v>
      </c>
      <c r="AP168" s="6">
        <v>1.4087880785814262</v>
      </c>
      <c r="AQ168" s="6">
        <v>1.7251064658981883</v>
      </c>
      <c r="AR168" s="6">
        <v>1.5294604122223385</v>
      </c>
      <c r="AS168" s="6"/>
    </row>
    <row r="169" spans="1:50" x14ac:dyDescent="0.25">
      <c r="B169" t="s">
        <v>46</v>
      </c>
      <c r="AU169" s="6"/>
      <c r="AV169" s="6"/>
      <c r="AW169" s="6"/>
      <c r="AX169" s="6"/>
    </row>
    <row r="170" spans="1:50" x14ac:dyDescent="0.25">
      <c r="A170" t="s">
        <v>72</v>
      </c>
      <c r="B170" t="s">
        <v>42</v>
      </c>
      <c r="D170" t="s">
        <v>40</v>
      </c>
      <c r="E170" t="s">
        <v>41</v>
      </c>
      <c r="F170">
        <v>2005</v>
      </c>
      <c r="G170" t="s">
        <v>71</v>
      </c>
      <c r="I170" s="13">
        <f>I171</f>
        <v>4.2289563978556703</v>
      </c>
      <c r="J170" s="13">
        <f t="shared" ref="J170:AR170" si="58">J171</f>
        <v>7.515970000000002</v>
      </c>
      <c r="K170" s="13">
        <f t="shared" si="58"/>
        <v>4.0996199999999998</v>
      </c>
      <c r="L170" s="13">
        <f t="shared" si="58"/>
        <v>8.8825099999999999</v>
      </c>
      <c r="M170" s="13">
        <f t="shared" si="58"/>
        <v>7.7530867294020629</v>
      </c>
      <c r="N170" s="13">
        <f t="shared" si="58"/>
        <v>3.6828253000000011</v>
      </c>
      <c r="O170" s="13">
        <f t="shared" si="58"/>
        <v>0</v>
      </c>
      <c r="P170" s="13">
        <f t="shared" si="58"/>
        <v>17.743775532258137</v>
      </c>
      <c r="Q170" s="13">
        <f t="shared" si="58"/>
        <v>33.480230000000006</v>
      </c>
      <c r="R170" s="13">
        <f t="shared" si="58"/>
        <v>4.7828899999999992</v>
      </c>
      <c r="S170" s="13">
        <f t="shared" si="58"/>
        <v>2.7330799999999997</v>
      </c>
      <c r="T170" s="13">
        <f t="shared" si="58"/>
        <v>43.04601000000001</v>
      </c>
      <c r="U170" s="13">
        <f t="shared" si="58"/>
        <v>14.348669999999998</v>
      </c>
      <c r="V170" s="13">
        <f t="shared" si="58"/>
        <v>86.092020000000005</v>
      </c>
      <c r="W170" s="13">
        <f t="shared" si="58"/>
        <v>10.249049999999999</v>
      </c>
      <c r="X170" s="13">
        <f t="shared" si="58"/>
        <v>3.1748471660307724</v>
      </c>
      <c r="Y170" s="13">
        <f t="shared" si="58"/>
        <v>9.5657800000000019</v>
      </c>
      <c r="Z170" s="13">
        <f t="shared" si="58"/>
        <v>7.5159700000000011</v>
      </c>
      <c r="AA170" s="13">
        <f t="shared" si="58"/>
        <v>0</v>
      </c>
      <c r="AB170" s="13">
        <f t="shared" si="58"/>
        <v>22.547909999999991</v>
      </c>
      <c r="AC170" s="13">
        <f t="shared" si="58"/>
        <v>6.1494300000000006</v>
      </c>
      <c r="AD170" s="13">
        <f t="shared" si="58"/>
        <v>0</v>
      </c>
      <c r="AE170" s="13">
        <f t="shared" si="58"/>
        <v>5.4661599999999995</v>
      </c>
      <c r="AF170" s="13">
        <f t="shared" si="58"/>
        <v>2.1144781989278352</v>
      </c>
      <c r="AG170" s="13">
        <f t="shared" si="58"/>
        <v>9.5151518951752596</v>
      </c>
      <c r="AH170" s="13">
        <f t="shared" si="58"/>
        <v>0</v>
      </c>
      <c r="AI170" s="13">
        <f t="shared" si="58"/>
        <v>4.7828899999999992</v>
      </c>
      <c r="AJ170" s="13">
        <f t="shared" si="58"/>
        <v>43.046970747601918</v>
      </c>
      <c r="AK170" s="13">
        <f t="shared" si="58"/>
        <v>33.480229999999999</v>
      </c>
      <c r="AL170" s="13">
        <f t="shared" si="58"/>
        <v>9.5657799999999984</v>
      </c>
      <c r="AM170" s="13">
        <f t="shared" si="58"/>
        <v>35.241303315463924</v>
      </c>
      <c r="AN170" s="13">
        <f t="shared" si="58"/>
        <v>13.391695259876292</v>
      </c>
      <c r="AO170" s="13">
        <f t="shared" si="58"/>
        <v>48.367382862474066</v>
      </c>
      <c r="AP170" s="13">
        <f t="shared" si="58"/>
        <v>1.3665400000000001</v>
      </c>
      <c r="AQ170" s="13">
        <f t="shared" si="58"/>
        <v>4.7828900000000001</v>
      </c>
      <c r="AR170" s="13">
        <f t="shared" si="58"/>
        <v>24.597720000000006</v>
      </c>
      <c r="AS170" s="13"/>
      <c r="AU170" s="6"/>
    </row>
    <row r="171" spans="1:50" x14ac:dyDescent="0.25">
      <c r="A171" t="s">
        <v>72</v>
      </c>
      <c r="B171" t="s">
        <v>42</v>
      </c>
      <c r="D171" t="s">
        <v>40</v>
      </c>
      <c r="E171" t="s">
        <v>41</v>
      </c>
      <c r="F171">
        <v>2010</v>
      </c>
      <c r="G171" t="s">
        <v>71</v>
      </c>
      <c r="I171" s="90">
        <v>4.2289563978556703</v>
      </c>
      <c r="J171" s="13">
        <v>7.515970000000002</v>
      </c>
      <c r="K171" s="13">
        <v>4.0996199999999998</v>
      </c>
      <c r="L171" s="13">
        <v>8.8825099999999999</v>
      </c>
      <c r="M171" s="90">
        <v>7.7530867294020629</v>
      </c>
      <c r="N171" s="90">
        <v>3.6828253000000011</v>
      </c>
      <c r="O171" s="13">
        <v>0</v>
      </c>
      <c r="P171" s="13">
        <v>17.743775532258137</v>
      </c>
      <c r="Q171" s="13">
        <v>33.480230000000006</v>
      </c>
      <c r="R171" s="13">
        <v>4.7828899999999992</v>
      </c>
      <c r="S171" s="13">
        <v>2.7330799999999997</v>
      </c>
      <c r="T171" s="13">
        <v>43.04601000000001</v>
      </c>
      <c r="U171" s="13">
        <v>14.348669999999998</v>
      </c>
      <c r="V171" s="13">
        <v>86.092020000000005</v>
      </c>
      <c r="W171" s="13">
        <v>10.249049999999999</v>
      </c>
      <c r="X171" s="13">
        <v>3.1748471660307724</v>
      </c>
      <c r="Y171" s="13">
        <v>9.5657800000000019</v>
      </c>
      <c r="Z171" s="13">
        <v>7.5159700000000011</v>
      </c>
      <c r="AA171" s="90">
        <v>0</v>
      </c>
      <c r="AB171" s="13">
        <v>22.547909999999991</v>
      </c>
      <c r="AC171" s="13">
        <v>6.1494300000000006</v>
      </c>
      <c r="AD171" s="13">
        <v>0</v>
      </c>
      <c r="AE171" s="13">
        <v>5.4661599999999995</v>
      </c>
      <c r="AF171" s="90">
        <v>2.1144781989278352</v>
      </c>
      <c r="AG171" s="90">
        <v>9.5151518951752596</v>
      </c>
      <c r="AH171" s="13">
        <v>0</v>
      </c>
      <c r="AI171" s="13">
        <v>4.7828899999999992</v>
      </c>
      <c r="AJ171" s="87">
        <v>43.046970747601918</v>
      </c>
      <c r="AK171" s="13">
        <v>33.480229999999999</v>
      </c>
      <c r="AL171" s="13">
        <v>9.5657799999999984</v>
      </c>
      <c r="AM171" s="13">
        <v>35.241303315463924</v>
      </c>
      <c r="AN171" s="90">
        <v>13.391695259876292</v>
      </c>
      <c r="AO171" s="13">
        <v>48.367382862474066</v>
      </c>
      <c r="AP171" s="13">
        <v>1.3665400000000001</v>
      </c>
      <c r="AQ171" s="13">
        <v>4.7828900000000001</v>
      </c>
      <c r="AR171" s="13">
        <v>24.597720000000006</v>
      </c>
      <c r="AS171" s="13"/>
      <c r="AT171" s="6">
        <f>SUM(J171:L171,O171:Z171,AB171:AE171,AH171:AI171,AK171:AM171,AO171:AR171)</f>
        <v>449.57865887622694</v>
      </c>
    </row>
    <row r="172" spans="1:50" x14ac:dyDescent="0.25">
      <c r="B172" t="s">
        <v>42</v>
      </c>
      <c r="D172" t="s">
        <v>40</v>
      </c>
      <c r="E172" t="s">
        <v>41</v>
      </c>
      <c r="F172">
        <v>2020</v>
      </c>
      <c r="G172" t="s">
        <v>71</v>
      </c>
      <c r="I172" s="90">
        <v>2.4170081877426215</v>
      </c>
      <c r="J172" s="6">
        <v>4.441255</v>
      </c>
      <c r="K172" s="6">
        <v>7.1680849429178197</v>
      </c>
      <c r="L172" s="6">
        <v>4.782890000000001</v>
      </c>
      <c r="M172" s="90">
        <v>4.4311816775281399</v>
      </c>
      <c r="N172" s="90">
        <v>2.1762149499999999</v>
      </c>
      <c r="O172" s="6">
        <v>0</v>
      </c>
      <c r="P172" s="6">
        <v>10.236266202713443</v>
      </c>
      <c r="Q172" s="6">
        <v>18.789924999999997</v>
      </c>
      <c r="R172" s="6">
        <v>2.7330800000000002</v>
      </c>
      <c r="S172" s="6">
        <v>4.869938598000001</v>
      </c>
      <c r="T172" s="6">
        <v>24.256084999999999</v>
      </c>
      <c r="U172" s="6">
        <v>8.1992399999999996</v>
      </c>
      <c r="V172" s="6">
        <v>48.512169999999998</v>
      </c>
      <c r="W172" s="6">
        <v>5.8077949999999996</v>
      </c>
      <c r="X172" s="6">
        <v>1.8063024277927302</v>
      </c>
      <c r="Y172" s="6">
        <v>5.4661600000000004</v>
      </c>
      <c r="Z172" s="6">
        <v>4.0996199999999998</v>
      </c>
      <c r="AA172" s="90">
        <v>0</v>
      </c>
      <c r="AB172" s="6">
        <v>12.640494999999998</v>
      </c>
      <c r="AC172" s="6">
        <v>3.41635</v>
      </c>
      <c r="AD172" s="6">
        <v>0</v>
      </c>
      <c r="AE172" s="6">
        <v>3.0747150000000003</v>
      </c>
      <c r="AF172" s="90">
        <v>1.2085040938713107</v>
      </c>
      <c r="AG172" s="90">
        <v>5.438268422420899</v>
      </c>
      <c r="AH172" s="6">
        <v>0</v>
      </c>
      <c r="AI172" s="6">
        <v>2.391445</v>
      </c>
      <c r="AJ172" s="87">
        <v>24.509503880857793</v>
      </c>
      <c r="AK172" s="6">
        <v>19.13156</v>
      </c>
      <c r="AL172" s="6">
        <v>5.4661600000000004</v>
      </c>
      <c r="AM172" s="6">
        <v>20.14173489785518</v>
      </c>
      <c r="AN172" s="90">
        <v>7.6538592611849685</v>
      </c>
      <c r="AO172" s="6">
        <v>27.538768405458192</v>
      </c>
      <c r="AP172" s="6">
        <v>0.68327000000000004</v>
      </c>
      <c r="AQ172" s="6">
        <v>2.7330800000000002</v>
      </c>
      <c r="AR172" s="6">
        <v>14.007034999999998</v>
      </c>
      <c r="AS172" s="6"/>
      <c r="AU172" s="6">
        <f>SUM(J172:L172,O172:Z172,AB172:AE172,AH172:AI172,AK172:AM172,AO172:AR172)</f>
        <v>262.39342547473734</v>
      </c>
    </row>
    <row r="173" spans="1:50" x14ac:dyDescent="0.25">
      <c r="B173" t="s">
        <v>42</v>
      </c>
      <c r="D173" t="s">
        <v>40</v>
      </c>
      <c r="E173" t="s">
        <v>41</v>
      </c>
      <c r="F173">
        <v>2030</v>
      </c>
      <c r="G173" t="s">
        <v>71</v>
      </c>
      <c r="I173" s="90">
        <v>2.5082044992685568</v>
      </c>
      <c r="J173" s="6">
        <v>4.6325706000000011</v>
      </c>
      <c r="K173" s="6">
        <v>5.7356359696745516</v>
      </c>
      <c r="L173" s="6">
        <v>5.0643972400000008</v>
      </c>
      <c r="M173" s="90">
        <v>4.598374915325687</v>
      </c>
      <c r="N173" s="90">
        <v>2.2699595940000004</v>
      </c>
      <c r="O173" s="6">
        <v>0</v>
      </c>
      <c r="P173" s="6">
        <v>10.530467664515406</v>
      </c>
      <c r="Q173" s="6">
        <v>19.861292359999997</v>
      </c>
      <c r="R173" s="6">
        <v>2.9653918000000004</v>
      </c>
      <c r="S173" s="6">
        <v>2.1946632399999997</v>
      </c>
      <c r="T173" s="6">
        <v>25.398512440000005</v>
      </c>
      <c r="U173" s="6">
        <v>8.6365327999999995</v>
      </c>
      <c r="V173" s="6">
        <v>51.021137440000018</v>
      </c>
      <c r="W173" s="6">
        <v>6.2450878000000012</v>
      </c>
      <c r="X173" s="6">
        <v>1.9742733906342482</v>
      </c>
      <c r="Y173" s="6">
        <v>5.7558664799999999</v>
      </c>
      <c r="Z173" s="6">
        <v>4.3838603200000001</v>
      </c>
      <c r="AA173" s="90">
        <v>0</v>
      </c>
      <c r="AB173" s="6">
        <v>13.651734600000001</v>
      </c>
      <c r="AC173" s="6">
        <v>3.6431956400000001</v>
      </c>
      <c r="AD173" s="6">
        <v>0.11752244000000001</v>
      </c>
      <c r="AE173" s="6">
        <v>3.3152260400000007</v>
      </c>
      <c r="AF173" s="90">
        <v>1.2541022496342784</v>
      </c>
      <c r="AG173" s="90">
        <v>5.6434601233542532</v>
      </c>
      <c r="AH173" s="6">
        <v>2.7330799999999999E-2</v>
      </c>
      <c r="AI173" s="6">
        <v>2.6319560400000004</v>
      </c>
      <c r="AJ173" s="87">
        <v>25.445025048783005</v>
      </c>
      <c r="AK173" s="6">
        <v>19.913220879999997</v>
      </c>
      <c r="AL173" s="6">
        <v>5.572750120000002</v>
      </c>
      <c r="AM173" s="6">
        <v>20.901704160571306</v>
      </c>
      <c r="AN173" s="90">
        <v>7.9426475810170967</v>
      </c>
      <c r="AO173" s="6">
        <v>28.589915785149444</v>
      </c>
      <c r="AP173" s="6">
        <v>0.69693540000000009</v>
      </c>
      <c r="AQ173" s="6">
        <v>2.9872564399999999</v>
      </c>
      <c r="AR173" s="6">
        <v>14.515387879999997</v>
      </c>
      <c r="AS173" s="6"/>
      <c r="AV173" s="6">
        <f>SUM(J173:L173,O173:Z173,AB173:AE173,AH173:AI173,AK173:AM173,AO173:AR173)</f>
        <v>270.96382577054493</v>
      </c>
    </row>
    <row r="174" spans="1:50" x14ac:dyDescent="0.25">
      <c r="B174" t="s">
        <v>42</v>
      </c>
      <c r="D174" t="s">
        <v>40</v>
      </c>
      <c r="E174" t="s">
        <v>41</v>
      </c>
      <c r="F174">
        <v>2040</v>
      </c>
      <c r="G174" t="s">
        <v>71</v>
      </c>
      <c r="I174" s="90">
        <v>2.5085300465838865</v>
      </c>
      <c r="J174" s="6">
        <v>3.0063880000000007</v>
      </c>
      <c r="K174" s="6">
        <v>5.7362075851334486</v>
      </c>
      <c r="L174" s="6">
        <v>3.5530040000000005</v>
      </c>
      <c r="M174" s="90">
        <v>4.5989717520704589</v>
      </c>
      <c r="N174" s="90">
        <v>1.4731301200000004</v>
      </c>
      <c r="O174" s="6">
        <v>0</v>
      </c>
      <c r="P174" s="6">
        <v>7.0967693837206678</v>
      </c>
      <c r="Q174" s="6">
        <v>13.392092000000002</v>
      </c>
      <c r="R174" s="6">
        <v>2.9653917999999999</v>
      </c>
      <c r="S174" s="6">
        <v>0</v>
      </c>
      <c r="T174" s="6">
        <v>25.398512440000001</v>
      </c>
      <c r="U174" s="6">
        <v>8.6365327999999995</v>
      </c>
      <c r="V174" s="6">
        <v>51.021137440000011</v>
      </c>
      <c r="W174" s="6">
        <v>6.245087800000003</v>
      </c>
      <c r="X174" s="6">
        <v>1.9741370309883903</v>
      </c>
      <c r="Y174" s="6">
        <v>5.7558664799999999</v>
      </c>
      <c r="Z174" s="6">
        <v>4.3838603200000001</v>
      </c>
      <c r="AA174" s="90">
        <v>0</v>
      </c>
      <c r="AB174" s="6">
        <v>13.651734600000001</v>
      </c>
      <c r="AC174" s="6">
        <v>3.6697515304487274</v>
      </c>
      <c r="AD174" s="6">
        <v>0.10957859673974697</v>
      </c>
      <c r="AE174" s="6">
        <v>3.5266930789370128</v>
      </c>
      <c r="AF174" s="90">
        <v>1.2542650232919432</v>
      </c>
      <c r="AG174" s="90">
        <v>5.6441926048137452</v>
      </c>
      <c r="AH174" s="6">
        <v>2.7330799999999999E-2</v>
      </c>
      <c r="AI174" s="6">
        <v>2.6319560399999999</v>
      </c>
      <c r="AJ174" s="87">
        <v>25.41962120352056</v>
      </c>
      <c r="AK174" s="6">
        <v>19.913220880000004</v>
      </c>
      <c r="AL174" s="6">
        <v>5.5727501200000003</v>
      </c>
      <c r="AM174" s="6">
        <v>20.904417054865721</v>
      </c>
      <c r="AN174" s="90">
        <v>7.9436784808489742</v>
      </c>
      <c r="AO174" s="6">
        <v>28.561372138787146</v>
      </c>
      <c r="AP174" s="6">
        <v>0.69693540000000009</v>
      </c>
      <c r="AQ174" s="6">
        <v>2.9872564400000003</v>
      </c>
      <c r="AR174" s="6">
        <v>14.515387879999999</v>
      </c>
      <c r="AS174" s="6"/>
      <c r="AV174" s="6"/>
      <c r="AW174" s="6">
        <f>SUM(J174:L174,O174:Z174,AB174:AE174,AH174:AI174,AK174:AM174,AO174:AR174)</f>
        <v>255.93337163962084</v>
      </c>
    </row>
    <row r="175" spans="1:50" x14ac:dyDescent="0.25">
      <c r="B175" t="s">
        <v>42</v>
      </c>
      <c r="D175" t="s">
        <v>40</v>
      </c>
      <c r="E175" s="5" t="s">
        <v>41</v>
      </c>
      <c r="F175" s="5">
        <v>2050</v>
      </c>
      <c r="G175" s="5" t="s">
        <v>71</v>
      </c>
      <c r="H175" s="5"/>
      <c r="I175" s="90">
        <v>2.5091033208238454</v>
      </c>
      <c r="J175" s="7">
        <v>3.0063880000000012</v>
      </c>
      <c r="K175" s="7">
        <v>5.7364478555387217</v>
      </c>
      <c r="L175" s="7">
        <v>3.5530040000000001</v>
      </c>
      <c r="M175" s="90">
        <v>4.6000227548437165</v>
      </c>
      <c r="N175" s="90">
        <v>1.4731301200000007</v>
      </c>
      <c r="O175" s="7">
        <v>0</v>
      </c>
      <c r="P175" s="7">
        <v>7.0968438522741391</v>
      </c>
      <c r="Q175" s="7">
        <v>13.392092000000005</v>
      </c>
      <c r="R175" s="7">
        <v>2.9653918000000008</v>
      </c>
      <c r="S175" s="7">
        <v>0</v>
      </c>
      <c r="T175" s="7">
        <v>25.398512440000001</v>
      </c>
      <c r="U175" s="7">
        <v>8.6365327999999995</v>
      </c>
      <c r="V175" s="7">
        <v>51.02113743999999</v>
      </c>
      <c r="W175" s="7">
        <v>6.2450878000000012</v>
      </c>
      <c r="X175" s="7">
        <v>1.9731990067723921</v>
      </c>
      <c r="Y175" s="7">
        <v>5.7558664799999999</v>
      </c>
      <c r="Z175" s="7">
        <v>4.3838603200000001</v>
      </c>
      <c r="AA175" s="90">
        <v>0</v>
      </c>
      <c r="AB175" s="7">
        <v>13.651734600000005</v>
      </c>
      <c r="AC175" s="7">
        <v>3.8886236476138483</v>
      </c>
      <c r="AD175" s="7">
        <v>0.10683636672588405</v>
      </c>
      <c r="AE175" s="7">
        <v>3.5757084834812365</v>
      </c>
      <c r="AF175" s="90">
        <v>1.2545516604119227</v>
      </c>
      <c r="AG175" s="90">
        <v>5.6454824718536525</v>
      </c>
      <c r="AH175" s="7">
        <v>2.7330799999999999E-2</v>
      </c>
      <c r="AI175" s="7">
        <v>2.6319560399999999</v>
      </c>
      <c r="AJ175" s="87">
        <v>25.435197892568372</v>
      </c>
      <c r="AK175" s="7">
        <v>19.913220879999994</v>
      </c>
      <c r="AL175" s="7">
        <v>5.5727501200000003</v>
      </c>
      <c r="AM175" s="7">
        <v>20.909194340198713</v>
      </c>
      <c r="AN175" s="90">
        <v>7.9454938492755112</v>
      </c>
      <c r="AO175" s="7">
        <v>28.578874036593675</v>
      </c>
      <c r="AP175" s="7">
        <v>0.69693540000000009</v>
      </c>
      <c r="AQ175" s="7">
        <v>2.9872564399999999</v>
      </c>
      <c r="AR175" s="7">
        <v>14.515387880000002</v>
      </c>
      <c r="AS175" s="23"/>
      <c r="AV175" s="6"/>
      <c r="AW175" s="6"/>
      <c r="AX175" s="6">
        <f>SUM(J175:L175,O175:Z175,AB175:AE175,AH175:AI175,AK175:AM175,AO175:AR175)</f>
        <v>256.22017282919859</v>
      </c>
    </row>
    <row r="176" spans="1:50" x14ac:dyDescent="0.25">
      <c r="C176" t="s">
        <v>193</v>
      </c>
      <c r="E176" t="s">
        <v>45</v>
      </c>
      <c r="F176">
        <v>2005</v>
      </c>
      <c r="G176" t="s">
        <v>71</v>
      </c>
      <c r="I176" s="6">
        <f>I177</f>
        <v>2.7545950986829451</v>
      </c>
      <c r="J176" s="6">
        <f t="shared" ref="J176:AR176" si="59">J177</f>
        <v>3.4616844075918221</v>
      </c>
      <c r="K176" s="6">
        <f t="shared" si="59"/>
        <v>3.5422656361288762</v>
      </c>
      <c r="L176" s="6">
        <f t="shared" si="59"/>
        <v>2.9901457219952157</v>
      </c>
      <c r="M176" s="6">
        <f t="shared" si="59"/>
        <v>2.891493768524378</v>
      </c>
      <c r="N176" s="6">
        <f t="shared" si="59"/>
        <v>3.4616844075918221</v>
      </c>
      <c r="O176" s="6">
        <f t="shared" si="59"/>
        <v>3.2525393678686876</v>
      </c>
      <c r="P176" s="6">
        <f t="shared" si="59"/>
        <v>3.3268932915496556</v>
      </c>
      <c r="Q176" s="6">
        <f t="shared" si="59"/>
        <v>3.5211407669047454</v>
      </c>
      <c r="R176" s="6">
        <f t="shared" si="59"/>
        <v>3.138804833002526</v>
      </c>
      <c r="S176" s="6">
        <f t="shared" si="59"/>
        <v>3.0761432878007455</v>
      </c>
      <c r="T176" s="6">
        <f t="shared" si="59"/>
        <v>3.6591690243085599</v>
      </c>
      <c r="U176" s="6">
        <f t="shared" si="59"/>
        <v>3.9491676983336443</v>
      </c>
      <c r="V176" s="6">
        <f t="shared" si="59"/>
        <v>3.3444197304384153</v>
      </c>
      <c r="W176" s="6">
        <f t="shared" si="59"/>
        <v>3.2525393678686876</v>
      </c>
      <c r="X176" s="6">
        <f t="shared" si="59"/>
        <v>3.0767095507426561</v>
      </c>
      <c r="Y176" s="6">
        <f t="shared" si="59"/>
        <v>2.6542307524860642</v>
      </c>
      <c r="Z176" s="6">
        <f t="shared" si="59"/>
        <v>3.2629049201080864</v>
      </c>
      <c r="AA176" s="6">
        <f t="shared" si="59"/>
        <v>0</v>
      </c>
      <c r="AB176" s="6">
        <f t="shared" si="59"/>
        <v>3.3432029883512473</v>
      </c>
      <c r="AC176" s="6">
        <f t="shared" si="59"/>
        <v>3.2293785939332795</v>
      </c>
      <c r="AD176" s="6">
        <f t="shared" si="59"/>
        <v>3.5161635593439717</v>
      </c>
      <c r="AE176" s="6">
        <f t="shared" si="59"/>
        <v>3.0706780807204814</v>
      </c>
      <c r="AF176" s="6">
        <f t="shared" si="59"/>
        <v>2.7545950986829451</v>
      </c>
      <c r="AG176" s="6">
        <f t="shared" si="59"/>
        <v>2.7545950986829451</v>
      </c>
      <c r="AH176" s="6">
        <f t="shared" si="59"/>
        <v>3.2400506055580367</v>
      </c>
      <c r="AI176" s="6">
        <f t="shared" si="59"/>
        <v>3.9454976157432444</v>
      </c>
      <c r="AJ176" s="6">
        <f t="shared" si="59"/>
        <v>4.0841601008857245</v>
      </c>
      <c r="AK176" s="6">
        <f t="shared" si="59"/>
        <v>3.3234956340093724</v>
      </c>
      <c r="AL176" s="6">
        <f t="shared" si="59"/>
        <v>3.6352310601484352</v>
      </c>
      <c r="AM176" s="6">
        <f t="shared" si="59"/>
        <v>2.7545950986829451</v>
      </c>
      <c r="AN176" s="6">
        <f t="shared" si="59"/>
        <v>2.7545950986829451</v>
      </c>
      <c r="AO176" s="6">
        <f t="shared" si="59"/>
        <v>4.0841601008857245</v>
      </c>
      <c r="AP176" s="6">
        <f t="shared" si="59"/>
        <v>3.0094792317951709</v>
      </c>
      <c r="AQ176" s="6">
        <f t="shared" si="59"/>
        <v>2.891493768524378</v>
      </c>
      <c r="AR176" s="6">
        <f t="shared" si="59"/>
        <v>3.1624884501783752</v>
      </c>
      <c r="AS176" s="6"/>
    </row>
    <row r="177" spans="1:50" x14ac:dyDescent="0.25">
      <c r="C177" t="s">
        <v>193</v>
      </c>
      <c r="E177" t="s">
        <v>45</v>
      </c>
      <c r="F177">
        <v>2010</v>
      </c>
      <c r="G177" t="s">
        <v>71</v>
      </c>
      <c r="I177" s="87">
        <v>2.7545950986829451</v>
      </c>
      <c r="J177" s="6">
        <v>3.4616844075918221</v>
      </c>
      <c r="K177" s="6">
        <v>3.5422656361288762</v>
      </c>
      <c r="L177" s="6">
        <v>2.9901457219952157</v>
      </c>
      <c r="M177" s="87">
        <v>2.891493768524378</v>
      </c>
      <c r="N177" s="18">
        <v>3.4616844075918221</v>
      </c>
      <c r="O177" s="6">
        <v>3.2525393678686876</v>
      </c>
      <c r="P177" s="6">
        <v>3.3268932915496556</v>
      </c>
      <c r="Q177" s="6">
        <v>3.5211407669047454</v>
      </c>
      <c r="R177" s="6">
        <v>3.138804833002526</v>
      </c>
      <c r="S177" s="6">
        <v>3.0761432878007455</v>
      </c>
      <c r="T177" s="6">
        <v>3.6591690243085599</v>
      </c>
      <c r="U177" s="6">
        <v>3.9491676983336443</v>
      </c>
      <c r="V177" s="6">
        <v>3.3444197304384153</v>
      </c>
      <c r="W177" s="6">
        <v>3.2525393678686876</v>
      </c>
      <c r="X177" s="6">
        <v>3.0767095507426561</v>
      </c>
      <c r="Y177" s="6">
        <v>2.6542307524860642</v>
      </c>
      <c r="Z177" s="6">
        <v>3.2629049201080864</v>
      </c>
      <c r="AA177" s="6">
        <v>0</v>
      </c>
      <c r="AB177" s="6">
        <v>3.3432029883512473</v>
      </c>
      <c r="AC177" s="6">
        <v>3.2293785939332795</v>
      </c>
      <c r="AD177" s="6">
        <v>3.5161635593439717</v>
      </c>
      <c r="AE177" s="6">
        <v>3.0706780807204814</v>
      </c>
      <c r="AF177" s="87">
        <v>2.7545950986829451</v>
      </c>
      <c r="AG177" s="87">
        <v>2.7545950986829451</v>
      </c>
      <c r="AH177" s="6">
        <v>3.2400506055580367</v>
      </c>
      <c r="AI177" s="6">
        <v>3.9454976157432444</v>
      </c>
      <c r="AJ177" s="87">
        <v>4.0841601008857245</v>
      </c>
      <c r="AK177" s="6">
        <v>3.3234956340093724</v>
      </c>
      <c r="AL177" s="6">
        <v>3.6352310601484352</v>
      </c>
      <c r="AM177" s="6">
        <v>2.7545950986829451</v>
      </c>
      <c r="AN177" s="87">
        <v>2.7545950986829451</v>
      </c>
      <c r="AO177" s="6">
        <v>4.0841601008857245</v>
      </c>
      <c r="AP177" s="6">
        <v>3.0094792317951709</v>
      </c>
      <c r="AQ177" s="6">
        <v>2.891493768524378</v>
      </c>
      <c r="AR177" s="6">
        <v>3.1624884501783752</v>
      </c>
      <c r="AS177" s="6"/>
    </row>
    <row r="178" spans="1:50" x14ac:dyDescent="0.25">
      <c r="C178" t="s">
        <v>193</v>
      </c>
      <c r="E178" t="s">
        <v>45</v>
      </c>
      <c r="F178">
        <v>2020</v>
      </c>
      <c r="G178" t="s">
        <v>71</v>
      </c>
      <c r="I178" s="87">
        <v>2.5920570130934588</v>
      </c>
      <c r="J178" s="6">
        <v>3.2523683467207669</v>
      </c>
      <c r="K178" s="6">
        <v>3.3284833684332313</v>
      </c>
      <c r="L178" s="6">
        <v>2.8101897447587567</v>
      </c>
      <c r="M178" s="87">
        <v>2.7210384813411208</v>
      </c>
      <c r="N178" s="18">
        <v>3.2523683467207669</v>
      </c>
      <c r="O178" s="19">
        <v>3.0569960038252564</v>
      </c>
      <c r="P178" s="6">
        <v>3.12211783074385</v>
      </c>
      <c r="Q178" s="6">
        <v>3.3075150794003498</v>
      </c>
      <c r="R178" s="6">
        <v>2.9658626767857639</v>
      </c>
      <c r="S178" s="6">
        <v>2.8909908205871635</v>
      </c>
      <c r="T178" s="6">
        <v>3.4332029046416865</v>
      </c>
      <c r="U178" s="6">
        <v>3.7039701637854732</v>
      </c>
      <c r="V178" s="6">
        <v>3.1452940942316991</v>
      </c>
      <c r="W178" s="6">
        <v>3.0569960038252564</v>
      </c>
      <c r="X178" s="6">
        <v>2.8904408627435934</v>
      </c>
      <c r="Y178" s="6">
        <v>2.5019598158653138</v>
      </c>
      <c r="Z178" s="6">
        <v>3.0699187633729825</v>
      </c>
      <c r="AA178" s="6">
        <v>0</v>
      </c>
      <c r="AB178" s="6">
        <v>3.1463562718228055</v>
      </c>
      <c r="AC178" s="6">
        <v>3.0302355571893194</v>
      </c>
      <c r="AD178" s="6">
        <v>3.3023812916483268</v>
      </c>
      <c r="AE178" s="6">
        <v>2.8849176184557734</v>
      </c>
      <c r="AF178" s="87">
        <v>2.5920570130934588</v>
      </c>
      <c r="AG178" s="87">
        <v>2.5920570130934588</v>
      </c>
      <c r="AH178" s="6">
        <v>3.0432038890295963</v>
      </c>
      <c r="AI178" s="6">
        <v>3.7012685408533761</v>
      </c>
      <c r="AJ178" s="87">
        <v>3.8302785114583662</v>
      </c>
      <c r="AK178" s="6">
        <v>3.1183121412376469</v>
      </c>
      <c r="AL178" s="6">
        <v>3.4069874983768571</v>
      </c>
      <c r="AM178" s="6">
        <v>2.5920570130934588</v>
      </c>
      <c r="AN178" s="87">
        <v>2.5920570130934588</v>
      </c>
      <c r="AO178" s="6">
        <v>3.8302785114583662</v>
      </c>
      <c r="AP178" s="6">
        <v>2.8311732113554005</v>
      </c>
      <c r="AQ178" s="6">
        <v>2.7210384813411208</v>
      </c>
      <c r="AR178" s="6">
        <v>2.9803719349271875</v>
      </c>
      <c r="AS178" s="6"/>
    </row>
    <row r="179" spans="1:50" x14ac:dyDescent="0.25">
      <c r="C179" t="s">
        <v>193</v>
      </c>
      <c r="E179" t="s">
        <v>45</v>
      </c>
      <c r="F179">
        <v>2030</v>
      </c>
      <c r="G179" t="s">
        <v>71</v>
      </c>
      <c r="I179" s="87">
        <v>2.4020774325343197</v>
      </c>
      <c r="J179" s="6">
        <v>3.0077132106377151</v>
      </c>
      <c r="K179" s="6">
        <v>3.0786079906071522</v>
      </c>
      <c r="L179" s="6">
        <v>2.599851589547312</v>
      </c>
      <c r="M179" s="87">
        <v>2.5218050287892622</v>
      </c>
      <c r="N179" s="18">
        <v>3.0077132106377151</v>
      </c>
      <c r="O179" s="19">
        <v>2.8284388250731949</v>
      </c>
      <c r="P179" s="6">
        <v>2.8827698895422591</v>
      </c>
      <c r="Q179" s="6">
        <v>3.0578227173822246</v>
      </c>
      <c r="R179" s="6">
        <v>2.7637224941947438</v>
      </c>
      <c r="S179" s="6">
        <v>2.6745788459219368</v>
      </c>
      <c r="T179" s="6">
        <v>3.1690866608752124</v>
      </c>
      <c r="U179" s="6">
        <v>3.4173756428850131</v>
      </c>
      <c r="V179" s="6">
        <v>2.9125498441199515</v>
      </c>
      <c r="W179" s="6">
        <v>2.8284388250731949</v>
      </c>
      <c r="X179" s="6">
        <v>2.6727242144330017</v>
      </c>
      <c r="Y179" s="6">
        <v>2.3239807990358652</v>
      </c>
      <c r="Z179" s="6">
        <v>2.8443505282280555</v>
      </c>
      <c r="AA179" s="6">
        <v>0</v>
      </c>
      <c r="AB179" s="6">
        <v>2.9162756940622909</v>
      </c>
      <c r="AC179" s="6">
        <v>2.7974709687872874</v>
      </c>
      <c r="AD179" s="6">
        <v>3.0525059138222481</v>
      </c>
      <c r="AE179" s="6">
        <v>2.6677950002242956</v>
      </c>
      <c r="AF179" s="87">
        <v>2.4020774325343197</v>
      </c>
      <c r="AG179" s="87">
        <v>2.4020774325343197</v>
      </c>
      <c r="AH179" s="6">
        <v>2.8131233112690817</v>
      </c>
      <c r="AI179" s="6">
        <v>3.4158059857872964</v>
      </c>
      <c r="AJ179" s="87">
        <v>3.5335337965432712</v>
      </c>
      <c r="AK179" s="6">
        <v>2.8784872795564098</v>
      </c>
      <c r="AL179" s="6">
        <v>3.140209309293196</v>
      </c>
      <c r="AM179" s="6">
        <v>2.4020774325343197</v>
      </c>
      <c r="AN179" s="87">
        <v>2.4020774325343197</v>
      </c>
      <c r="AO179" s="6">
        <v>3.5335337965432712</v>
      </c>
      <c r="AP179" s="6">
        <v>2.6227635770751494</v>
      </c>
      <c r="AQ179" s="6">
        <v>2.5218050287892622</v>
      </c>
      <c r="AR179" s="6">
        <v>2.7675084755426811</v>
      </c>
      <c r="AS179" s="6"/>
    </row>
    <row r="180" spans="1:50" x14ac:dyDescent="0.25">
      <c r="C180" t="s">
        <v>193</v>
      </c>
      <c r="E180" t="s">
        <v>45</v>
      </c>
      <c r="F180">
        <v>2040</v>
      </c>
      <c r="G180" t="s">
        <v>71</v>
      </c>
      <c r="I180" s="87">
        <v>2.2310958100310945</v>
      </c>
      <c r="J180" s="6">
        <v>2.7875235881629679</v>
      </c>
      <c r="K180" s="6">
        <v>2.8537201505636816</v>
      </c>
      <c r="L180" s="6">
        <v>2.4105472498570126</v>
      </c>
      <c r="M180" s="87">
        <v>2.3424949214925888</v>
      </c>
      <c r="N180" s="18">
        <v>2.7875235881629679</v>
      </c>
      <c r="O180" s="19">
        <v>2.6227373641963392</v>
      </c>
      <c r="P180" s="6">
        <v>2.6673567424608278</v>
      </c>
      <c r="Q180" s="6">
        <v>2.8330995915659112</v>
      </c>
      <c r="R180" s="6">
        <v>2.5817963298628266</v>
      </c>
      <c r="S180" s="6">
        <v>2.4798080687232327</v>
      </c>
      <c r="T180" s="6">
        <v>2.9313820414853859</v>
      </c>
      <c r="U180" s="6">
        <v>3.1594405740746003</v>
      </c>
      <c r="V180" s="6">
        <v>2.7030800190193807</v>
      </c>
      <c r="W180" s="6">
        <v>2.6227373641963392</v>
      </c>
      <c r="X180" s="6">
        <v>2.4767792309534684</v>
      </c>
      <c r="Y180" s="6">
        <v>2.1637996838893612</v>
      </c>
      <c r="Z180" s="6">
        <v>2.6413391165976208</v>
      </c>
      <c r="AA180" s="6">
        <v>0</v>
      </c>
      <c r="AB180" s="6">
        <v>2.7092031740778268</v>
      </c>
      <c r="AC180" s="6">
        <v>2.5879828392254591</v>
      </c>
      <c r="AD180" s="6">
        <v>2.8276180737787771</v>
      </c>
      <c r="AE180" s="6">
        <v>2.4723846438159658</v>
      </c>
      <c r="AF180" s="87">
        <v>2.2310958100310945</v>
      </c>
      <c r="AG180" s="87">
        <v>2.2310958100310945</v>
      </c>
      <c r="AH180" s="6">
        <v>2.606050791284618</v>
      </c>
      <c r="AI180" s="6">
        <v>3.1588896862278264</v>
      </c>
      <c r="AJ180" s="87">
        <v>3.2664635531196859</v>
      </c>
      <c r="AK180" s="6">
        <v>2.662644904043296</v>
      </c>
      <c r="AL180" s="6">
        <v>2.9001089391179011</v>
      </c>
      <c r="AM180" s="6">
        <v>2.2310958100310945</v>
      </c>
      <c r="AN180" s="87">
        <v>2.2310958100310945</v>
      </c>
      <c r="AO180" s="6">
        <v>3.2664635531196859</v>
      </c>
      <c r="AP180" s="6">
        <v>2.4351949062229239</v>
      </c>
      <c r="AQ180" s="6">
        <v>2.3424949214925888</v>
      </c>
      <c r="AR180" s="6">
        <v>2.5759313620966262</v>
      </c>
      <c r="AS180" s="6"/>
    </row>
    <row r="181" spans="1:50" x14ac:dyDescent="0.25">
      <c r="C181" t="s">
        <v>193</v>
      </c>
      <c r="E181" t="s">
        <v>45</v>
      </c>
      <c r="F181">
        <v>2050</v>
      </c>
      <c r="G181" t="s">
        <v>71</v>
      </c>
      <c r="I181" s="87">
        <v>2.077212349778192</v>
      </c>
      <c r="J181" s="6">
        <v>2.5893529279356962</v>
      </c>
      <c r="K181" s="6">
        <v>2.6513210945245573</v>
      </c>
      <c r="L181" s="6">
        <v>2.2401733441357425</v>
      </c>
      <c r="M181" s="87">
        <v>2.1811158249255831</v>
      </c>
      <c r="N181" s="18">
        <v>2.5893529279356962</v>
      </c>
      <c r="O181" s="19">
        <v>2.4376060494071692</v>
      </c>
      <c r="P181" s="6">
        <v>2.4734849100875396</v>
      </c>
      <c r="Q181" s="6">
        <v>2.6308487783312287</v>
      </c>
      <c r="R181" s="6">
        <v>2.4180627819641005</v>
      </c>
      <c r="S181" s="6">
        <v>2.3045143692443992</v>
      </c>
      <c r="T181" s="6">
        <v>2.7174478840345402</v>
      </c>
      <c r="U181" s="6">
        <v>2.9272990121452285</v>
      </c>
      <c r="V181" s="6">
        <v>2.5145571764288674</v>
      </c>
      <c r="W181" s="6">
        <v>2.4376060494071692</v>
      </c>
      <c r="X181" s="6">
        <v>2.3004287458218888</v>
      </c>
      <c r="Y181" s="6">
        <v>2.0196366802575079</v>
      </c>
      <c r="Z181" s="6">
        <v>2.4586288461302299</v>
      </c>
      <c r="AA181" s="6">
        <v>0</v>
      </c>
      <c r="AB181" s="6">
        <v>2.5228379060918091</v>
      </c>
      <c r="AC181" s="6">
        <v>2.3994435226198134</v>
      </c>
      <c r="AD181" s="6">
        <v>2.6252190177396533</v>
      </c>
      <c r="AE181" s="6">
        <v>2.2965153230484696</v>
      </c>
      <c r="AF181" s="87">
        <v>2.077212349778192</v>
      </c>
      <c r="AG181" s="87">
        <v>2.077212349778192</v>
      </c>
      <c r="AH181" s="6">
        <v>2.4196855232986008</v>
      </c>
      <c r="AI181" s="6">
        <v>2.9276650166243017</v>
      </c>
      <c r="AJ181" s="87">
        <v>3.0261003340384587</v>
      </c>
      <c r="AK181" s="6">
        <v>2.4683867660814944</v>
      </c>
      <c r="AL181" s="6">
        <v>2.6840186059601363</v>
      </c>
      <c r="AM181" s="6">
        <v>2.077212349778192</v>
      </c>
      <c r="AN181" s="87">
        <v>2.077212349778192</v>
      </c>
      <c r="AO181" s="6">
        <v>3.0261003340384587</v>
      </c>
      <c r="AP181" s="6">
        <v>2.2663831024559213</v>
      </c>
      <c r="AQ181" s="6">
        <v>2.1811158249255831</v>
      </c>
      <c r="AR181" s="6">
        <v>2.4035119599951753</v>
      </c>
      <c r="AS181" s="6"/>
    </row>
    <row r="182" spans="1:50" x14ac:dyDescent="0.25">
      <c r="B182" t="s">
        <v>46</v>
      </c>
    </row>
    <row r="183" spans="1:50" x14ac:dyDescent="0.25">
      <c r="A183" t="s">
        <v>73</v>
      </c>
      <c r="B183" t="s">
        <v>42</v>
      </c>
      <c r="D183" t="s">
        <v>40</v>
      </c>
      <c r="E183" t="s">
        <v>41</v>
      </c>
      <c r="F183">
        <v>2005</v>
      </c>
      <c r="G183" t="s">
        <v>69</v>
      </c>
      <c r="I183" s="13">
        <f>I184</f>
        <v>1.0676175761770226</v>
      </c>
      <c r="J183" s="13">
        <f t="shared" ref="J183:AR183" si="60">J184</f>
        <v>5.4988337568411589</v>
      </c>
      <c r="K183" s="13">
        <f t="shared" si="60"/>
        <v>23.619935380395987</v>
      </c>
      <c r="L183" s="13">
        <f t="shared" si="60"/>
        <v>2.007698990242011</v>
      </c>
      <c r="M183" s="13">
        <f t="shared" si="60"/>
        <v>0</v>
      </c>
      <c r="N183" s="13">
        <f t="shared" si="60"/>
        <v>17.192049611731573</v>
      </c>
      <c r="O183" s="13">
        <f t="shared" si="60"/>
        <v>1.3003117882544271</v>
      </c>
      <c r="P183" s="13">
        <f t="shared" si="60"/>
        <v>2.1137111878526587</v>
      </c>
      <c r="Q183" s="13">
        <f t="shared" si="60"/>
        <v>101.85823490123235</v>
      </c>
      <c r="R183" s="13">
        <f t="shared" si="60"/>
        <v>17.557713263440885</v>
      </c>
      <c r="S183" s="13">
        <f t="shared" si="60"/>
        <v>1.6095691507553205</v>
      </c>
      <c r="T183" s="13">
        <f t="shared" si="60"/>
        <v>20.840058519830624</v>
      </c>
      <c r="U183" s="13">
        <f t="shared" si="60"/>
        <v>8.0761922308110314</v>
      </c>
      <c r="V183" s="13">
        <f t="shared" si="60"/>
        <v>61.784283169882897</v>
      </c>
      <c r="W183" s="13">
        <f t="shared" si="60"/>
        <v>2.3129899657419872</v>
      </c>
      <c r="X183" s="13">
        <f t="shared" si="60"/>
        <v>4.9693178336440852E-2</v>
      </c>
      <c r="Y183" s="13">
        <f t="shared" si="60"/>
        <v>6.7166982290260826</v>
      </c>
      <c r="Z183" s="13">
        <f t="shared" si="60"/>
        <v>0.97808997919301888</v>
      </c>
      <c r="AA183" s="13">
        <f t="shared" si="60"/>
        <v>0.69813201079436082</v>
      </c>
      <c r="AB183" s="13">
        <f t="shared" si="60"/>
        <v>24.136792996189399</v>
      </c>
      <c r="AC183" s="13">
        <f t="shared" si="60"/>
        <v>0.80577691382063077</v>
      </c>
      <c r="AD183" s="13">
        <f t="shared" si="60"/>
        <v>0.80577691382063077</v>
      </c>
      <c r="AE183" s="13">
        <f t="shared" si="60"/>
        <v>0.42097714171576311</v>
      </c>
      <c r="AF183" s="13">
        <f t="shared" si="60"/>
        <v>0</v>
      </c>
      <c r="AG183" s="13">
        <f t="shared" si="60"/>
        <v>0.38672771513595705</v>
      </c>
      <c r="AH183" s="13">
        <f t="shared" si="60"/>
        <v>2.8923872195971971</v>
      </c>
      <c r="AI183" s="13">
        <f t="shared" si="60"/>
        <v>38.151723181739776</v>
      </c>
      <c r="AJ183" s="13">
        <f t="shared" si="60"/>
        <v>12.034530524934503</v>
      </c>
      <c r="AK183" s="13">
        <f t="shared" si="60"/>
        <v>14.413986265500034</v>
      </c>
      <c r="AL183" s="13">
        <f t="shared" si="60"/>
        <v>9.4168699594577809</v>
      </c>
      <c r="AM183" s="13">
        <f t="shared" si="60"/>
        <v>5.8482977083323551</v>
      </c>
      <c r="AN183" s="13">
        <f t="shared" si="60"/>
        <v>4.6666565703766798</v>
      </c>
      <c r="AO183" s="13">
        <f t="shared" si="60"/>
        <v>20.59708970211539</v>
      </c>
      <c r="AP183" s="13">
        <f t="shared" si="60"/>
        <v>0.71687904544281977</v>
      </c>
      <c r="AQ183" s="13">
        <f t="shared" si="60"/>
        <v>2.2683585033701386</v>
      </c>
      <c r="AR183" s="13">
        <f t="shared" si="60"/>
        <v>11.495331339050392</v>
      </c>
      <c r="AS183" s="13"/>
      <c r="AU183" s="6"/>
    </row>
    <row r="184" spans="1:50" x14ac:dyDescent="0.25">
      <c r="A184" t="s">
        <v>73</v>
      </c>
      <c r="B184" t="s">
        <v>42</v>
      </c>
      <c r="D184" t="s">
        <v>40</v>
      </c>
      <c r="E184" t="s">
        <v>41</v>
      </c>
      <c r="F184">
        <v>2010</v>
      </c>
      <c r="G184" t="s">
        <v>69</v>
      </c>
      <c r="I184" s="90">
        <v>1.0676175761770226</v>
      </c>
      <c r="J184" s="13">
        <v>5.4988337568411589</v>
      </c>
      <c r="K184" s="13">
        <v>23.619935380395987</v>
      </c>
      <c r="L184" s="13">
        <v>2.007698990242011</v>
      </c>
      <c r="M184" s="13">
        <v>0</v>
      </c>
      <c r="N184" s="90">
        <v>17.192049611731573</v>
      </c>
      <c r="O184" s="13">
        <v>1.3003117882544271</v>
      </c>
      <c r="P184" s="13">
        <v>2.1137111878526587</v>
      </c>
      <c r="Q184" s="13">
        <v>101.85823490123235</v>
      </c>
      <c r="R184" s="13">
        <v>17.557713263440885</v>
      </c>
      <c r="S184" s="13">
        <v>1.6095691507553205</v>
      </c>
      <c r="T184" s="13">
        <v>20.840058519830624</v>
      </c>
      <c r="U184" s="13">
        <v>8.0761922308110314</v>
      </c>
      <c r="V184" s="13">
        <v>61.784283169882897</v>
      </c>
      <c r="W184" s="13">
        <v>2.3129899657419872</v>
      </c>
      <c r="X184" s="13">
        <v>4.9693178336440852E-2</v>
      </c>
      <c r="Y184" s="13">
        <v>6.7166982290260826</v>
      </c>
      <c r="Z184" s="13">
        <v>0.97808997919301888</v>
      </c>
      <c r="AA184" s="87">
        <v>0.69813201079436082</v>
      </c>
      <c r="AB184" s="13">
        <v>24.136792996189399</v>
      </c>
      <c r="AC184" s="13">
        <v>0.80577691382063077</v>
      </c>
      <c r="AD184" s="13">
        <v>0.80577691382063077</v>
      </c>
      <c r="AE184" s="13">
        <v>0.42097714171576311</v>
      </c>
      <c r="AF184" s="90">
        <v>0</v>
      </c>
      <c r="AG184" s="13">
        <v>0.38672771513595705</v>
      </c>
      <c r="AH184" s="13">
        <v>2.8923872195971971</v>
      </c>
      <c r="AI184" s="13">
        <v>38.151723181739776</v>
      </c>
      <c r="AJ184" s="13">
        <v>12.034530524934503</v>
      </c>
      <c r="AK184" s="13">
        <v>14.413986265500034</v>
      </c>
      <c r="AL184" s="13">
        <v>9.4168699594577809</v>
      </c>
      <c r="AM184" s="13">
        <v>5.8482977083323551</v>
      </c>
      <c r="AN184" s="13">
        <v>4.6666565703766798</v>
      </c>
      <c r="AO184" s="13">
        <v>20.59708970211539</v>
      </c>
      <c r="AP184" s="13">
        <v>0.71687904544281977</v>
      </c>
      <c r="AQ184" s="13">
        <v>2.2683585033701386</v>
      </c>
      <c r="AR184" s="13">
        <v>11.495331339050392</v>
      </c>
      <c r="AS184" s="13"/>
      <c r="AT184" s="6">
        <f>SUM(J184:L184,O184:Z184,AB184:AE184,AH184:AI184,AK184:AM184,AO184:AR184)</f>
        <v>388.29426058198925</v>
      </c>
    </row>
    <row r="185" spans="1:50" s="17" customFormat="1" x14ac:dyDescent="0.25">
      <c r="A185"/>
      <c r="B185" t="s">
        <v>42</v>
      </c>
      <c r="C185"/>
      <c r="D185" t="s">
        <v>40</v>
      </c>
      <c r="E185" t="s">
        <v>41</v>
      </c>
      <c r="F185">
        <v>2020</v>
      </c>
      <c r="G185" t="s">
        <v>69</v>
      </c>
      <c r="H185"/>
      <c r="I185" s="90">
        <v>1.2341764372994906</v>
      </c>
      <c r="J185" s="13">
        <v>6.1632521118282115</v>
      </c>
      <c r="K185" s="13">
        <v>26.714979786041113</v>
      </c>
      <c r="L185" s="13">
        <v>2.520258264678664</v>
      </c>
      <c r="M185" s="13">
        <v>0</v>
      </c>
      <c r="N185" s="90">
        <v>20.189188491188869</v>
      </c>
      <c r="O185" s="13">
        <v>1.4792932016674678</v>
      </c>
      <c r="P185" s="13">
        <v>2.5947373126610036</v>
      </c>
      <c r="Q185" s="13">
        <v>104.94221199395649</v>
      </c>
      <c r="R185" s="13">
        <v>19.401317340579688</v>
      </c>
      <c r="S185" s="13">
        <v>2.1574294299746954</v>
      </c>
      <c r="T185" s="13">
        <v>22.87959863497732</v>
      </c>
      <c r="U185" s="13">
        <v>9.3824689448452983</v>
      </c>
      <c r="V185" s="13">
        <v>68.264254881138427</v>
      </c>
      <c r="W185" s="13">
        <v>2.3129924336468206</v>
      </c>
      <c r="X185" s="13">
        <v>6.0519171708905847E-2</v>
      </c>
      <c r="Y185" s="13">
        <v>7.1558706583863785</v>
      </c>
      <c r="Z185" s="13">
        <v>1.1959879134172442</v>
      </c>
      <c r="AA185" s="87">
        <v>0.8264307037327544</v>
      </c>
      <c r="AB185" s="13">
        <v>25.987402475652896</v>
      </c>
      <c r="AC185" s="13">
        <v>1.0044814084867839</v>
      </c>
      <c r="AD185" s="13">
        <v>9.9359553782335297E-2</v>
      </c>
      <c r="AE185" s="13">
        <v>0.55470692360523244</v>
      </c>
      <c r="AF185" s="90">
        <v>0</v>
      </c>
      <c r="AG185" s="13">
        <v>0.49327701756984255</v>
      </c>
      <c r="AH185" s="13">
        <v>3.3567032876485561</v>
      </c>
      <c r="AI185" s="13">
        <v>42.138055164537022</v>
      </c>
      <c r="AJ185" s="13">
        <v>14.87699769103156</v>
      </c>
      <c r="AK185" s="13">
        <v>19.280847974722683</v>
      </c>
      <c r="AL185" s="13">
        <v>9.7587367018261055</v>
      </c>
      <c r="AM185" s="13">
        <v>7.1174505078468178</v>
      </c>
      <c r="AN185" s="13">
        <v>6.2010696974462833</v>
      </c>
      <c r="AO185" s="13">
        <v>23.42254025579301</v>
      </c>
      <c r="AP185" s="13">
        <v>0.81434979923912731</v>
      </c>
      <c r="AQ185" s="13">
        <v>2.8510668082318422</v>
      </c>
      <c r="AR185" s="13">
        <v>13.529486056074751</v>
      </c>
      <c r="AS185" s="13"/>
      <c r="AT185"/>
      <c r="AU185" s="6">
        <f>SUM(J185:L185,O185:Z185,AB185:AE185,AH185:AI185,AK185:AM185,AO185:AR185)</f>
        <v>427.14035899695494</v>
      </c>
      <c r="AV185"/>
      <c r="AW185"/>
      <c r="AX185"/>
    </row>
    <row r="186" spans="1:50" x14ac:dyDescent="0.25">
      <c r="B186" t="s">
        <v>42</v>
      </c>
      <c r="D186" t="s">
        <v>40</v>
      </c>
      <c r="E186" t="s">
        <v>41</v>
      </c>
      <c r="F186">
        <v>2030</v>
      </c>
      <c r="G186" t="s">
        <v>69</v>
      </c>
      <c r="I186" s="90">
        <v>1.3713892616817243</v>
      </c>
      <c r="J186" s="13">
        <v>7.7228358230307084</v>
      </c>
      <c r="K186" s="13">
        <v>34.66136770660404</v>
      </c>
      <c r="L186" s="13">
        <v>2.9117713218221075</v>
      </c>
      <c r="M186" s="13">
        <v>0</v>
      </c>
      <c r="N186" s="90">
        <v>24.021978506208168</v>
      </c>
      <c r="O186" s="13">
        <v>1.8044639970979923</v>
      </c>
      <c r="P186" s="13">
        <v>3.0669665892910936</v>
      </c>
      <c r="Q186" s="13">
        <v>114.65156274519306</v>
      </c>
      <c r="R186" s="13">
        <v>22.339732425347684</v>
      </c>
      <c r="S186" s="13">
        <v>2.6648126319474237</v>
      </c>
      <c r="T186" s="13">
        <v>29.551598363343409</v>
      </c>
      <c r="U186" s="13">
        <v>11.798289426284823</v>
      </c>
      <c r="V186" s="13">
        <v>82.562996558894028</v>
      </c>
      <c r="W186" s="13">
        <v>2.6821206068675272</v>
      </c>
      <c r="X186" s="13">
        <v>8.5957997512907849E-2</v>
      </c>
      <c r="Y186" s="13">
        <v>9.026603753735813</v>
      </c>
      <c r="Z186" s="13">
        <v>1.7095334521610226</v>
      </c>
      <c r="AA186" s="87">
        <v>0.97335018955196129</v>
      </c>
      <c r="AB186" s="13">
        <v>32.301764897078776</v>
      </c>
      <c r="AC186" s="13">
        <v>1.2374169069453478</v>
      </c>
      <c r="AD186" s="13">
        <v>0.11910011644497076</v>
      </c>
      <c r="AE186" s="13">
        <v>0.69670826794617513</v>
      </c>
      <c r="AF186" s="90">
        <v>0</v>
      </c>
      <c r="AG186" s="13">
        <v>0.69362656486270458</v>
      </c>
      <c r="AH186" s="13">
        <v>4.0519010589144164</v>
      </c>
      <c r="AI186" s="13">
        <v>50.261446685902527</v>
      </c>
      <c r="AJ186" s="13">
        <v>19.04540205490915</v>
      </c>
      <c r="AK186" s="13">
        <v>24.249746322088441</v>
      </c>
      <c r="AL186" s="13">
        <v>12.821767470362547</v>
      </c>
      <c r="AM186" s="13">
        <v>8.2278429153299371</v>
      </c>
      <c r="AN186" s="13">
        <v>9.2710223824063771</v>
      </c>
      <c r="AO186" s="13">
        <v>27.099184574218796</v>
      </c>
      <c r="AP186" s="13">
        <v>0.95205740696599439</v>
      </c>
      <c r="AQ186" s="13">
        <v>3.9111449851651634</v>
      </c>
      <c r="AR186" s="13">
        <v>16.419298629995527</v>
      </c>
      <c r="AS186" s="13"/>
      <c r="AV186" s="6">
        <f>SUM(J186:L186,O186:Z186,AB186:AE186,AH186:AI186,AK186:AM186,AO186:AR186)</f>
        <v>509.58999363649218</v>
      </c>
    </row>
    <row r="187" spans="1:50" x14ac:dyDescent="0.25">
      <c r="B187" t="s">
        <v>42</v>
      </c>
      <c r="D187" t="s">
        <v>40</v>
      </c>
      <c r="E187" t="s">
        <v>41</v>
      </c>
      <c r="F187">
        <v>2040</v>
      </c>
      <c r="G187" t="s">
        <v>69</v>
      </c>
      <c r="I187" s="90">
        <v>1.5228385527620245</v>
      </c>
      <c r="J187" s="13">
        <v>8.9933262703775263</v>
      </c>
      <c r="K187" s="13">
        <v>43.268809613257616</v>
      </c>
      <c r="L187" s="13">
        <v>3.3054609971275704</v>
      </c>
      <c r="M187" s="13">
        <v>0</v>
      </c>
      <c r="N187" s="90">
        <v>28.088811964169011</v>
      </c>
      <c r="O187" s="13">
        <v>2.1988375754641778</v>
      </c>
      <c r="P187" s="13">
        <v>3.5197783751269998</v>
      </c>
      <c r="Q187" s="13">
        <v>123.0907674588412</v>
      </c>
      <c r="R187" s="13">
        <v>25.205637280637301</v>
      </c>
      <c r="S187" s="13">
        <v>3.0801775163190968</v>
      </c>
      <c r="T187" s="13">
        <v>33.58738733523063</v>
      </c>
      <c r="U187" s="13">
        <v>14.484383736087278</v>
      </c>
      <c r="V187" s="13">
        <v>96.868951271765596</v>
      </c>
      <c r="W187" s="13">
        <v>3.0346104907931832</v>
      </c>
      <c r="X187" s="13">
        <v>0.10423406272243836</v>
      </c>
      <c r="Y187" s="13">
        <v>10.465009265806016</v>
      </c>
      <c r="Z187" s="13">
        <v>2.1255729667655219</v>
      </c>
      <c r="AA187" s="87">
        <v>1.1087327829530318</v>
      </c>
      <c r="AB187" s="13">
        <v>37.1885824008912</v>
      </c>
      <c r="AC187" s="13">
        <v>1.437985489041983</v>
      </c>
      <c r="AD187" s="13">
        <v>0.14098161738836074</v>
      </c>
      <c r="AE187" s="13">
        <v>0.77744798058304321</v>
      </c>
      <c r="AF187" s="90">
        <v>0</v>
      </c>
      <c r="AG187" s="13">
        <v>0.95601179204910702</v>
      </c>
      <c r="AH187" s="13">
        <v>4.6562751707578443</v>
      </c>
      <c r="AI187" s="13">
        <v>58.496904583740708</v>
      </c>
      <c r="AJ187" s="13">
        <v>24.877811059296892</v>
      </c>
      <c r="AK187" s="13">
        <v>28.309402831999414</v>
      </c>
      <c r="AL187" s="13">
        <v>15.03237847966157</v>
      </c>
      <c r="AM187" s="13">
        <v>9.1425950778781626</v>
      </c>
      <c r="AN187" s="13">
        <v>13.978351803677086</v>
      </c>
      <c r="AO187" s="13">
        <v>30.921020459237152</v>
      </c>
      <c r="AP187" s="13">
        <v>1.067130366843656</v>
      </c>
      <c r="AQ187" s="13">
        <v>4.4603952852820754</v>
      </c>
      <c r="AR187" s="13">
        <v>19.768663818736822</v>
      </c>
      <c r="AS187" s="13"/>
      <c r="AV187" s="6"/>
      <c r="AW187" s="6">
        <f>SUM(J187:L187,O187:Z187,AB187:AE187,AH187:AI187,AK187:AM187,AO187:AR187)</f>
        <v>584.73270777836422</v>
      </c>
    </row>
    <row r="188" spans="1:50" x14ac:dyDescent="0.25">
      <c r="B188" t="s">
        <v>42</v>
      </c>
      <c r="D188" t="s">
        <v>40</v>
      </c>
      <c r="E188" s="5" t="s">
        <v>41</v>
      </c>
      <c r="F188" s="5">
        <v>2050</v>
      </c>
      <c r="G188" s="5" t="s">
        <v>69</v>
      </c>
      <c r="H188" s="5"/>
      <c r="I188" s="90">
        <v>2.4213387802364515E-2</v>
      </c>
      <c r="J188" s="14">
        <v>10.459342048447004</v>
      </c>
      <c r="K188" s="14">
        <v>53.829668110286306</v>
      </c>
      <c r="L188" s="14">
        <v>3.7521715839902083</v>
      </c>
      <c r="M188" s="14">
        <v>0</v>
      </c>
      <c r="N188" s="90">
        <v>31.904273049174364</v>
      </c>
      <c r="O188" s="14">
        <v>2.6793641045480525</v>
      </c>
      <c r="P188" s="14">
        <v>4.040235165260369</v>
      </c>
      <c r="Q188" s="14">
        <v>131.71125349591546</v>
      </c>
      <c r="R188" s="14">
        <v>28.569909546235863</v>
      </c>
      <c r="S188" s="14">
        <v>3.5624390275339519</v>
      </c>
      <c r="T188" s="14">
        <v>38.068685129039629</v>
      </c>
      <c r="U188" s="14">
        <v>16.995395694333272</v>
      </c>
      <c r="V188" s="14">
        <v>113.45526041642012</v>
      </c>
      <c r="W188" s="14">
        <v>3.4327590945367921</v>
      </c>
      <c r="X188" s="14">
        <v>0.12574336008785258</v>
      </c>
      <c r="Y188" s="14">
        <v>12.121128934585668</v>
      </c>
      <c r="Z188" s="14">
        <v>2.6413916624022415</v>
      </c>
      <c r="AA188" s="87">
        <v>1.2061832299724298</v>
      </c>
      <c r="AB188" s="14">
        <v>42.757186179054742</v>
      </c>
      <c r="AC188" s="14">
        <v>1.6711717591842643</v>
      </c>
      <c r="AD188" s="14">
        <v>0.16686887635840605</v>
      </c>
      <c r="AE188" s="14">
        <v>0.86754647676460916</v>
      </c>
      <c r="AF188" s="90">
        <v>0</v>
      </c>
      <c r="AG188" s="14">
        <v>1.3458019429760857</v>
      </c>
      <c r="AH188" s="14">
        <v>5.350796831218589</v>
      </c>
      <c r="AI188" s="14">
        <v>67.939488765760302</v>
      </c>
      <c r="AJ188" s="14">
        <v>33.372717149559357</v>
      </c>
      <c r="AK188" s="14">
        <v>32.982733479969347</v>
      </c>
      <c r="AL188" s="14">
        <v>17.613305895527173</v>
      </c>
      <c r="AM188" s="14">
        <v>10.152257018413497</v>
      </c>
      <c r="AN188" s="14">
        <v>21.347726447056953</v>
      </c>
      <c r="AO188" s="14">
        <v>34.685760642146931</v>
      </c>
      <c r="AP188" s="14">
        <v>1.1940290430653244</v>
      </c>
      <c r="AQ188" s="14">
        <v>5.0767681885470957</v>
      </c>
      <c r="AR188" s="14">
        <v>23.800118281718667</v>
      </c>
      <c r="AS188" s="95"/>
      <c r="AV188" s="6"/>
      <c r="AW188" s="6"/>
      <c r="AX188" s="6">
        <f>SUM(J188:L188,O188:Z188,AB188:AE188,AH188:AI188,AK188:AM188,AO188:AR188)</f>
        <v>669.702778811352</v>
      </c>
    </row>
    <row r="189" spans="1:50" x14ac:dyDescent="0.25">
      <c r="C189" t="s">
        <v>193</v>
      </c>
      <c r="E189" t="s">
        <v>45</v>
      </c>
      <c r="F189">
        <v>2005</v>
      </c>
      <c r="G189" t="s">
        <v>69</v>
      </c>
      <c r="I189" s="6">
        <f>I190</f>
        <v>0.16142258534909676</v>
      </c>
      <c r="J189" s="6">
        <f t="shared" ref="J189:AR189" si="61">J190</f>
        <v>0.17302990651542829</v>
      </c>
      <c r="K189" s="6">
        <f t="shared" si="61"/>
        <v>5.7042603902758407E-2</v>
      </c>
      <c r="L189" s="6">
        <f t="shared" si="61"/>
        <v>4.87952325618651E-5</v>
      </c>
      <c r="M189" s="6">
        <f t="shared" si="61"/>
        <v>0</v>
      </c>
      <c r="N189" s="6">
        <f t="shared" si="61"/>
        <v>0.17302990651542829</v>
      </c>
      <c r="O189" s="6">
        <f t="shared" si="61"/>
        <v>5.5171223739208589E-3</v>
      </c>
      <c r="P189" s="6">
        <f t="shared" si="61"/>
        <v>3.1909147589562073E-4</v>
      </c>
      <c r="Q189" s="6">
        <f t="shared" si="61"/>
        <v>6.8025638383179099E-2</v>
      </c>
      <c r="R189" s="6">
        <f t="shared" si="61"/>
        <v>3.6862849772614022E-3</v>
      </c>
      <c r="S189" s="6">
        <f t="shared" si="61"/>
        <v>6.554975200385638E-3</v>
      </c>
      <c r="T189" s="6">
        <f t="shared" si="61"/>
        <v>2.1402512011669335E-4</v>
      </c>
      <c r="U189" s="6">
        <f t="shared" si="61"/>
        <v>5.3136090377664189E-2</v>
      </c>
      <c r="V189" s="6">
        <f t="shared" si="61"/>
        <v>7.7198386244814371E-2</v>
      </c>
      <c r="W189" s="6">
        <f t="shared" si="61"/>
        <v>8.4449005908455166E-2</v>
      </c>
      <c r="X189" s="6">
        <f t="shared" si="61"/>
        <v>3.1978843061925555E-2</v>
      </c>
      <c r="Y189" s="6">
        <f t="shared" si="61"/>
        <v>3.7666761465468225E-3</v>
      </c>
      <c r="Z189" s="6">
        <f t="shared" si="61"/>
        <v>4.2891361411746827E-2</v>
      </c>
      <c r="AA189" s="6">
        <f t="shared" si="61"/>
        <v>2.7553688301156284E-3</v>
      </c>
      <c r="AB189" s="6">
        <f t="shared" si="61"/>
        <v>8.4449005908455166E-2</v>
      </c>
      <c r="AC189" s="6">
        <f t="shared" si="61"/>
        <v>6.0102126315386237E-2</v>
      </c>
      <c r="AD189" s="6">
        <f t="shared" si="61"/>
        <v>2.4606065944219745E-4</v>
      </c>
      <c r="AE189" s="6">
        <f t="shared" si="61"/>
        <v>2.4606065944219745E-4</v>
      </c>
      <c r="AF189" s="6">
        <f t="shared" si="61"/>
        <v>0.16142258534909676</v>
      </c>
      <c r="AG189" s="6">
        <f t="shared" si="61"/>
        <v>9.8139652437200339E-2</v>
      </c>
      <c r="AH189" s="6">
        <f t="shared" si="61"/>
        <v>3.0539455440695438E-5</v>
      </c>
      <c r="AI189" s="6">
        <f t="shared" si="61"/>
        <v>5.8722163297585908E-2</v>
      </c>
      <c r="AJ189" s="6">
        <f t="shared" si="61"/>
        <v>4.1061513889641341E-3</v>
      </c>
      <c r="AK189" s="6">
        <f t="shared" si="61"/>
        <v>2.5317600945144875E-3</v>
      </c>
      <c r="AL189" s="6">
        <f t="shared" si="61"/>
        <v>4.4840134529699552E-3</v>
      </c>
      <c r="AM189" s="6">
        <f t="shared" si="61"/>
        <v>0.16142258534909676</v>
      </c>
      <c r="AN189" s="6">
        <f t="shared" si="61"/>
        <v>0.16142258534909676</v>
      </c>
      <c r="AO189" s="6">
        <f t="shared" si="61"/>
        <v>2.7553688301156284E-3</v>
      </c>
      <c r="AP189" s="6">
        <f t="shared" si="61"/>
        <v>0.14794629516342342</v>
      </c>
      <c r="AQ189" s="6">
        <f t="shared" si="61"/>
        <v>1.980037202347926E-2</v>
      </c>
      <c r="AR189" s="6">
        <f t="shared" si="61"/>
        <v>4.0295009653540131E-2</v>
      </c>
      <c r="AS189" s="6"/>
      <c r="AU189" s="6"/>
      <c r="AV189" s="6"/>
      <c r="AW189" s="6"/>
      <c r="AX189" s="6"/>
    </row>
    <row r="190" spans="1:50" x14ac:dyDescent="0.25">
      <c r="C190" t="s">
        <v>193</v>
      </c>
      <c r="E190" t="s">
        <v>45</v>
      </c>
      <c r="F190">
        <v>2010</v>
      </c>
      <c r="G190" t="s">
        <v>69</v>
      </c>
      <c r="I190" s="87">
        <v>0.16142258534909676</v>
      </c>
      <c r="J190" s="6">
        <v>0.17302990651542829</v>
      </c>
      <c r="K190" s="6">
        <v>5.7042603902758407E-2</v>
      </c>
      <c r="L190" s="6">
        <v>4.87952325618651E-5</v>
      </c>
      <c r="M190" s="6">
        <v>0</v>
      </c>
      <c r="N190" s="6">
        <v>0.17302990651542829</v>
      </c>
      <c r="O190" s="6">
        <v>5.5171223739208589E-3</v>
      </c>
      <c r="P190" s="6">
        <v>3.1909147589562073E-4</v>
      </c>
      <c r="Q190" s="6">
        <v>6.8025638383179099E-2</v>
      </c>
      <c r="R190" s="6">
        <v>3.6862849772614022E-3</v>
      </c>
      <c r="S190" s="6">
        <v>6.554975200385638E-3</v>
      </c>
      <c r="T190" s="6">
        <v>2.1402512011669335E-4</v>
      </c>
      <c r="U190" s="6">
        <v>5.3136090377664189E-2</v>
      </c>
      <c r="V190" s="6">
        <v>7.7198386244814371E-2</v>
      </c>
      <c r="W190" s="19">
        <v>8.4449005908455166E-2</v>
      </c>
      <c r="X190" s="6">
        <v>3.1978843061925555E-2</v>
      </c>
      <c r="Y190" s="6">
        <v>3.7666761465468225E-3</v>
      </c>
      <c r="Z190" s="6">
        <v>4.2891361411746827E-2</v>
      </c>
      <c r="AA190" s="6">
        <v>2.7553688301156284E-3</v>
      </c>
      <c r="AB190" s="6">
        <v>8.4449005908455166E-2</v>
      </c>
      <c r="AC190" s="6">
        <v>6.0102126315386237E-2</v>
      </c>
      <c r="AD190" s="6">
        <v>2.4606065944219745E-4</v>
      </c>
      <c r="AE190" s="6">
        <v>2.4606065944219745E-4</v>
      </c>
      <c r="AF190" s="87">
        <v>0.16142258534909676</v>
      </c>
      <c r="AG190" s="6">
        <v>9.8139652437200339E-2</v>
      </c>
      <c r="AH190" s="6">
        <v>3.0539455440695438E-5</v>
      </c>
      <c r="AI190" s="6">
        <v>5.8722163297585908E-2</v>
      </c>
      <c r="AJ190" s="91">
        <v>4.1061513889641341E-3</v>
      </c>
      <c r="AK190" s="6">
        <v>2.5317600945144875E-3</v>
      </c>
      <c r="AL190" s="6">
        <v>4.4840134529699552E-3</v>
      </c>
      <c r="AM190" s="6">
        <v>0.16142258534909676</v>
      </c>
      <c r="AN190" s="87">
        <v>0.16142258534909676</v>
      </c>
      <c r="AO190" s="6">
        <v>2.7553688301156284E-3</v>
      </c>
      <c r="AP190" s="6">
        <v>0.14794629516342342</v>
      </c>
      <c r="AQ190" s="6">
        <v>1.980037202347926E-2</v>
      </c>
      <c r="AR190" s="6">
        <v>4.0295009653540131E-2</v>
      </c>
      <c r="AS190" s="6"/>
      <c r="AU190" s="6"/>
      <c r="AV190" s="6"/>
      <c r="AW190" s="6"/>
      <c r="AX190" s="6"/>
    </row>
    <row r="191" spans="1:50" x14ac:dyDescent="0.25">
      <c r="C191" t="s">
        <v>193</v>
      </c>
      <c r="E191" t="s">
        <v>45</v>
      </c>
      <c r="F191">
        <v>2020</v>
      </c>
      <c r="G191" t="s">
        <v>69</v>
      </c>
      <c r="I191" s="87">
        <v>0.15123849241543222</v>
      </c>
      <c r="J191" s="6">
        <v>0.18374550615216259</v>
      </c>
      <c r="K191" s="6">
        <v>6.230422370677622E-2</v>
      </c>
      <c r="L191" s="6">
        <v>5.6115795343913647E-5</v>
      </c>
      <c r="M191" s="6">
        <v>0</v>
      </c>
      <c r="N191" s="6">
        <v>0.18374550615216259</v>
      </c>
      <c r="O191" s="6">
        <v>6.1605493783340277E-3</v>
      </c>
      <c r="P191" s="6">
        <v>3.1034481417860821E-4</v>
      </c>
      <c r="Q191" s="6">
        <v>7.4649804875309561E-2</v>
      </c>
      <c r="R191" s="6">
        <v>4.0416918831478717E-3</v>
      </c>
      <c r="S191" s="6">
        <v>5.606294220395807E-3</v>
      </c>
      <c r="T191" s="6">
        <v>2.3357936992982043E-4</v>
      </c>
      <c r="U191" s="6">
        <v>5.700965096480215E-2</v>
      </c>
      <c r="V191" s="6">
        <v>8.6239052614247622E-2</v>
      </c>
      <c r="W191" s="19">
        <v>9.3881235149403927E-2</v>
      </c>
      <c r="X191" s="6">
        <v>3.5791574813733171E-2</v>
      </c>
      <c r="Y191" s="6">
        <v>4.1933314191247798E-3</v>
      </c>
      <c r="Z191" s="6">
        <v>4.394464865651207E-2</v>
      </c>
      <c r="AA191" s="6">
        <v>3.261897888845398E-3</v>
      </c>
      <c r="AB191" s="6">
        <v>9.3881235149403927E-2</v>
      </c>
      <c r="AC191" s="6">
        <v>5.2822189012022402E-2</v>
      </c>
      <c r="AD191" s="6">
        <v>7.217478308597392E-4</v>
      </c>
      <c r="AE191" s="6">
        <v>2.1329226464972544E-4</v>
      </c>
      <c r="AF191" s="87">
        <v>0.15123849241543222</v>
      </c>
      <c r="AG191" s="6">
        <v>8.8771773931224554E-2</v>
      </c>
      <c r="AH191" s="6">
        <v>3.0278018319097548E-5</v>
      </c>
      <c r="AI191" s="6">
        <v>6.3853548620482148E-2</v>
      </c>
      <c r="AJ191" s="91">
        <v>4.4741913074484805E-3</v>
      </c>
      <c r="AK191" s="6">
        <v>2.856916174289213E-3</v>
      </c>
      <c r="AL191" s="6">
        <v>5.1580642379240038E-3</v>
      </c>
      <c r="AM191" s="6">
        <v>0.15123849241543222</v>
      </c>
      <c r="AN191" s="87">
        <v>0.15123849241543222</v>
      </c>
      <c r="AO191" s="6">
        <v>3.261897888845398E-3</v>
      </c>
      <c r="AP191" s="6">
        <v>0.15744025814900903</v>
      </c>
      <c r="AQ191" s="6">
        <v>2.1460689046761468E-2</v>
      </c>
      <c r="AR191" s="6">
        <v>4.2217435610363944E-2</v>
      </c>
      <c r="AS191" s="6"/>
      <c r="AU191" s="6"/>
      <c r="AV191" s="6"/>
      <c r="AW191" s="6"/>
      <c r="AX191" s="6"/>
    </row>
    <row r="192" spans="1:50" x14ac:dyDescent="0.25">
      <c r="C192" t="s">
        <v>193</v>
      </c>
      <c r="E192" t="s">
        <v>45</v>
      </c>
      <c r="F192">
        <v>2030</v>
      </c>
      <c r="G192" t="s">
        <v>69</v>
      </c>
      <c r="I192" s="87">
        <v>0.12558711526467292</v>
      </c>
      <c r="J192" s="6">
        <v>0.16376836557707553</v>
      </c>
      <c r="K192" s="6">
        <v>5.0275469494819723E-2</v>
      </c>
      <c r="L192" s="6">
        <v>5.9688561849527632E-5</v>
      </c>
      <c r="M192" s="6">
        <v>0</v>
      </c>
      <c r="N192" s="6">
        <v>0.16376836557707553</v>
      </c>
      <c r="O192" s="6">
        <v>6.0251809624299818E-3</v>
      </c>
      <c r="P192" s="6">
        <v>2.8596169273144051E-4</v>
      </c>
      <c r="Q192" s="6">
        <v>6.6234408786015511E-2</v>
      </c>
      <c r="R192" s="6">
        <v>4.0108511858108322E-3</v>
      </c>
      <c r="S192" s="6">
        <v>4.7906610598101801E-3</v>
      </c>
      <c r="T192" s="6">
        <v>2.0375448492831129E-4</v>
      </c>
      <c r="U192" s="6">
        <v>4.5578586186607817E-2</v>
      </c>
      <c r="V192" s="6">
        <v>7.5034931031522173E-2</v>
      </c>
      <c r="W192" s="19">
        <v>8.4068523594919717E-2</v>
      </c>
      <c r="X192" s="6">
        <v>3.1393510603549828E-2</v>
      </c>
      <c r="Y192" s="6">
        <v>3.8453999905045068E-3</v>
      </c>
      <c r="Z192" s="6">
        <v>3.6767682579991634E-2</v>
      </c>
      <c r="AA192" s="6">
        <v>3.4952228536367456E-3</v>
      </c>
      <c r="AB192" s="6">
        <v>8.4068523594919717E-2</v>
      </c>
      <c r="AC192" s="6">
        <v>4.4562257208019478E-2</v>
      </c>
      <c r="AD192" s="6">
        <v>7.1235460013579263E-4</v>
      </c>
      <c r="AE192" s="6">
        <v>1.8145368973107216E-4</v>
      </c>
      <c r="AF192" s="87">
        <v>0.12558711526467292</v>
      </c>
      <c r="AG192" s="6">
        <v>6.677065812163166E-2</v>
      </c>
      <c r="AH192" s="6">
        <v>2.7110761085826987E-5</v>
      </c>
      <c r="AI192" s="6">
        <v>5.4224104010323647E-2</v>
      </c>
      <c r="AJ192" s="91">
        <v>4.1268642852371005E-3</v>
      </c>
      <c r="AK192" s="6">
        <v>2.8676175655647685E-3</v>
      </c>
      <c r="AL192" s="6">
        <v>4.7101575914880404E-3</v>
      </c>
      <c r="AM192" s="6">
        <v>0.12558711526467292</v>
      </c>
      <c r="AN192" s="87">
        <v>0.12558711526467292</v>
      </c>
      <c r="AO192" s="6">
        <v>3.4952228536367456E-3</v>
      </c>
      <c r="AP192" s="6">
        <v>0.13467551233530775</v>
      </c>
      <c r="AQ192" s="6">
        <v>1.834163058370724E-2</v>
      </c>
      <c r="AR192" s="6">
        <v>3.9887198378705996E-2</v>
      </c>
      <c r="AS192" s="6"/>
      <c r="AU192" s="6"/>
      <c r="AV192" s="6"/>
      <c r="AW192" s="6"/>
      <c r="AX192" s="6"/>
    </row>
    <row r="193" spans="1:50" x14ac:dyDescent="0.25">
      <c r="C193" t="s">
        <v>193</v>
      </c>
      <c r="E193" t="s">
        <v>45</v>
      </c>
      <c r="F193">
        <v>2040</v>
      </c>
      <c r="G193" t="s">
        <v>69</v>
      </c>
      <c r="I193" s="87">
        <v>0.10654854875281253</v>
      </c>
      <c r="J193" s="6">
        <v>0.1392124632215648</v>
      </c>
      <c r="K193" s="6">
        <v>4.1326538609389285E-2</v>
      </c>
      <c r="L193" s="6">
        <v>5.7759853499872503E-5</v>
      </c>
      <c r="M193" s="6">
        <v>0</v>
      </c>
      <c r="N193" s="6">
        <v>0.1392124632215648</v>
      </c>
      <c r="O193" s="6">
        <v>5.118242218965249E-3</v>
      </c>
      <c r="P193" s="6">
        <v>2.4261393372075173E-4</v>
      </c>
      <c r="Q193" s="6">
        <v>5.7780057469918343E-2</v>
      </c>
      <c r="R193" s="6">
        <v>3.6314514423470001E-3</v>
      </c>
      <c r="S193" s="6">
        <v>3.9461188777166669E-3</v>
      </c>
      <c r="T193" s="6">
        <v>1.8033656397591861E-4</v>
      </c>
      <c r="U193" s="6">
        <v>3.685836502690959E-2</v>
      </c>
      <c r="V193" s="6">
        <v>6.4574091543109585E-2</v>
      </c>
      <c r="W193" s="19">
        <v>7.1926887031967493E-2</v>
      </c>
      <c r="X193" s="6">
        <v>2.7758770115660931E-2</v>
      </c>
      <c r="Y193" s="6">
        <v>3.3765460465254027E-3</v>
      </c>
      <c r="Z193" s="6">
        <v>3.1462354524700829E-2</v>
      </c>
      <c r="AA193" s="6">
        <v>3.4216372678802674E-3</v>
      </c>
      <c r="AB193" s="6">
        <v>7.1926887031967493E-2</v>
      </c>
      <c r="AC193" s="6">
        <v>3.5977664683271487E-2</v>
      </c>
      <c r="AD193" s="6">
        <v>6.2423077320596305E-4</v>
      </c>
      <c r="AE193" s="6">
        <v>1.5461378885557174E-4</v>
      </c>
      <c r="AF193" s="87">
        <v>0.10654854875281253</v>
      </c>
      <c r="AG193" s="6">
        <v>4.6281482208659436E-2</v>
      </c>
      <c r="AH193" s="6">
        <v>2.2563667048674696E-5</v>
      </c>
      <c r="AI193" s="6">
        <v>4.5515915242046005E-2</v>
      </c>
      <c r="AJ193" s="91">
        <v>3.4878529936976381E-3</v>
      </c>
      <c r="AK193" s="6">
        <v>2.6493791959126723E-3</v>
      </c>
      <c r="AL193" s="6">
        <v>4.3283737383058895E-3</v>
      </c>
      <c r="AM193" s="6">
        <v>0.10654854875281253</v>
      </c>
      <c r="AN193" s="87">
        <v>0.10654854875281253</v>
      </c>
      <c r="AO193" s="6">
        <v>3.4216372678802674E-3</v>
      </c>
      <c r="AP193" s="6">
        <v>0.11680044181086222</v>
      </c>
      <c r="AQ193" s="6">
        <v>1.6730839773446284E-2</v>
      </c>
      <c r="AR193" s="6">
        <v>3.3617678305501157E-2</v>
      </c>
      <c r="AS193" s="6"/>
      <c r="AU193" s="6"/>
    </row>
    <row r="194" spans="1:50" x14ac:dyDescent="0.25">
      <c r="C194" t="s">
        <v>193</v>
      </c>
      <c r="E194" t="s">
        <v>45</v>
      </c>
      <c r="F194">
        <v>2050</v>
      </c>
      <c r="G194" t="s">
        <v>69</v>
      </c>
      <c r="I194" s="87">
        <v>8.9872161086532676E-2</v>
      </c>
      <c r="J194" s="6">
        <v>0.1178701007190245</v>
      </c>
      <c r="K194" s="6">
        <v>3.3869537825268886E-2</v>
      </c>
      <c r="L194" s="6">
        <v>5.5565822569739367E-5</v>
      </c>
      <c r="M194" s="6">
        <v>0</v>
      </c>
      <c r="N194" s="6">
        <v>0.1178701007190245</v>
      </c>
      <c r="O194" s="6">
        <v>4.3221731549732342E-3</v>
      </c>
      <c r="P194" s="6">
        <v>2.0484447085495161E-4</v>
      </c>
      <c r="Q194" s="6">
        <v>5.0245743560679311E-2</v>
      </c>
      <c r="R194" s="6">
        <v>3.2674197939299744E-3</v>
      </c>
      <c r="S194" s="6">
        <v>3.2330836283730275E-3</v>
      </c>
      <c r="T194" s="6">
        <v>1.5912702026195036E-4</v>
      </c>
      <c r="U194" s="6">
        <v>3.1137670875011573E-2</v>
      </c>
      <c r="V194" s="6">
        <v>5.5433655427400468E-2</v>
      </c>
      <c r="W194" s="19">
        <v>6.1258684567996796E-2</v>
      </c>
      <c r="X194" s="6">
        <v>2.4586252410931795E-2</v>
      </c>
      <c r="Y194" s="6">
        <v>2.9665819599817358E-3</v>
      </c>
      <c r="Z194" s="6">
        <v>2.6801967037624316E-2</v>
      </c>
      <c r="AA194" s="6">
        <v>3.4017708500826563E-3</v>
      </c>
      <c r="AB194" s="6">
        <v>6.1258684567996796E-2</v>
      </c>
      <c r="AC194" s="6">
        <v>2.8882197594382469E-2</v>
      </c>
      <c r="AD194" s="6">
        <v>5.4394748678799221E-4</v>
      </c>
      <c r="AE194" s="6">
        <v>1.3161399407409714E-4</v>
      </c>
      <c r="AF194" s="87">
        <v>8.9872161086532676E-2</v>
      </c>
      <c r="AG194" s="6">
        <v>3.1549936199090363E-2</v>
      </c>
      <c r="AH194" s="6">
        <v>1.8670592803009167E-5</v>
      </c>
      <c r="AI194" s="6">
        <v>3.8047724682732223E-2</v>
      </c>
      <c r="AJ194" s="91">
        <v>2.9414693426878975E-3</v>
      </c>
      <c r="AK194" s="6">
        <v>2.4408531059586366E-3</v>
      </c>
      <c r="AL194" s="6">
        <v>3.9712214076557993E-3</v>
      </c>
      <c r="AM194" s="6">
        <v>8.9872161086532676E-2</v>
      </c>
      <c r="AN194" s="87">
        <v>8.9872161086532676E-2</v>
      </c>
      <c r="AO194" s="6">
        <v>3.4017708500826563E-3</v>
      </c>
      <c r="AP194" s="6">
        <v>0.1007706559957261</v>
      </c>
      <c r="AQ194" s="6">
        <v>1.5225544497392694E-2</v>
      </c>
      <c r="AR194" s="6">
        <v>2.8167468324634033E-2</v>
      </c>
      <c r="AS194" s="6"/>
    </row>
    <row r="195" spans="1:50" x14ac:dyDescent="0.25">
      <c r="B195" t="s">
        <v>46</v>
      </c>
    </row>
    <row r="196" spans="1:50" x14ac:dyDescent="0.25">
      <c r="A196" t="s">
        <v>74</v>
      </c>
      <c r="B196" t="s">
        <v>42</v>
      </c>
      <c r="D196" t="s">
        <v>40</v>
      </c>
      <c r="E196" t="s">
        <v>41</v>
      </c>
      <c r="F196">
        <v>2005</v>
      </c>
      <c r="G196" t="s">
        <v>70</v>
      </c>
      <c r="I196" s="6">
        <f>I197</f>
        <v>2.4151940872375109E-3</v>
      </c>
      <c r="J196" s="13">
        <f t="shared" ref="J196:AR196" si="62">J197</f>
        <v>2.3833071181456287</v>
      </c>
      <c r="K196" s="13">
        <f t="shared" si="62"/>
        <v>8.0163482763077258</v>
      </c>
      <c r="L196" s="13">
        <f t="shared" si="62"/>
        <v>9.4130088266627333E-5</v>
      </c>
      <c r="M196" s="13">
        <f t="shared" si="62"/>
        <v>0</v>
      </c>
      <c r="N196" s="13">
        <f t="shared" si="62"/>
        <v>0.8065798297109954</v>
      </c>
      <c r="O196" s="13">
        <f t="shared" si="62"/>
        <v>1.0453268800284256E-3</v>
      </c>
      <c r="P196" s="13">
        <f t="shared" si="62"/>
        <v>0.25135839126538928</v>
      </c>
      <c r="Q196" s="13">
        <f t="shared" si="62"/>
        <v>6.2214561900672933</v>
      </c>
      <c r="R196" s="13">
        <f t="shared" si="62"/>
        <v>0.15658669291982957</v>
      </c>
      <c r="S196" s="13">
        <f t="shared" si="62"/>
        <v>9.2627041907510319E-5</v>
      </c>
      <c r="T196" s="13">
        <f t="shared" si="62"/>
        <v>0.75074564903225804</v>
      </c>
      <c r="U196" s="13">
        <f t="shared" si="62"/>
        <v>2.1627770882482991</v>
      </c>
      <c r="V196" s="13">
        <f t="shared" si="62"/>
        <v>4.2157872894889384E-3</v>
      </c>
      <c r="W196" s="13">
        <f t="shared" si="62"/>
        <v>0.3930090413584536</v>
      </c>
      <c r="X196" s="13">
        <f t="shared" si="62"/>
        <v>2.0188137887994447E-2</v>
      </c>
      <c r="Y196" s="13">
        <f t="shared" si="62"/>
        <v>0.1759360535452619</v>
      </c>
      <c r="Z196" s="13">
        <f t="shared" si="62"/>
        <v>9.0347566398336953E-4</v>
      </c>
      <c r="AA196" s="13">
        <f t="shared" si="62"/>
        <v>3.2753465183003004E-2</v>
      </c>
      <c r="AB196" s="13">
        <f t="shared" si="62"/>
        <v>0.1613443492163199</v>
      </c>
      <c r="AC196" s="13">
        <f t="shared" si="62"/>
        <v>1.7824276351555585E-4</v>
      </c>
      <c r="AD196" s="13">
        <f t="shared" si="62"/>
        <v>1.7824276351555585E-4</v>
      </c>
      <c r="AE196" s="13">
        <f t="shared" si="62"/>
        <v>4.3530007829627307E-4</v>
      </c>
      <c r="AF196" s="13">
        <f t="shared" si="62"/>
        <v>0</v>
      </c>
      <c r="AG196" s="13">
        <f t="shared" si="62"/>
        <v>1.9013263614549398E-3</v>
      </c>
      <c r="AH196" s="13">
        <f t="shared" si="62"/>
        <v>4.538099508162478E-6</v>
      </c>
      <c r="AI196" s="13">
        <f t="shared" si="62"/>
        <v>0.22990405367793984</v>
      </c>
      <c r="AJ196" s="13">
        <f t="shared" si="62"/>
        <v>0.26298194695455018</v>
      </c>
      <c r="AK196" s="13">
        <f t="shared" si="62"/>
        <v>0.62741804581347849</v>
      </c>
      <c r="AL196" s="13">
        <f t="shared" si="62"/>
        <v>0.36886962401323836</v>
      </c>
      <c r="AM196" s="13">
        <f t="shared" si="62"/>
        <v>1.2701681292950788E-2</v>
      </c>
      <c r="AN196" s="13">
        <f t="shared" si="62"/>
        <v>1.4791638527873721E-3</v>
      </c>
      <c r="AO196" s="13">
        <f t="shared" si="62"/>
        <v>0.96633022121677414</v>
      </c>
      <c r="AP196" s="13">
        <f t="shared" si="62"/>
        <v>4.0540438106302333E-2</v>
      </c>
      <c r="AQ196" s="13">
        <f t="shared" si="62"/>
        <v>8.3458459116896673E-4</v>
      </c>
      <c r="AR196" s="13">
        <f t="shared" si="62"/>
        <v>7.5608776981771597E-2</v>
      </c>
      <c r="AS196" s="13"/>
      <c r="AU196" s="6"/>
    </row>
    <row r="197" spans="1:50" x14ac:dyDescent="0.25">
      <c r="A197" t="s">
        <v>74</v>
      </c>
      <c r="B197" t="s">
        <v>42</v>
      </c>
      <c r="D197" t="s">
        <v>40</v>
      </c>
      <c r="E197" t="s">
        <v>41</v>
      </c>
      <c r="F197">
        <v>2010</v>
      </c>
      <c r="G197" t="s">
        <v>70</v>
      </c>
      <c r="I197" s="87">
        <v>2.4151940872375109E-3</v>
      </c>
      <c r="J197" s="13">
        <v>2.3833071181456287</v>
      </c>
      <c r="K197" s="13">
        <v>8.0163482763077258</v>
      </c>
      <c r="L197" s="13">
        <v>9.4130088266627333E-5</v>
      </c>
      <c r="M197" s="92"/>
      <c r="N197" s="90">
        <v>0.8065798297109954</v>
      </c>
      <c r="O197" s="13">
        <v>1.0453268800284256E-3</v>
      </c>
      <c r="P197" s="13">
        <v>0.25135839126538928</v>
      </c>
      <c r="Q197" s="13">
        <v>6.2214561900672933</v>
      </c>
      <c r="R197" s="13">
        <v>0.15658669291982957</v>
      </c>
      <c r="S197" s="13">
        <v>9.2627041907510319E-5</v>
      </c>
      <c r="T197" s="13">
        <v>0.75074564903225804</v>
      </c>
      <c r="U197" s="13">
        <v>2.1627770882482991</v>
      </c>
      <c r="V197" s="13">
        <v>4.2157872894889384E-3</v>
      </c>
      <c r="W197" s="13">
        <v>0.3930090413584536</v>
      </c>
      <c r="X197" s="13">
        <v>2.0188137887994447E-2</v>
      </c>
      <c r="Y197" s="13">
        <v>0.1759360535452619</v>
      </c>
      <c r="Z197" s="13">
        <v>9.0347566398336953E-4</v>
      </c>
      <c r="AA197" s="93">
        <v>3.2753465183003004E-2</v>
      </c>
      <c r="AB197" s="13">
        <v>0.1613443492163199</v>
      </c>
      <c r="AC197" s="13">
        <v>1.7824276351555585E-4</v>
      </c>
      <c r="AD197" s="13">
        <v>1.7824276351555585E-4</v>
      </c>
      <c r="AE197" s="13">
        <v>4.3530007829627307E-4</v>
      </c>
      <c r="AF197" s="90">
        <v>0</v>
      </c>
      <c r="AG197" s="13">
        <v>1.9013263614549398E-3</v>
      </c>
      <c r="AH197" s="13">
        <v>4.538099508162478E-6</v>
      </c>
      <c r="AI197" s="13">
        <v>0.22990405367793984</v>
      </c>
      <c r="AJ197" s="13">
        <v>0.26298194695455018</v>
      </c>
      <c r="AK197" s="13">
        <v>0.62741804581347849</v>
      </c>
      <c r="AL197" s="13">
        <v>0.36886962401323836</v>
      </c>
      <c r="AM197" s="13">
        <v>1.2701681292950788E-2</v>
      </c>
      <c r="AN197" s="13">
        <v>1.4791638527873721E-3</v>
      </c>
      <c r="AO197" s="13">
        <v>0.96633022121677414</v>
      </c>
      <c r="AP197" s="13">
        <v>4.0540438106302333E-2</v>
      </c>
      <c r="AQ197" s="13">
        <v>8.3458459116896673E-4</v>
      </c>
      <c r="AR197" s="13">
        <v>7.5608776981771597E-2</v>
      </c>
      <c r="AS197" s="13"/>
      <c r="AT197" s="6">
        <f>SUM(J197:L197,O197:Z197,AB197:AE197,AH197:AI197,AK197:AM197,AO197:AR197)</f>
        <v>23.022412084356585</v>
      </c>
    </row>
    <row r="198" spans="1:50" x14ac:dyDescent="0.25">
      <c r="B198" t="s">
        <v>42</v>
      </c>
      <c r="D198" t="s">
        <v>40</v>
      </c>
      <c r="E198" t="s">
        <v>41</v>
      </c>
      <c r="F198">
        <v>2020</v>
      </c>
      <c r="G198" t="s">
        <v>70</v>
      </c>
      <c r="I198" s="87">
        <v>3.2978259908427324E-3</v>
      </c>
      <c r="J198" s="13">
        <v>2.8205457009190744</v>
      </c>
      <c r="K198" s="13">
        <v>9.2120466199620026</v>
      </c>
      <c r="L198" s="13">
        <v>1.1816389635955409E-4</v>
      </c>
      <c r="M198" s="13">
        <v>0</v>
      </c>
      <c r="N198" s="90">
        <v>0.99540857429154839</v>
      </c>
      <c r="O198" s="13">
        <v>1.1894510438797692E-3</v>
      </c>
      <c r="P198" s="13">
        <v>0.30934154981435824</v>
      </c>
      <c r="Q198" s="13">
        <v>7.009663535895462</v>
      </c>
      <c r="R198" s="13">
        <v>0.17937589638596749</v>
      </c>
      <c r="S198" s="13">
        <v>1.2488171364724728E-4</v>
      </c>
      <c r="T198" s="13">
        <v>0.87989308248498577</v>
      </c>
      <c r="U198" s="13">
        <v>2.4729377649904074</v>
      </c>
      <c r="V198" s="13">
        <v>4.941010418150365E-3</v>
      </c>
      <c r="W198" s="13">
        <v>0.3930090413584536</v>
      </c>
      <c r="X198" s="13">
        <v>2.4851561571702898E-2</v>
      </c>
      <c r="Y198" s="13">
        <v>0.19242722120965181</v>
      </c>
      <c r="Z198" s="13">
        <v>1.1121769237255989E-3</v>
      </c>
      <c r="AA198" s="93">
        <v>4.0746373184459776E-2</v>
      </c>
      <c r="AB198" s="13">
        <v>0.1764677799231687</v>
      </c>
      <c r="AC198" s="13">
        <v>2.2594954615683265E-4</v>
      </c>
      <c r="AD198" s="13">
        <v>3.9366109834991324E-5</v>
      </c>
      <c r="AE198" s="13">
        <v>5.6156192534217943E-4</v>
      </c>
      <c r="AF198" s="90">
        <v>0</v>
      </c>
      <c r="AG198" s="13">
        <v>2.8134444179177989E-3</v>
      </c>
      <c r="AH198" s="13">
        <v>5.2666497472491021E-6</v>
      </c>
      <c r="AI198" s="13">
        <v>0.26945342504114067</v>
      </c>
      <c r="AJ198" s="13">
        <v>0.34749789933651615</v>
      </c>
      <c r="AK198" s="13">
        <v>0.75980613719072565</v>
      </c>
      <c r="AL198" s="13">
        <v>0.38773366529111158</v>
      </c>
      <c r="AM198" s="13">
        <v>1.6101293914916739E-2</v>
      </c>
      <c r="AN198" s="13">
        <v>2.1887590521944399E-3</v>
      </c>
      <c r="AO198" s="13">
        <v>1.1548258818070196</v>
      </c>
      <c r="AP198" s="13">
        <v>4.7623556215252362E-2</v>
      </c>
      <c r="AQ198" s="13">
        <v>1.0656533418035904E-3</v>
      </c>
      <c r="AR198" s="13">
        <v>8.9491490697336598E-2</v>
      </c>
      <c r="AS198" s="13"/>
      <c r="AU198" s="6">
        <f>SUM(J198:L198,O198:Z198,AB198:AE198,AH198:AI198,AK198:AM198,AO198:AR198)</f>
        <v>26.404978686241392</v>
      </c>
    </row>
    <row r="199" spans="1:50" x14ac:dyDescent="0.25">
      <c r="B199" t="s">
        <v>42</v>
      </c>
      <c r="D199" t="s">
        <v>40</v>
      </c>
      <c r="E199" t="s">
        <v>41</v>
      </c>
      <c r="F199">
        <v>2030</v>
      </c>
      <c r="G199" t="s">
        <v>70</v>
      </c>
      <c r="I199" s="87">
        <v>3.9464225181777626E-3</v>
      </c>
      <c r="J199" s="13">
        <v>3.2091629228582681</v>
      </c>
      <c r="K199" s="13">
        <v>11.760051802950917</v>
      </c>
      <c r="L199" s="13">
        <v>1.6134685433894191E-4</v>
      </c>
      <c r="M199" s="13">
        <v>0</v>
      </c>
      <c r="N199" s="90">
        <v>1.320107657703069</v>
      </c>
      <c r="O199" s="13">
        <v>1.7399210224156537E-3</v>
      </c>
      <c r="P199" s="13">
        <v>0.4392778661082688</v>
      </c>
      <c r="Q199" s="13">
        <v>8.2676972108068014</v>
      </c>
      <c r="R199" s="13">
        <v>0.22828624089877361</v>
      </c>
      <c r="S199" s="13">
        <v>1.8557012251480557E-4</v>
      </c>
      <c r="T199" s="13">
        <v>1.3648494755205145</v>
      </c>
      <c r="U199" s="13">
        <v>3.0361209386733141</v>
      </c>
      <c r="V199" s="13">
        <v>7.0872017458147576E-3</v>
      </c>
      <c r="W199" s="13">
        <v>0.48708006109154411</v>
      </c>
      <c r="X199" s="13">
        <v>3.5646156484553229E-2</v>
      </c>
      <c r="Y199" s="13">
        <v>0.2760104558957488</v>
      </c>
      <c r="Z199" s="13">
        <v>1.8287405660113501E-3</v>
      </c>
      <c r="AA199" s="93">
        <v>5.3489642350741641E-2</v>
      </c>
      <c r="AB199" s="13">
        <v>0.24575767548286861</v>
      </c>
      <c r="AC199" s="13">
        <v>3.2409363317801129E-4</v>
      </c>
      <c r="AD199" s="13">
        <v>5.6170881178255965E-5</v>
      </c>
      <c r="AE199" s="13">
        <v>8.3404161983628722E-4</v>
      </c>
      <c r="AF199" s="90">
        <v>0</v>
      </c>
      <c r="AG199" s="13">
        <v>5.0079310638936822E-3</v>
      </c>
      <c r="AH199" s="13">
        <v>7.6288227262523957E-6</v>
      </c>
      <c r="AI199" s="13">
        <v>0.36072522275623442</v>
      </c>
      <c r="AJ199" s="13">
        <v>0.50297656525069978</v>
      </c>
      <c r="AK199" s="13">
        <v>1.0175926799605588</v>
      </c>
      <c r="AL199" s="13">
        <v>0.56163814558790071</v>
      </c>
      <c r="AM199" s="13">
        <v>2.1985506605618217E-2</v>
      </c>
      <c r="AN199" s="13">
        <v>3.895991112906103E-3</v>
      </c>
      <c r="AO199" s="13">
        <v>1.4892129332598407</v>
      </c>
      <c r="AP199" s="13">
        <v>6.6423045128013766E-2</v>
      </c>
      <c r="AQ199" s="13">
        <v>1.6018944078863356E-3</v>
      </c>
      <c r="AR199" s="13">
        <v>0.12962979328455332</v>
      </c>
      <c r="AS199" s="13"/>
      <c r="AV199" s="6">
        <f>SUM(J199:L199,O199:Z199,AB199:AE199,AH199:AI199,AK199:AM199,AO199:AR199)</f>
        <v>33.010974743030175</v>
      </c>
    </row>
    <row r="200" spans="1:50" x14ac:dyDescent="0.25">
      <c r="B200" t="s">
        <v>42</v>
      </c>
      <c r="D200" t="s">
        <v>40</v>
      </c>
      <c r="E200" t="s">
        <v>41</v>
      </c>
      <c r="F200">
        <v>2040</v>
      </c>
      <c r="G200" t="s">
        <v>70</v>
      </c>
      <c r="I200" s="87">
        <v>4.6946368320924785E-3</v>
      </c>
      <c r="J200" s="13">
        <v>3.6874804432384694</v>
      </c>
      <c r="K200" s="13">
        <v>15.184738769069904</v>
      </c>
      <c r="L200" s="13">
        <v>1.9693718868767361E-4</v>
      </c>
      <c r="M200" s="13">
        <v>0</v>
      </c>
      <c r="N200" s="90">
        <v>1.7292380033816794</v>
      </c>
      <c r="O200" s="13">
        <v>2.2977001856859425E-3</v>
      </c>
      <c r="P200" s="13">
        <v>0.54678087375665851</v>
      </c>
      <c r="Q200" s="13">
        <v>9.6709208620447562</v>
      </c>
      <c r="R200" s="13">
        <v>0.29089551318551982</v>
      </c>
      <c r="S200" s="13">
        <v>2.3278101282624405E-4</v>
      </c>
      <c r="T200" s="13">
        <v>1.6824467093634796</v>
      </c>
      <c r="U200" s="13">
        <v>3.6065404603968347</v>
      </c>
      <c r="V200" s="13">
        <v>8.9985799871803648E-3</v>
      </c>
      <c r="W200" s="13">
        <v>0.59278945385810666</v>
      </c>
      <c r="X200" s="13">
        <v>4.3509084043508818E-2</v>
      </c>
      <c r="Y200" s="13">
        <v>0.33689360387729983</v>
      </c>
      <c r="Z200" s="13">
        <v>2.4149932577180468E-3</v>
      </c>
      <c r="AA200" s="93">
        <v>6.8257171799335478E-2</v>
      </c>
      <c r="AB200" s="13">
        <v>0.30294490332663476</v>
      </c>
      <c r="AC200" s="13">
        <v>4.0347084292735103E-4</v>
      </c>
      <c r="AD200" s="13">
        <v>7.16060462967837E-5</v>
      </c>
      <c r="AE200" s="13">
        <v>1.0012748222030972E-3</v>
      </c>
      <c r="AF200" s="90">
        <v>0</v>
      </c>
      <c r="AG200" s="13">
        <v>8.0474670012847093E-3</v>
      </c>
      <c r="AH200" s="13">
        <v>9.4972786281604125E-6</v>
      </c>
      <c r="AI200" s="13">
        <v>0.44466512600532754</v>
      </c>
      <c r="AJ200" s="13">
        <v>0.73122133481003726</v>
      </c>
      <c r="AK200" s="13">
        <v>1.1800440709598543</v>
      </c>
      <c r="AL200" s="13">
        <v>0.69919490178950849</v>
      </c>
      <c r="AM200" s="13">
        <v>2.6309483454518421E-2</v>
      </c>
      <c r="AN200" s="13">
        <v>6.2606412744893904E-3</v>
      </c>
      <c r="AO200" s="13">
        <v>1.9035979075819622</v>
      </c>
      <c r="AP200" s="13">
        <v>7.9805482484427134E-2</v>
      </c>
      <c r="AQ200" s="13">
        <v>1.8964139399003403E-3</v>
      </c>
      <c r="AR200" s="13">
        <v>0.16951525012845114</v>
      </c>
      <c r="AS200" s="13"/>
      <c r="AV200" s="6"/>
      <c r="AW200" s="6">
        <f>SUM(J200:L200,O200:Z200,AB200:AE200,AH200:AI200,AK200:AM200,AO200:AR200)</f>
        <v>40.466596153127263</v>
      </c>
    </row>
    <row r="201" spans="1:50" x14ac:dyDescent="0.25">
      <c r="B201" t="s">
        <v>42</v>
      </c>
      <c r="D201" t="s">
        <v>40</v>
      </c>
      <c r="E201" s="5" t="s">
        <v>41</v>
      </c>
      <c r="F201" s="5">
        <v>2050</v>
      </c>
      <c r="G201" s="5" t="s">
        <v>70</v>
      </c>
      <c r="H201" s="5"/>
      <c r="I201" s="90">
        <v>0.97875000000000001</v>
      </c>
      <c r="J201" s="14">
        <v>4.2371390543248424</v>
      </c>
      <c r="K201" s="14">
        <v>19.470583214694315</v>
      </c>
      <c r="L201" s="14">
        <v>2.3895578135321819E-4</v>
      </c>
      <c r="M201" s="14">
        <v>0</v>
      </c>
      <c r="N201" s="90">
        <v>2.2280095836096314</v>
      </c>
      <c r="O201" s="14">
        <v>3.0163362978776254E-3</v>
      </c>
      <c r="P201" s="14">
        <v>0.67658013994079635</v>
      </c>
      <c r="Q201" s="14">
        <v>11.233747064979983</v>
      </c>
      <c r="R201" s="14">
        <v>0.36827038314185201</v>
      </c>
      <c r="S201" s="14">
        <v>2.90381519999542E-4</v>
      </c>
      <c r="T201" s="14">
        <v>2.061676183742255</v>
      </c>
      <c r="U201" s="14">
        <v>4.0648409792113824</v>
      </c>
      <c r="V201" s="14">
        <v>1.1357839943589479E-2</v>
      </c>
      <c r="W201" s="14">
        <v>0.71643060619748222</v>
      </c>
      <c r="X201" s="14">
        <v>5.2792198583010576E-2</v>
      </c>
      <c r="Y201" s="14">
        <v>0.40877334993886028</v>
      </c>
      <c r="Z201" s="14">
        <v>3.1703143289819719E-3</v>
      </c>
      <c r="AA201" s="93">
        <v>8.4232848428349924E-2</v>
      </c>
      <c r="AB201" s="14">
        <v>0.37122976240413452</v>
      </c>
      <c r="AC201" s="14">
        <v>4.9931704191564054E-4</v>
      </c>
      <c r="AD201" s="14">
        <v>9.0794412842918202E-5</v>
      </c>
      <c r="AE201" s="14">
        <v>1.1961339204817924E-3</v>
      </c>
      <c r="AF201" s="90">
        <v>0</v>
      </c>
      <c r="AG201" s="14">
        <v>1.2855312671283009E-2</v>
      </c>
      <c r="AH201" s="14">
        <v>1.1753397188395005E-5</v>
      </c>
      <c r="AI201" s="14">
        <v>0.54489422751034333</v>
      </c>
      <c r="AJ201" s="14">
        <v>1.064809316984239</v>
      </c>
      <c r="AK201" s="14">
        <v>1.3662163919429888</v>
      </c>
      <c r="AL201" s="14">
        <v>0.86529159715983928</v>
      </c>
      <c r="AM201" s="14">
        <v>3.1297578880616524E-2</v>
      </c>
      <c r="AN201" s="14">
        <v>1.0000973112838181E-2</v>
      </c>
      <c r="AO201" s="14">
        <v>2.4222525617925976</v>
      </c>
      <c r="AP201" s="14">
        <v>9.5377216753777513E-2</v>
      </c>
      <c r="AQ201" s="14">
        <v>2.2319968559616063E-3</v>
      </c>
      <c r="AR201" s="14">
        <v>0.22036128602200566</v>
      </c>
      <c r="AS201" s="95"/>
      <c r="AV201" s="6"/>
      <c r="AW201" s="6"/>
      <c r="AX201" s="6">
        <f>SUM(J201:L201,O201:Z201,AB201:AE201,AH201:AI201,AK201:AM201,AO201:AR201)</f>
        <v>49.229857620721283</v>
      </c>
    </row>
    <row r="202" spans="1:50" x14ac:dyDescent="0.25">
      <c r="C202" t="s">
        <v>193</v>
      </c>
      <c r="E202" t="s">
        <v>45</v>
      </c>
      <c r="F202">
        <v>2005</v>
      </c>
      <c r="G202" t="s">
        <v>70</v>
      </c>
      <c r="I202" s="6">
        <f>I203</f>
        <v>6.5250000000000004</v>
      </c>
      <c r="J202" s="6">
        <f t="shared" ref="J202:AR202" si="63">J203</f>
        <v>6.5249999999999995</v>
      </c>
      <c r="K202" s="6">
        <f t="shared" si="63"/>
        <v>6.5250000000000004</v>
      </c>
      <c r="L202" s="6">
        <f t="shared" si="63"/>
        <v>6.5250000000000004</v>
      </c>
      <c r="M202" s="6">
        <f t="shared" si="63"/>
        <v>0</v>
      </c>
      <c r="N202" s="6">
        <f t="shared" si="63"/>
        <v>6.5249999999999995</v>
      </c>
      <c r="O202" s="6">
        <f t="shared" si="63"/>
        <v>6.5250000000000004</v>
      </c>
      <c r="P202" s="6">
        <f t="shared" si="63"/>
        <v>6.5249999999999995</v>
      </c>
      <c r="Q202" s="6">
        <f t="shared" si="63"/>
        <v>6.5250000000000004</v>
      </c>
      <c r="R202" s="6">
        <f t="shared" si="63"/>
        <v>6.5249999999999995</v>
      </c>
      <c r="S202" s="6">
        <f t="shared" si="63"/>
        <v>6.5250000000000012</v>
      </c>
      <c r="T202" s="6">
        <f t="shared" si="63"/>
        <v>6.5250000000000004</v>
      </c>
      <c r="U202" s="6">
        <f t="shared" si="63"/>
        <v>6.5250000000000012</v>
      </c>
      <c r="V202" s="6">
        <f t="shared" si="63"/>
        <v>6.5250000000000004</v>
      </c>
      <c r="W202" s="6">
        <f t="shared" si="63"/>
        <v>0</v>
      </c>
      <c r="X202" s="6">
        <f t="shared" si="63"/>
        <v>6.5250000000000004</v>
      </c>
      <c r="Y202" s="6">
        <f t="shared" si="63"/>
        <v>6.5250000000000004</v>
      </c>
      <c r="Z202" s="6">
        <f t="shared" si="63"/>
        <v>6.5250000000000004</v>
      </c>
      <c r="AA202" s="6">
        <f t="shared" si="63"/>
        <v>6.5250000000000004</v>
      </c>
      <c r="AB202" s="6">
        <f t="shared" si="63"/>
        <v>6.5250000000000004</v>
      </c>
      <c r="AC202" s="6">
        <f t="shared" si="63"/>
        <v>6.5250000000000004</v>
      </c>
      <c r="AD202" s="6">
        <f t="shared" si="63"/>
        <v>6.5250000000000004</v>
      </c>
      <c r="AE202" s="6">
        <f t="shared" si="63"/>
        <v>6.5250000000000004</v>
      </c>
      <c r="AF202" s="6">
        <f t="shared" si="63"/>
        <v>6.5250000000000004</v>
      </c>
      <c r="AG202" s="6">
        <f t="shared" si="63"/>
        <v>6.5250000000000004</v>
      </c>
      <c r="AH202" s="6">
        <f t="shared" si="63"/>
        <v>6.5250000000000004</v>
      </c>
      <c r="AI202" s="6">
        <f t="shared" si="63"/>
        <v>6.5250000000000004</v>
      </c>
      <c r="AJ202" s="6">
        <f t="shared" si="63"/>
        <v>6.5250000000000004</v>
      </c>
      <c r="AK202" s="6">
        <f t="shared" si="63"/>
        <v>6.5249999999999986</v>
      </c>
      <c r="AL202" s="6">
        <f t="shared" si="63"/>
        <v>6.5250000000000004</v>
      </c>
      <c r="AM202" s="6">
        <f t="shared" si="63"/>
        <v>6.5250000000000004</v>
      </c>
      <c r="AN202" s="6">
        <f t="shared" si="63"/>
        <v>6.5250000000000004</v>
      </c>
      <c r="AO202" s="6">
        <f t="shared" si="63"/>
        <v>6.5250000000000004</v>
      </c>
      <c r="AP202" s="6">
        <f t="shared" si="63"/>
        <v>6.5250000000000012</v>
      </c>
      <c r="AQ202" s="6">
        <f t="shared" si="63"/>
        <v>6.5250000000000004</v>
      </c>
      <c r="AR202" s="6">
        <f t="shared" si="63"/>
        <v>6.5250000000000004</v>
      </c>
      <c r="AS202" s="6"/>
      <c r="AU202" s="6"/>
      <c r="AV202" s="6"/>
      <c r="AW202" s="6"/>
      <c r="AX202" s="6"/>
    </row>
    <row r="203" spans="1:50" x14ac:dyDescent="0.25">
      <c r="C203" t="s">
        <v>193</v>
      </c>
      <c r="E203" t="s">
        <v>45</v>
      </c>
      <c r="F203">
        <v>2010</v>
      </c>
      <c r="G203" t="s">
        <v>70</v>
      </c>
      <c r="I203" s="87">
        <v>6.5250000000000004</v>
      </c>
      <c r="J203" s="6">
        <v>6.5249999999999995</v>
      </c>
      <c r="K203" s="6">
        <v>6.5250000000000004</v>
      </c>
      <c r="L203" s="6">
        <v>6.5250000000000004</v>
      </c>
      <c r="M203" s="6">
        <v>0</v>
      </c>
      <c r="N203" s="6">
        <v>6.5249999999999995</v>
      </c>
      <c r="O203" s="6">
        <v>6.5250000000000004</v>
      </c>
      <c r="P203" s="6">
        <v>6.5249999999999995</v>
      </c>
      <c r="Q203" s="6">
        <v>6.5250000000000004</v>
      </c>
      <c r="R203" s="6">
        <v>6.5249999999999995</v>
      </c>
      <c r="S203" s="6">
        <v>6.5250000000000012</v>
      </c>
      <c r="T203" s="6">
        <v>6.5250000000000004</v>
      </c>
      <c r="U203" s="6">
        <v>6.5250000000000012</v>
      </c>
      <c r="V203" s="6">
        <v>6.5250000000000004</v>
      </c>
      <c r="W203" s="6">
        <v>0</v>
      </c>
      <c r="X203" s="6">
        <v>6.5250000000000004</v>
      </c>
      <c r="Y203" s="6">
        <v>6.5250000000000004</v>
      </c>
      <c r="Z203" s="6">
        <v>6.5250000000000004</v>
      </c>
      <c r="AA203" s="6">
        <v>6.5250000000000004</v>
      </c>
      <c r="AB203" s="6">
        <v>6.5250000000000004</v>
      </c>
      <c r="AC203" s="6">
        <v>6.5250000000000004</v>
      </c>
      <c r="AD203" s="6">
        <v>6.5250000000000004</v>
      </c>
      <c r="AE203" s="6">
        <v>6.5250000000000004</v>
      </c>
      <c r="AF203" s="87">
        <v>6.5250000000000004</v>
      </c>
      <c r="AG203" s="6">
        <v>6.5250000000000004</v>
      </c>
      <c r="AH203" s="6">
        <v>6.5250000000000004</v>
      </c>
      <c r="AI203" s="6">
        <v>6.5250000000000004</v>
      </c>
      <c r="AJ203" s="6">
        <v>6.5250000000000004</v>
      </c>
      <c r="AK203" s="6">
        <v>6.5249999999999986</v>
      </c>
      <c r="AL203" s="6">
        <v>6.5250000000000004</v>
      </c>
      <c r="AM203" s="6">
        <v>6.5250000000000004</v>
      </c>
      <c r="AN203" s="87">
        <v>6.5250000000000004</v>
      </c>
      <c r="AO203" s="6">
        <v>6.5250000000000004</v>
      </c>
      <c r="AP203" s="6">
        <v>6.5250000000000012</v>
      </c>
      <c r="AQ203" s="6">
        <v>6.5250000000000004</v>
      </c>
      <c r="AR203" s="6">
        <v>6.5250000000000004</v>
      </c>
      <c r="AS203" s="6"/>
      <c r="AU203" s="6"/>
      <c r="AV203" s="6"/>
      <c r="AW203" s="6"/>
      <c r="AX203" s="6"/>
    </row>
    <row r="204" spans="1:50" x14ac:dyDescent="0.25">
      <c r="C204" t="s">
        <v>193</v>
      </c>
      <c r="E204" t="s">
        <v>45</v>
      </c>
      <c r="F204">
        <v>2020</v>
      </c>
      <c r="G204" t="s">
        <v>70</v>
      </c>
      <c r="I204" s="87">
        <v>7.5037500000000001</v>
      </c>
      <c r="J204" s="6">
        <v>7.5037500000000001</v>
      </c>
      <c r="K204" s="6">
        <v>7.5037500000000001</v>
      </c>
      <c r="L204" s="6">
        <v>7.5037500000000001</v>
      </c>
      <c r="M204" s="6">
        <v>0</v>
      </c>
      <c r="N204" s="6">
        <v>7.5037500000000001</v>
      </c>
      <c r="O204" s="6">
        <v>7.5037500000000001</v>
      </c>
      <c r="P204" s="6">
        <v>7.5037499999999984</v>
      </c>
      <c r="Q204" s="6">
        <v>7.5037500000000001</v>
      </c>
      <c r="R204" s="6">
        <v>7.5037499999999993</v>
      </c>
      <c r="S204" s="6">
        <v>7.503750000000001</v>
      </c>
      <c r="T204" s="6">
        <v>7.5037500000000001</v>
      </c>
      <c r="U204" s="6">
        <v>7.5037499999999993</v>
      </c>
      <c r="V204" s="6">
        <v>7.5037500000000001</v>
      </c>
      <c r="W204" s="6">
        <v>0</v>
      </c>
      <c r="X204" s="6">
        <v>7.5037500000000001</v>
      </c>
      <c r="Y204" s="6">
        <v>7.5037500000000001</v>
      </c>
      <c r="Z204" s="6">
        <v>7.5037500000000001</v>
      </c>
      <c r="AA204" s="6">
        <v>7.503750000000001</v>
      </c>
      <c r="AB204" s="6">
        <v>7.5037500000000001</v>
      </c>
      <c r="AC204" s="6">
        <v>7.5037500000000001</v>
      </c>
      <c r="AD204" s="6">
        <v>7.5037500000000001</v>
      </c>
      <c r="AE204" s="6">
        <v>7.5037500000000001</v>
      </c>
      <c r="AF204" s="87">
        <v>7.5037500000000001</v>
      </c>
      <c r="AG204" s="6">
        <v>7.5037500000000001</v>
      </c>
      <c r="AH204" s="6">
        <v>7.5037500000000001</v>
      </c>
      <c r="AI204" s="6">
        <v>7.5037500000000001</v>
      </c>
      <c r="AJ204" s="6">
        <v>7.5037500000000001</v>
      </c>
      <c r="AK204" s="6">
        <v>7.503750000000001</v>
      </c>
      <c r="AL204" s="6">
        <v>7.5037500000000001</v>
      </c>
      <c r="AM204" s="6">
        <v>7.5037500000000001</v>
      </c>
      <c r="AN204" s="87">
        <v>7.5037500000000001</v>
      </c>
      <c r="AO204" s="6">
        <v>7.503750000000001</v>
      </c>
      <c r="AP204" s="6">
        <v>7.503750000000001</v>
      </c>
      <c r="AQ204" s="6">
        <v>7.5037500000000019</v>
      </c>
      <c r="AR204" s="6">
        <v>7.5037500000000001</v>
      </c>
      <c r="AS204" s="6"/>
      <c r="AU204" s="6"/>
    </row>
    <row r="205" spans="1:50" x14ac:dyDescent="0.25">
      <c r="C205" t="s">
        <v>193</v>
      </c>
      <c r="E205" t="s">
        <v>45</v>
      </c>
      <c r="F205">
        <v>2030</v>
      </c>
      <c r="G205" t="s">
        <v>70</v>
      </c>
      <c r="I205" s="87">
        <v>6.7533750000000001</v>
      </c>
      <c r="J205" s="6">
        <v>6.753375000000001</v>
      </c>
      <c r="K205" s="6">
        <v>6.7533750000000001</v>
      </c>
      <c r="L205" s="6">
        <v>6.7533750000000001</v>
      </c>
      <c r="M205" s="6">
        <v>0</v>
      </c>
      <c r="N205" s="6">
        <v>6.753375000000001</v>
      </c>
      <c r="O205" s="6">
        <v>6.7533750000000001</v>
      </c>
      <c r="P205" s="6">
        <v>6.753375000000001</v>
      </c>
      <c r="Q205" s="6">
        <v>6.7533750000000001</v>
      </c>
      <c r="R205" s="6">
        <v>6.7533750000000001</v>
      </c>
      <c r="S205" s="6">
        <v>6.7533750000000001</v>
      </c>
      <c r="T205" s="6">
        <v>6.7533750000000001</v>
      </c>
      <c r="U205" s="6">
        <v>6.7533750000000001</v>
      </c>
      <c r="V205" s="6">
        <v>6.7533750000000001</v>
      </c>
      <c r="W205" s="6">
        <v>0</v>
      </c>
      <c r="X205" s="6">
        <v>6.7533750000000001</v>
      </c>
      <c r="Y205" s="6">
        <v>6.7533750000000001</v>
      </c>
      <c r="Z205" s="6">
        <v>6.7533750000000001</v>
      </c>
      <c r="AA205" s="6">
        <v>6.753375000000001</v>
      </c>
      <c r="AB205" s="6">
        <v>6.7533750000000001</v>
      </c>
      <c r="AC205" s="6">
        <v>6.7533750000000001</v>
      </c>
      <c r="AD205" s="6">
        <v>6.7533750000000001</v>
      </c>
      <c r="AE205" s="6">
        <v>6.7533749999999992</v>
      </c>
      <c r="AF205" s="87">
        <v>6.7533750000000001</v>
      </c>
      <c r="AG205" s="6">
        <v>6.7533750000000001</v>
      </c>
      <c r="AH205" s="6">
        <v>6.7533750000000001</v>
      </c>
      <c r="AI205" s="6">
        <v>6.7533750000000001</v>
      </c>
      <c r="AJ205" s="6">
        <v>6.7533750000000001</v>
      </c>
      <c r="AK205" s="6">
        <v>6.7533749999999992</v>
      </c>
      <c r="AL205" s="6">
        <v>6.7533750000000001</v>
      </c>
      <c r="AM205" s="6">
        <v>6.7533750000000001</v>
      </c>
      <c r="AN205" s="87">
        <v>6.7533750000000001</v>
      </c>
      <c r="AO205" s="6">
        <v>6.753375000000001</v>
      </c>
      <c r="AP205" s="6">
        <v>6.7533749999999992</v>
      </c>
      <c r="AQ205" s="6">
        <v>6.7533750000000001</v>
      </c>
      <c r="AR205" s="6">
        <v>6.7533750000000001</v>
      </c>
      <c r="AS205" s="6"/>
      <c r="AU205" s="6"/>
    </row>
    <row r="206" spans="1:50" x14ac:dyDescent="0.25">
      <c r="C206" t="s">
        <v>193</v>
      </c>
      <c r="E206" t="s">
        <v>45</v>
      </c>
      <c r="F206">
        <v>2040</v>
      </c>
      <c r="G206" t="s">
        <v>70</v>
      </c>
      <c r="I206" s="87">
        <v>6.0780374999999998</v>
      </c>
      <c r="J206" s="6">
        <v>6.078037499999998</v>
      </c>
      <c r="K206" s="6">
        <v>6.0780374999999998</v>
      </c>
      <c r="L206" s="6">
        <v>6.0780374999999998</v>
      </c>
      <c r="M206" s="6">
        <v>0</v>
      </c>
      <c r="N206" s="6">
        <v>6.078037499999998</v>
      </c>
      <c r="O206" s="6">
        <v>6.0780374999999998</v>
      </c>
      <c r="P206" s="6">
        <v>6.0780375000000015</v>
      </c>
      <c r="Q206" s="6">
        <v>6.0780374999999998</v>
      </c>
      <c r="R206" s="6">
        <v>6.0780374999999989</v>
      </c>
      <c r="S206" s="6">
        <v>6.0780374999999998</v>
      </c>
      <c r="T206" s="6">
        <v>6.0780374999999998</v>
      </c>
      <c r="U206" s="6">
        <v>6.0780374999999998</v>
      </c>
      <c r="V206" s="6">
        <v>6.0780374999999998</v>
      </c>
      <c r="W206" s="6">
        <v>0</v>
      </c>
      <c r="X206" s="6">
        <v>6.0780374999999998</v>
      </c>
      <c r="Y206" s="6">
        <v>6.0780374999999998</v>
      </c>
      <c r="Z206" s="6">
        <v>6.0780374999999998</v>
      </c>
      <c r="AA206" s="6">
        <v>6.0780375000000006</v>
      </c>
      <c r="AB206" s="6">
        <v>6.0780374999999998</v>
      </c>
      <c r="AC206" s="6">
        <v>6.0780374999999998</v>
      </c>
      <c r="AD206" s="6">
        <v>6.0780375000000006</v>
      </c>
      <c r="AE206" s="6">
        <v>6.0780374999999989</v>
      </c>
      <c r="AF206" s="87">
        <v>6.0780374999999998</v>
      </c>
      <c r="AG206" s="6">
        <v>6.0780374999999998</v>
      </c>
      <c r="AH206" s="6">
        <v>6.0780374999999998</v>
      </c>
      <c r="AI206" s="6">
        <v>6.0780374999999998</v>
      </c>
      <c r="AJ206" s="6">
        <v>6.0780374999999998</v>
      </c>
      <c r="AK206" s="6">
        <v>6.0780375000000006</v>
      </c>
      <c r="AL206" s="6">
        <v>6.0780374999999998</v>
      </c>
      <c r="AM206" s="6">
        <v>6.0780374999999998</v>
      </c>
      <c r="AN206" s="87">
        <v>6.0780374999999998</v>
      </c>
      <c r="AO206" s="6">
        <v>6.0780375000000006</v>
      </c>
      <c r="AP206" s="6">
        <v>6.0780375000000006</v>
      </c>
      <c r="AQ206" s="6">
        <v>6.0780374999999998</v>
      </c>
      <c r="AR206" s="6">
        <v>6.0780374999999998</v>
      </c>
      <c r="AS206" s="6"/>
      <c r="AU206" s="18"/>
      <c r="AV206" s="17"/>
      <c r="AW206" s="17"/>
      <c r="AX206" s="17"/>
    </row>
    <row r="207" spans="1:50" x14ac:dyDescent="0.25">
      <c r="C207" t="s">
        <v>193</v>
      </c>
      <c r="E207" t="s">
        <v>45</v>
      </c>
      <c r="F207">
        <v>2050</v>
      </c>
      <c r="G207" t="s">
        <v>70</v>
      </c>
      <c r="I207" s="87">
        <v>5.4702337500000002</v>
      </c>
      <c r="J207" s="6">
        <v>5.4702337500000002</v>
      </c>
      <c r="K207" s="6">
        <v>5.4702337500000002</v>
      </c>
      <c r="L207" s="6">
        <v>5.4702337500000002</v>
      </c>
      <c r="M207" s="6">
        <v>0</v>
      </c>
      <c r="N207" s="6">
        <v>5.4702337500000002</v>
      </c>
      <c r="O207" s="6">
        <v>5.4702337500000002</v>
      </c>
      <c r="P207" s="6">
        <v>5.4702337499999985</v>
      </c>
      <c r="Q207" s="6">
        <v>5.4702337500000002</v>
      </c>
      <c r="R207" s="6">
        <v>5.4702337500000011</v>
      </c>
      <c r="S207" s="6">
        <v>5.4702337500000011</v>
      </c>
      <c r="T207" s="6">
        <v>5.4702337500000002</v>
      </c>
      <c r="U207" s="6">
        <v>5.4702337500000002</v>
      </c>
      <c r="V207" s="6">
        <v>5.4702337500000002</v>
      </c>
      <c r="W207" s="6">
        <v>0</v>
      </c>
      <c r="X207" s="6">
        <v>5.4702337500000002</v>
      </c>
      <c r="Y207" s="6">
        <v>5.4702337500000002</v>
      </c>
      <c r="Z207" s="6">
        <v>5.4702337500000002</v>
      </c>
      <c r="AA207" s="6">
        <v>5.4702337500000002</v>
      </c>
      <c r="AB207" s="6">
        <v>5.4702337500000002</v>
      </c>
      <c r="AC207" s="6">
        <v>5.4702337500000002</v>
      </c>
      <c r="AD207" s="6">
        <v>5.4702337499999993</v>
      </c>
      <c r="AE207" s="6">
        <v>5.4702337500000011</v>
      </c>
      <c r="AF207" s="87">
        <v>5.4702337500000002</v>
      </c>
      <c r="AG207" s="6">
        <v>5.4702337500000002</v>
      </c>
      <c r="AH207" s="6">
        <v>5.4702337500000002</v>
      </c>
      <c r="AI207" s="6">
        <v>5.4702337500000002</v>
      </c>
      <c r="AJ207" s="6">
        <v>5.4702337500000002</v>
      </c>
      <c r="AK207" s="6">
        <v>5.4702337499999993</v>
      </c>
      <c r="AL207" s="6">
        <v>5.4702337500000002</v>
      </c>
      <c r="AM207" s="6">
        <v>5.4702337500000002</v>
      </c>
      <c r="AN207" s="87">
        <v>5.4702337500000002</v>
      </c>
      <c r="AO207" s="6">
        <v>5.4702337500000002</v>
      </c>
      <c r="AP207" s="6">
        <v>5.4702337500000002</v>
      </c>
      <c r="AQ207" s="6">
        <v>5.4702337500000002</v>
      </c>
      <c r="AR207" s="6">
        <v>5.4702337500000002</v>
      </c>
      <c r="AS207" s="6"/>
      <c r="AV207" s="6"/>
    </row>
    <row r="208" spans="1:50" x14ac:dyDescent="0.25">
      <c r="B208" t="s">
        <v>46</v>
      </c>
      <c r="AV208" s="6"/>
      <c r="AW208" s="6"/>
    </row>
    <row r="209" spans="1:50" x14ac:dyDescent="0.25">
      <c r="AV209" s="6"/>
      <c r="AW209" s="6"/>
      <c r="AX209" s="6"/>
    </row>
    <row r="210" spans="1:50" x14ac:dyDescent="0.25">
      <c r="A210" s="9" t="s">
        <v>47</v>
      </c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</row>
    <row r="211" spans="1:50" x14ac:dyDescent="0.25">
      <c r="A211" s="74"/>
      <c r="B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</row>
    <row r="212" spans="1:50" x14ac:dyDescent="0.25">
      <c r="A212" s="75" t="s">
        <v>75</v>
      </c>
      <c r="B212" s="68" t="s">
        <v>42</v>
      </c>
      <c r="C212" s="68"/>
      <c r="D212" s="68" t="s">
        <v>40</v>
      </c>
      <c r="E212" s="68" t="s">
        <v>41</v>
      </c>
      <c r="F212" s="68">
        <v>2010</v>
      </c>
      <c r="G212" s="68"/>
      <c r="H212" s="68"/>
      <c r="I212" s="6">
        <v>0</v>
      </c>
      <c r="J212" s="6">
        <v>0.92034848352877674</v>
      </c>
      <c r="K212" s="6">
        <v>0</v>
      </c>
      <c r="L212" s="6">
        <v>0.8831789472176963</v>
      </c>
      <c r="M212" s="6">
        <v>0</v>
      </c>
      <c r="N212" s="87">
        <v>0</v>
      </c>
      <c r="O212" s="6">
        <v>0</v>
      </c>
      <c r="P212" s="6">
        <v>0.1570575857657619</v>
      </c>
      <c r="Q212" s="6">
        <v>0</v>
      </c>
      <c r="R212" s="6">
        <v>0</v>
      </c>
      <c r="S212" s="6">
        <v>0</v>
      </c>
      <c r="T212" s="6">
        <v>6.9529850488308895</v>
      </c>
      <c r="U212" s="6">
        <v>0</v>
      </c>
      <c r="V212" s="6">
        <v>8.0445854780536905</v>
      </c>
      <c r="W212" s="6">
        <v>0.21723041441646687</v>
      </c>
      <c r="X212" s="6">
        <v>0</v>
      </c>
      <c r="Y212" s="6">
        <v>5.239984625018149</v>
      </c>
      <c r="Z212" s="6">
        <v>0</v>
      </c>
      <c r="AA212" s="87">
        <v>0</v>
      </c>
      <c r="AB212" s="6">
        <v>3.1492649808079971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>
        <v>1.3542671925191589E-2</v>
      </c>
      <c r="AJ212" s="87">
        <v>0</v>
      </c>
      <c r="AK212" s="6">
        <v>2.7235564865366851E-2</v>
      </c>
      <c r="AL212" s="6">
        <v>9.8478790830838769E-2</v>
      </c>
      <c r="AM212" s="6">
        <v>0.85279282692021596</v>
      </c>
      <c r="AN212" s="6">
        <v>0</v>
      </c>
      <c r="AO212" s="6">
        <v>0</v>
      </c>
      <c r="AP212" s="6">
        <v>3.600783082005115E-4</v>
      </c>
      <c r="AQ212" s="6">
        <v>0.37714265580316531</v>
      </c>
      <c r="AR212" s="6">
        <v>0</v>
      </c>
      <c r="AS212" s="6"/>
    </row>
    <row r="213" spans="1:50" x14ac:dyDescent="0.25">
      <c r="A213" s="76"/>
      <c r="B213" s="11" t="s">
        <v>42</v>
      </c>
      <c r="C213" s="11"/>
      <c r="D213" s="11" t="s">
        <v>40</v>
      </c>
      <c r="E213" s="11" t="s">
        <v>41</v>
      </c>
      <c r="F213" s="11">
        <v>2020</v>
      </c>
      <c r="G213" s="11"/>
      <c r="H213" s="11"/>
      <c r="I213" s="6">
        <v>0</v>
      </c>
      <c r="J213" s="6">
        <v>0.80390763128839271</v>
      </c>
      <c r="K213" s="6">
        <v>0</v>
      </c>
      <c r="L213" s="6">
        <v>5.7511681524751097</v>
      </c>
      <c r="M213" s="6">
        <v>0</v>
      </c>
      <c r="N213" s="87">
        <v>0</v>
      </c>
      <c r="O213" s="6">
        <v>0</v>
      </c>
      <c r="P213" s="6">
        <v>0.64097474394003384</v>
      </c>
      <c r="Q213" s="6">
        <v>0</v>
      </c>
      <c r="R213" s="6">
        <v>0</v>
      </c>
      <c r="S213" s="6">
        <v>0</v>
      </c>
      <c r="T213" s="6">
        <v>9.2892441070762466</v>
      </c>
      <c r="U213" s="6">
        <v>0</v>
      </c>
      <c r="V213" s="6">
        <v>32.069048825620101</v>
      </c>
      <c r="W213" s="6">
        <v>0.58004148185435989</v>
      </c>
      <c r="X213" s="6">
        <v>0</v>
      </c>
      <c r="Y213" s="6">
        <v>7.4866616872794491</v>
      </c>
      <c r="Z213" s="6">
        <v>0</v>
      </c>
      <c r="AA213" s="87">
        <v>0</v>
      </c>
      <c r="AB213" s="6">
        <v>3.1668305849956786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0</v>
      </c>
      <c r="AI213" s="6">
        <v>1.662939824052027E-2</v>
      </c>
      <c r="AJ213" s="87">
        <v>0</v>
      </c>
      <c r="AK213" s="6">
        <v>0.31709916869909649</v>
      </c>
      <c r="AL213" s="6">
        <v>1.0635227351955865</v>
      </c>
      <c r="AM213" s="6">
        <v>4.9924535011632738</v>
      </c>
      <c r="AN213" s="6">
        <v>0</v>
      </c>
      <c r="AO213" s="6">
        <v>0</v>
      </c>
      <c r="AP213" s="6">
        <v>0</v>
      </c>
      <c r="AQ213" s="6">
        <v>1.0436246962212823</v>
      </c>
      <c r="AR213" s="6">
        <v>0</v>
      </c>
      <c r="AS213" s="6"/>
    </row>
    <row r="214" spans="1:50" x14ac:dyDescent="0.25">
      <c r="A214" s="76"/>
      <c r="B214" s="11" t="s">
        <v>42</v>
      </c>
      <c r="C214" s="11"/>
      <c r="D214" s="11" t="s">
        <v>40</v>
      </c>
      <c r="E214" s="11" t="s">
        <v>41</v>
      </c>
      <c r="F214" s="11">
        <v>2030</v>
      </c>
      <c r="G214" s="11"/>
      <c r="H214" s="11"/>
      <c r="I214" s="6">
        <v>0</v>
      </c>
      <c r="J214" s="6">
        <v>1.5205203314571785</v>
      </c>
      <c r="K214" s="6">
        <v>0</v>
      </c>
      <c r="L214" s="6">
        <v>5.9347597547677013</v>
      </c>
      <c r="M214" s="6">
        <v>0</v>
      </c>
      <c r="N214" s="87">
        <v>0</v>
      </c>
      <c r="O214" s="6">
        <v>0</v>
      </c>
      <c r="P214" s="6">
        <v>0.84635226644366801</v>
      </c>
      <c r="Q214" s="6">
        <v>0</v>
      </c>
      <c r="R214" s="6">
        <v>0</v>
      </c>
      <c r="S214" s="6">
        <v>0</v>
      </c>
      <c r="T214" s="6">
        <v>6.6682063752811551</v>
      </c>
      <c r="U214" s="6">
        <v>0</v>
      </c>
      <c r="V214" s="6">
        <v>26.952608113113442</v>
      </c>
      <c r="W214" s="6">
        <v>0.76877731604884258</v>
      </c>
      <c r="X214" s="6">
        <v>0</v>
      </c>
      <c r="Y214" s="6">
        <v>9.000496941878275</v>
      </c>
      <c r="Z214" s="6">
        <v>0</v>
      </c>
      <c r="AA214" s="87">
        <v>0</v>
      </c>
      <c r="AB214" s="6">
        <v>6.0449494087708189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0</v>
      </c>
      <c r="AI214" s="6">
        <v>0.12018930650295223</v>
      </c>
      <c r="AJ214" s="87">
        <v>0</v>
      </c>
      <c r="AK214" s="6">
        <v>0.52478339910131511</v>
      </c>
      <c r="AL214" s="6">
        <v>0.73015202621819941</v>
      </c>
      <c r="AM214" s="6">
        <v>7.0717148299181627</v>
      </c>
      <c r="AN214" s="6">
        <v>0</v>
      </c>
      <c r="AO214" s="6">
        <v>0</v>
      </c>
      <c r="AP214" s="6">
        <v>0</v>
      </c>
      <c r="AQ214" s="6">
        <v>0.74144179013463041</v>
      </c>
      <c r="AR214" s="6">
        <v>0</v>
      </c>
      <c r="AS214" s="6"/>
    </row>
    <row r="215" spans="1:50" x14ac:dyDescent="0.25">
      <c r="A215" s="76"/>
      <c r="B215" s="11" t="s">
        <v>42</v>
      </c>
      <c r="C215" s="11"/>
      <c r="D215" s="11" t="s">
        <v>40</v>
      </c>
      <c r="E215" s="11" t="s">
        <v>41</v>
      </c>
      <c r="F215" s="11">
        <v>2040</v>
      </c>
      <c r="G215" s="11"/>
      <c r="H215" s="11"/>
      <c r="I215" s="6">
        <v>0</v>
      </c>
      <c r="J215" s="6">
        <v>1.5327593762374923</v>
      </c>
      <c r="K215" s="6">
        <v>0</v>
      </c>
      <c r="L215" s="6">
        <v>5.6003563673296357</v>
      </c>
      <c r="M215" s="6">
        <v>0</v>
      </c>
      <c r="N215" s="87">
        <v>0</v>
      </c>
      <c r="O215" s="6">
        <v>0</v>
      </c>
      <c r="P215" s="6">
        <v>0.56580208026348644</v>
      </c>
      <c r="Q215" s="6">
        <v>0</v>
      </c>
      <c r="R215" s="6">
        <v>0</v>
      </c>
      <c r="S215" s="6">
        <v>0</v>
      </c>
      <c r="T215" s="6">
        <v>4.4397721752598773</v>
      </c>
      <c r="U215" s="6">
        <v>0</v>
      </c>
      <c r="V215" s="6">
        <v>16.117881407506715</v>
      </c>
      <c r="W215" s="6">
        <v>2.0578370062873454</v>
      </c>
      <c r="X215" s="6">
        <v>0</v>
      </c>
      <c r="Y215" s="6">
        <v>8.0647941133027423</v>
      </c>
      <c r="Z215" s="6">
        <v>0</v>
      </c>
      <c r="AA215" s="87">
        <v>0</v>
      </c>
      <c r="AB215" s="6">
        <v>4.1792851017005361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  <c r="AI215" s="6">
        <v>5.4358517504999433E-2</v>
      </c>
      <c r="AJ215" s="87">
        <v>0</v>
      </c>
      <c r="AK215" s="6">
        <v>0.34799561109745158</v>
      </c>
      <c r="AL215" s="6">
        <v>0.58797304916661453</v>
      </c>
      <c r="AM215" s="6">
        <v>7.3267704218103695</v>
      </c>
      <c r="AN215" s="6">
        <v>0</v>
      </c>
      <c r="AO215" s="6">
        <v>0</v>
      </c>
      <c r="AP215" s="6">
        <v>7.6734917257570955E-19</v>
      </c>
      <c r="AQ215" s="6">
        <v>0.37138557266310634</v>
      </c>
      <c r="AR215" s="6">
        <v>0</v>
      </c>
      <c r="AS215" s="6"/>
    </row>
    <row r="216" spans="1:50" x14ac:dyDescent="0.25">
      <c r="A216" s="76"/>
      <c r="B216" s="11" t="s">
        <v>42</v>
      </c>
      <c r="C216" s="11"/>
      <c r="D216" s="11" t="s">
        <v>40</v>
      </c>
      <c r="E216" s="5" t="s">
        <v>41</v>
      </c>
      <c r="F216" s="5">
        <v>2050</v>
      </c>
      <c r="G216" s="5"/>
      <c r="H216" s="5"/>
      <c r="I216" s="7">
        <v>0</v>
      </c>
      <c r="J216" s="7">
        <v>1.5779698128402613</v>
      </c>
      <c r="K216" s="7">
        <v>0</v>
      </c>
      <c r="L216" s="7">
        <v>5.3957128886289869</v>
      </c>
      <c r="M216" s="7">
        <v>0</v>
      </c>
      <c r="N216" s="87">
        <v>0</v>
      </c>
      <c r="O216" s="7">
        <v>0</v>
      </c>
      <c r="P216" s="7">
        <v>0.30842254309847744</v>
      </c>
      <c r="Q216" s="7">
        <v>0</v>
      </c>
      <c r="R216" s="7">
        <v>0</v>
      </c>
      <c r="S216" s="7">
        <v>0</v>
      </c>
      <c r="T216" s="7">
        <v>2.6152605394596824</v>
      </c>
      <c r="U216" s="7">
        <v>0</v>
      </c>
      <c r="V216" s="7">
        <v>7.7051723555984131</v>
      </c>
      <c r="W216" s="7">
        <v>3.3046563691274486</v>
      </c>
      <c r="X216" s="7">
        <v>0</v>
      </c>
      <c r="Y216" s="7">
        <v>7.1676612057621929</v>
      </c>
      <c r="Z216" s="7">
        <v>0</v>
      </c>
      <c r="AA216" s="87">
        <v>0</v>
      </c>
      <c r="AB216" s="7">
        <v>2.5529067185501213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2.6445435239895901E-3</v>
      </c>
      <c r="AJ216" s="88">
        <v>0</v>
      </c>
      <c r="AK216" s="7">
        <v>0.19756809596347308</v>
      </c>
      <c r="AL216" s="7">
        <v>0.36606652956012564</v>
      </c>
      <c r="AM216" s="7">
        <v>7.1091534846783997</v>
      </c>
      <c r="AN216" s="7">
        <v>0</v>
      </c>
      <c r="AO216" s="7">
        <v>0</v>
      </c>
      <c r="AP216" s="7">
        <v>0</v>
      </c>
      <c r="AQ216" s="7">
        <v>7.3513808345911119E-2</v>
      </c>
      <c r="AR216" s="7">
        <v>0</v>
      </c>
      <c r="AS216" s="23"/>
    </row>
    <row r="217" spans="1:50" x14ac:dyDescent="0.25">
      <c r="A217" s="76"/>
      <c r="B217" s="11"/>
      <c r="C217" s="11"/>
      <c r="D217" s="11"/>
      <c r="E217" s="11" t="s">
        <v>45</v>
      </c>
      <c r="F217" s="11">
        <v>2010</v>
      </c>
      <c r="G217" s="11"/>
      <c r="H217" s="11"/>
      <c r="I217" s="23">
        <v>16.880586455689276</v>
      </c>
      <c r="J217" s="23">
        <v>20.445906843008657</v>
      </c>
      <c r="K217" s="23">
        <v>21.06348906250064</v>
      </c>
      <c r="L217" s="23">
        <v>15.845067834063615</v>
      </c>
      <c r="M217" s="23">
        <v>16.880586455689276</v>
      </c>
      <c r="N217" s="23"/>
      <c r="O217" s="23">
        <v>20.280478518284639</v>
      </c>
      <c r="P217" s="23">
        <v>19.598316359720627</v>
      </c>
      <c r="Q217" s="23">
        <v>20.968439295031807</v>
      </c>
      <c r="R217" s="23">
        <v>21.549660779203926</v>
      </c>
      <c r="S217" s="23">
        <v>20.07113693234302</v>
      </c>
      <c r="T217" s="23">
        <v>20.859637220170161</v>
      </c>
      <c r="U217" s="23">
        <v>21.1277080368091</v>
      </c>
      <c r="V217" s="23">
        <v>20.667309105125543</v>
      </c>
      <c r="W217" s="23">
        <v>20.551231072584006</v>
      </c>
      <c r="X217" s="23">
        <v>16.769006333332523</v>
      </c>
      <c r="Y217" s="23">
        <v>19.859443641289019</v>
      </c>
      <c r="Z217" s="23">
        <v>21.003646080383316</v>
      </c>
      <c r="AA217" s="23"/>
      <c r="AB217" s="23">
        <v>19.849471278336466</v>
      </c>
      <c r="AC217" s="23">
        <v>19.947599734308795</v>
      </c>
      <c r="AD217" s="23">
        <v>21.06348906250064</v>
      </c>
      <c r="AE217" s="23">
        <v>20.008692328633305</v>
      </c>
      <c r="AF217" s="23">
        <v>0</v>
      </c>
      <c r="AG217" s="23">
        <v>16.477126807716626</v>
      </c>
      <c r="AH217" s="23">
        <v>20.137020340671178</v>
      </c>
      <c r="AI217" s="23">
        <v>21.118727612374574</v>
      </c>
      <c r="AJ217" s="23">
        <v>22.933729532625595</v>
      </c>
      <c r="AK217" s="23">
        <v>19.999532272674802</v>
      </c>
      <c r="AL217" s="23">
        <v>20.647690196287176</v>
      </c>
      <c r="AM217" s="23">
        <v>17.980433020003112</v>
      </c>
      <c r="AN217" s="23">
        <v>16.880586455689276</v>
      </c>
      <c r="AO217" s="23">
        <v>21.257808134758864</v>
      </c>
      <c r="AP217" s="23">
        <v>19.102448169829501</v>
      </c>
      <c r="AQ217" s="23">
        <v>19.688082095434687</v>
      </c>
      <c r="AR217" s="77">
        <v>21.155332252329828</v>
      </c>
      <c r="AS217" s="23"/>
    </row>
    <row r="218" spans="1:50" x14ac:dyDescent="0.25">
      <c r="A218" s="76"/>
      <c r="B218" s="11"/>
      <c r="C218" s="11"/>
      <c r="D218" s="11"/>
      <c r="E218" s="11" t="s">
        <v>45</v>
      </c>
      <c r="F218" s="11">
        <v>2020</v>
      </c>
      <c r="G218" s="11"/>
      <c r="H218" s="11"/>
      <c r="I218" s="23">
        <v>16.404442524432561</v>
      </c>
      <c r="J218" s="23">
        <v>23.006370874305901</v>
      </c>
      <c r="K218" s="23">
        <v>24.14731977329825</v>
      </c>
      <c r="L218" s="23">
        <v>18.33243173416049</v>
      </c>
      <c r="M218" s="23">
        <v>16.404442524432561</v>
      </c>
      <c r="N218" s="23"/>
      <c r="O218" s="23">
        <v>23.415199082581985</v>
      </c>
      <c r="P218" s="23">
        <v>21.08588520310645</v>
      </c>
      <c r="Q218" s="23">
        <v>24.052270005829431</v>
      </c>
      <c r="R218" s="23">
        <v>24.633491490001543</v>
      </c>
      <c r="S218" s="23">
        <v>23.205857496640363</v>
      </c>
      <c r="T218" s="23">
        <v>23.061610719463538</v>
      </c>
      <c r="U218" s="23">
        <v>24.211538747606717</v>
      </c>
      <c r="V218" s="23">
        <v>22.274151226445156</v>
      </c>
      <c r="W218" s="23">
        <v>21.953157682544663</v>
      </c>
      <c r="X218" s="23">
        <v>16.292862402075809</v>
      </c>
      <c r="Y218" s="23">
        <v>22.625170225462217</v>
      </c>
      <c r="Z218" s="23">
        <v>24.087476791180929</v>
      </c>
      <c r="AA218" s="23"/>
      <c r="AB218" s="23">
        <v>22.567275699782094</v>
      </c>
      <c r="AC218" s="23">
        <v>23.082320298606135</v>
      </c>
      <c r="AD218" s="23">
        <v>24.14731977329825</v>
      </c>
      <c r="AE218" s="23">
        <v>23.143412892930648</v>
      </c>
      <c r="AF218" s="23">
        <v>0</v>
      </c>
      <c r="AG218" s="23">
        <v>16.000982876459911</v>
      </c>
      <c r="AH218" s="23">
        <v>23.271740904968517</v>
      </c>
      <c r="AI218" s="23">
        <v>24.202558323172184</v>
      </c>
      <c r="AJ218" s="23">
        <v>26.299839136532277</v>
      </c>
      <c r="AK218" s="23">
        <v>22.169062898954273</v>
      </c>
      <c r="AL218" s="23">
        <v>23.731520907084789</v>
      </c>
      <c r="AM218" s="23">
        <v>19.260070594819268</v>
      </c>
      <c r="AN218" s="23">
        <v>16.404442524432561</v>
      </c>
      <c r="AO218" s="23">
        <v>24.341638845556478</v>
      </c>
      <c r="AP218" s="23">
        <v>23.307676881292743</v>
      </c>
      <c r="AQ218" s="23">
        <v>22.454405564995117</v>
      </c>
      <c r="AR218" s="77">
        <v>24.239162963127452</v>
      </c>
      <c r="AS218" s="23"/>
    </row>
    <row r="219" spans="1:50" x14ac:dyDescent="0.25">
      <c r="A219" s="76"/>
      <c r="B219" s="11"/>
      <c r="C219" s="11"/>
      <c r="D219" s="11"/>
      <c r="E219" s="11" t="s">
        <v>45</v>
      </c>
      <c r="F219" s="11">
        <v>2030</v>
      </c>
      <c r="G219" s="11"/>
      <c r="H219" s="11"/>
      <c r="I219" s="23">
        <v>18.789045102305817</v>
      </c>
      <c r="J219" s="23">
        <v>32.544666290361491</v>
      </c>
      <c r="K219" s="23">
        <v>34.276804309380729</v>
      </c>
      <c r="L219" s="23">
        <v>25.989026813347699</v>
      </c>
      <c r="M219" s="23">
        <v>18.789045102305817</v>
      </c>
      <c r="N219" s="23"/>
      <c r="O219" s="23">
        <v>33.383424801518508</v>
      </c>
      <c r="P219" s="23">
        <v>28.912544802916635</v>
      </c>
      <c r="Q219" s="23">
        <v>34.181754541911907</v>
      </c>
      <c r="R219" s="23">
        <v>34.762976026084019</v>
      </c>
      <c r="S219" s="23">
        <v>33.174083215576886</v>
      </c>
      <c r="T219" s="23">
        <v>34.06637433909173</v>
      </c>
      <c r="U219" s="23">
        <v>34.341023283689189</v>
      </c>
      <c r="V219" s="23">
        <v>32.475199248605001</v>
      </c>
      <c r="W219" s="23">
        <v>31.530120718931677</v>
      </c>
      <c r="X219" s="23">
        <v>18.677464979949065</v>
      </c>
      <c r="Y219" s="23">
        <v>31.68852435533481</v>
      </c>
      <c r="Z219" s="23">
        <v>34.216961327263405</v>
      </c>
      <c r="AA219" s="23"/>
      <c r="AB219" s="23">
        <v>31.423086156508766</v>
      </c>
      <c r="AC219" s="23">
        <v>33.050546017542665</v>
      </c>
      <c r="AD219" s="23">
        <v>34.276804309380729</v>
      </c>
      <c r="AE219" s="23">
        <v>33.111638611867171</v>
      </c>
      <c r="AF219" s="23">
        <v>0</v>
      </c>
      <c r="AG219" s="23">
        <v>18.385585454333167</v>
      </c>
      <c r="AH219" s="23">
        <v>33.23996662390504</v>
      </c>
      <c r="AI219" s="23">
        <v>34.332042859254663</v>
      </c>
      <c r="AJ219" s="23">
        <v>36.542362196760159</v>
      </c>
      <c r="AK219" s="23">
        <v>31.052970029902195</v>
      </c>
      <c r="AL219" s="23">
        <v>33.861005443167265</v>
      </c>
      <c r="AM219" s="23">
        <v>27.386051637670121</v>
      </c>
      <c r="AN219" s="23">
        <v>18.789045102305817</v>
      </c>
      <c r="AO219" s="23">
        <v>34.471123381638954</v>
      </c>
      <c r="AP219" s="23">
        <v>33.275902600229266</v>
      </c>
      <c r="AQ219" s="23">
        <v>30.668947033128497</v>
      </c>
      <c r="AR219" s="77">
        <v>34.368647499209914</v>
      </c>
      <c r="AS219" s="23"/>
    </row>
    <row r="220" spans="1:50" x14ac:dyDescent="0.25">
      <c r="A220" s="76"/>
      <c r="B220" s="11"/>
      <c r="C220" s="11"/>
      <c r="D220" s="11"/>
      <c r="E220" s="11" t="s">
        <v>45</v>
      </c>
      <c r="F220" s="11">
        <v>2040</v>
      </c>
      <c r="G220" s="11"/>
      <c r="H220" s="11"/>
      <c r="I220" s="23">
        <v>20.755331353648462</v>
      </c>
      <c r="J220" s="23">
        <v>33.702007706152244</v>
      </c>
      <c r="K220" s="23">
        <v>34.378136376662333</v>
      </c>
      <c r="L220" s="23">
        <v>26.036693041279644</v>
      </c>
      <c r="M220" s="23">
        <v>20.755331353648462</v>
      </c>
      <c r="N220" s="23"/>
      <c r="O220" s="23">
        <v>33.329488284969401</v>
      </c>
      <c r="P220" s="23">
        <v>30.677834999467898</v>
      </c>
      <c r="Q220" s="23">
        <v>34.283086609193539</v>
      </c>
      <c r="R220" s="23">
        <v>34.864308093365622</v>
      </c>
      <c r="S220" s="23">
        <v>33.120146699027778</v>
      </c>
      <c r="T220" s="23">
        <v>34.172863242685175</v>
      </c>
      <c r="U220" s="23">
        <v>34.4423553509708</v>
      </c>
      <c r="V220" s="23">
        <v>33.37396242193104</v>
      </c>
      <c r="W220" s="23">
        <v>31.353697009332045</v>
      </c>
      <c r="X220" s="23">
        <v>20.643751231291709</v>
      </c>
      <c r="Y220" s="23">
        <v>32.241941564015931</v>
      </c>
      <c r="Z220" s="23">
        <v>34.318293394545009</v>
      </c>
      <c r="AA220" s="23"/>
      <c r="AB220" s="23">
        <v>32.168391288361804</v>
      </c>
      <c r="AC220" s="23">
        <v>32.996609500993557</v>
      </c>
      <c r="AD220" s="23">
        <v>34.378136376662333</v>
      </c>
      <c r="AE220" s="23">
        <v>33.057702095318064</v>
      </c>
      <c r="AF220" s="23">
        <v>0</v>
      </c>
      <c r="AG220" s="23">
        <v>20.351871705675808</v>
      </c>
      <c r="AH220" s="23">
        <v>33.18603010735594</v>
      </c>
      <c r="AI220" s="23">
        <v>34.433374926536267</v>
      </c>
      <c r="AJ220" s="23">
        <v>32.854076792527927</v>
      </c>
      <c r="AK220" s="23">
        <v>31.635419219394151</v>
      </c>
      <c r="AL220" s="23">
        <v>33.962337510448869</v>
      </c>
      <c r="AM220" s="23">
        <v>28.794945397301937</v>
      </c>
      <c r="AN220" s="23">
        <v>20.755331353648462</v>
      </c>
      <c r="AO220" s="23">
        <v>34.572455448920557</v>
      </c>
      <c r="AP220" s="23">
        <v>29.801631843298885</v>
      </c>
      <c r="AQ220" s="23">
        <v>31.361793084867543</v>
      </c>
      <c r="AR220" s="77">
        <v>34.469979566491546</v>
      </c>
      <c r="AS220" s="23"/>
    </row>
    <row r="221" spans="1:50" x14ac:dyDescent="0.25">
      <c r="A221" s="76"/>
      <c r="B221" s="11"/>
      <c r="C221" s="11"/>
      <c r="D221" s="11"/>
      <c r="E221" s="11" t="s">
        <v>45</v>
      </c>
      <c r="F221" s="11">
        <v>2050</v>
      </c>
      <c r="G221" s="11"/>
      <c r="H221" s="11"/>
      <c r="I221" s="23">
        <v>22.721617604991099</v>
      </c>
      <c r="J221" s="23">
        <v>34.251175610085689</v>
      </c>
      <c r="K221" s="23">
        <v>34.479468443943937</v>
      </c>
      <c r="L221" s="23">
        <v>26.022899652410064</v>
      </c>
      <c r="M221" s="23">
        <v>22.721617604991099</v>
      </c>
      <c r="N221" s="23"/>
      <c r="O221" s="23">
        <v>33.2755517684203</v>
      </c>
      <c r="P221" s="23">
        <v>32.243395270463715</v>
      </c>
      <c r="Q221" s="23">
        <v>34.384418676475121</v>
      </c>
      <c r="R221" s="23">
        <v>34.965640160647233</v>
      </c>
      <c r="S221" s="23">
        <v>33.06621018247867</v>
      </c>
      <c r="T221" s="23">
        <v>34.278428610488966</v>
      </c>
      <c r="U221" s="23">
        <v>34.543687418252404</v>
      </c>
      <c r="V221" s="23">
        <v>34.201251581225428</v>
      </c>
      <c r="W221" s="23">
        <v>32.02836493620152</v>
      </c>
      <c r="X221" s="23">
        <v>22.610037482634347</v>
      </c>
      <c r="Y221" s="23">
        <v>32.720215629497773</v>
      </c>
      <c r="Z221" s="23">
        <v>34.41962546182662</v>
      </c>
      <c r="AA221" s="23"/>
      <c r="AB221" s="23">
        <v>32.900830934967672</v>
      </c>
      <c r="AC221" s="23">
        <v>32.942672984444449</v>
      </c>
      <c r="AD221" s="23">
        <v>34.479468443943937</v>
      </c>
      <c r="AE221" s="23">
        <v>33.003765578768956</v>
      </c>
      <c r="AF221" s="23">
        <v>0</v>
      </c>
      <c r="AG221" s="23">
        <v>22.31815795701845</v>
      </c>
      <c r="AH221" s="23">
        <v>33.132093590806832</v>
      </c>
      <c r="AI221" s="23">
        <v>34.534706993817863</v>
      </c>
      <c r="AJ221" s="23">
        <v>29.165791388295705</v>
      </c>
      <c r="AK221" s="23">
        <v>32.395911881018804</v>
      </c>
      <c r="AL221" s="23">
        <v>34.063669577730479</v>
      </c>
      <c r="AM221" s="23">
        <v>30.260024591689394</v>
      </c>
      <c r="AN221" s="23">
        <v>22.721617604991099</v>
      </c>
      <c r="AO221" s="23">
        <v>34.673787516202168</v>
      </c>
      <c r="AP221" s="23">
        <v>33.168029567131057</v>
      </c>
      <c r="AQ221" s="23">
        <v>31.859026539041395</v>
      </c>
      <c r="AR221" s="77">
        <v>34.571311633773128</v>
      </c>
      <c r="AS221" s="23"/>
    </row>
    <row r="222" spans="1:50" x14ac:dyDescent="0.25">
      <c r="A222" s="76"/>
      <c r="B222" s="11" t="s">
        <v>46</v>
      </c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79"/>
      <c r="AQ222" s="11"/>
      <c r="AR222" s="80"/>
      <c r="AS222" s="11"/>
    </row>
    <row r="223" spans="1:50" x14ac:dyDescent="0.25">
      <c r="A223" s="76" t="s">
        <v>170</v>
      </c>
      <c r="B223" s="11" t="s">
        <v>42</v>
      </c>
      <c r="C223" s="11"/>
      <c r="D223" s="11" t="s">
        <v>40</v>
      </c>
      <c r="E223" s="11" t="s">
        <v>41</v>
      </c>
      <c r="F223" s="11">
        <v>2010</v>
      </c>
      <c r="G223" s="11"/>
      <c r="H223" s="11"/>
      <c r="I223" s="6">
        <v>0</v>
      </c>
      <c r="J223" s="6">
        <v>13.88028360145829</v>
      </c>
      <c r="K223" s="6">
        <v>4.5870892324240868</v>
      </c>
      <c r="L223" s="6">
        <v>0</v>
      </c>
      <c r="M223" s="6">
        <v>0</v>
      </c>
      <c r="N223" s="87">
        <v>0</v>
      </c>
      <c r="O223" s="6">
        <v>0</v>
      </c>
      <c r="P223" s="6">
        <v>9.6852713325215678</v>
      </c>
      <c r="Q223" s="6">
        <v>72.382004438548279</v>
      </c>
      <c r="R223" s="6">
        <v>1.4394638787425129</v>
      </c>
      <c r="S223" s="6">
        <v>0</v>
      </c>
      <c r="T223" s="6">
        <v>0</v>
      </c>
      <c r="U223" s="6">
        <v>0</v>
      </c>
      <c r="V223" s="6">
        <v>230.31117172256856</v>
      </c>
      <c r="W223" s="6">
        <v>0</v>
      </c>
      <c r="X223" s="6">
        <v>0</v>
      </c>
      <c r="Y223" s="6">
        <v>0</v>
      </c>
      <c r="Z223" s="6">
        <v>0</v>
      </c>
      <c r="AA223" s="87">
        <v>0</v>
      </c>
      <c r="AB223" s="6">
        <v>0</v>
      </c>
      <c r="AC223" s="6">
        <v>1.6270660098606533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1.5812101831283181</v>
      </c>
      <c r="AJ223" s="87">
        <v>0</v>
      </c>
      <c r="AK223" s="6">
        <v>1.7885305999732002</v>
      </c>
      <c r="AL223" s="6">
        <v>0</v>
      </c>
      <c r="AM223" s="6">
        <v>0</v>
      </c>
      <c r="AN223" s="6">
        <v>0</v>
      </c>
      <c r="AO223" s="6">
        <v>4.8568285335089296</v>
      </c>
      <c r="AP223" s="6">
        <v>0</v>
      </c>
      <c r="AQ223" s="6">
        <v>1.4679579775908658</v>
      </c>
      <c r="AR223" s="6">
        <v>3.0246297206634032</v>
      </c>
      <c r="AS223" s="23"/>
    </row>
    <row r="224" spans="1:50" x14ac:dyDescent="0.25">
      <c r="A224" s="76" t="s">
        <v>170</v>
      </c>
      <c r="B224" s="11" t="s">
        <v>42</v>
      </c>
      <c r="C224" s="11"/>
      <c r="D224" s="11" t="s">
        <v>40</v>
      </c>
      <c r="E224" s="11" t="s">
        <v>41</v>
      </c>
      <c r="F224" s="11">
        <v>2020</v>
      </c>
      <c r="G224" s="11"/>
      <c r="H224" s="11"/>
      <c r="I224" s="6">
        <v>0</v>
      </c>
      <c r="J224" s="6">
        <v>13.763613900985881</v>
      </c>
      <c r="K224" s="6">
        <v>17.36917363811672</v>
      </c>
      <c r="L224" s="6">
        <v>8.5780194617771581</v>
      </c>
      <c r="M224" s="6">
        <v>0</v>
      </c>
      <c r="N224" s="87">
        <v>0</v>
      </c>
      <c r="O224" s="6">
        <v>0</v>
      </c>
      <c r="P224" s="6">
        <v>14.641597428457208</v>
      </c>
      <c r="Q224" s="6">
        <v>48.939887571067857</v>
      </c>
      <c r="R224" s="6">
        <v>0.67147150156021984</v>
      </c>
      <c r="S224" s="6">
        <v>0</v>
      </c>
      <c r="T224" s="6">
        <v>106.07933527838496</v>
      </c>
      <c r="U224" s="6">
        <v>0</v>
      </c>
      <c r="V224" s="6">
        <v>228.25899803193647</v>
      </c>
      <c r="W224" s="6">
        <v>14.722842728140789</v>
      </c>
      <c r="X224" s="6">
        <v>0</v>
      </c>
      <c r="Y224" s="6">
        <v>4.2584532651923217</v>
      </c>
      <c r="Z224" s="6">
        <v>0</v>
      </c>
      <c r="AA224" s="87">
        <v>0</v>
      </c>
      <c r="AB224" s="6">
        <v>44.343330696921939</v>
      </c>
      <c r="AC224" s="6">
        <v>24.295866760260513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14.17204036627616</v>
      </c>
      <c r="AJ224" s="87">
        <v>0</v>
      </c>
      <c r="AK224" s="6">
        <v>28.690385093576516</v>
      </c>
      <c r="AL224" s="6">
        <v>0.20171668365858555</v>
      </c>
      <c r="AM224" s="6">
        <v>9.8986830277410256</v>
      </c>
      <c r="AN224" s="6">
        <v>0</v>
      </c>
      <c r="AO224" s="6">
        <v>4.5473747137070069</v>
      </c>
      <c r="AP224" s="6">
        <v>0</v>
      </c>
      <c r="AQ224" s="6">
        <v>1.6141066497428975</v>
      </c>
      <c r="AR224" s="6">
        <v>18.16654429965606</v>
      </c>
      <c r="AS224" s="23"/>
    </row>
    <row r="225" spans="1:45" x14ac:dyDescent="0.25">
      <c r="A225" s="76" t="s">
        <v>170</v>
      </c>
      <c r="B225" s="11" t="s">
        <v>42</v>
      </c>
      <c r="C225" s="11"/>
      <c r="D225" s="11" t="s">
        <v>40</v>
      </c>
      <c r="E225" s="11" t="s">
        <v>41</v>
      </c>
      <c r="F225" s="11">
        <v>2030</v>
      </c>
      <c r="G225" s="11"/>
      <c r="H225" s="11"/>
      <c r="I225" s="6">
        <v>0</v>
      </c>
      <c r="J225" s="6">
        <v>15.318842539611374</v>
      </c>
      <c r="K225" s="6">
        <v>30.820799132111134</v>
      </c>
      <c r="L225" s="6">
        <v>1.5152494318523886</v>
      </c>
      <c r="M225" s="6">
        <v>0</v>
      </c>
      <c r="N225" s="87">
        <v>0</v>
      </c>
      <c r="O225" s="6">
        <v>0</v>
      </c>
      <c r="P225" s="6">
        <v>25.037529546114548</v>
      </c>
      <c r="Q225" s="6">
        <v>45.765400444768964</v>
      </c>
      <c r="R225" s="6">
        <v>1.3470716291842988</v>
      </c>
      <c r="S225" s="6">
        <v>0</v>
      </c>
      <c r="T225" s="6">
        <v>136.66556269251532</v>
      </c>
      <c r="U225" s="6">
        <v>0</v>
      </c>
      <c r="V225" s="6">
        <v>251.3532413835253</v>
      </c>
      <c r="W225" s="6">
        <v>16.523797685978383</v>
      </c>
      <c r="X225" s="6">
        <v>0</v>
      </c>
      <c r="Y225" s="6">
        <v>9.133254197327382</v>
      </c>
      <c r="Z225" s="6">
        <v>0</v>
      </c>
      <c r="AA225" s="87">
        <v>0</v>
      </c>
      <c r="AB225" s="6">
        <v>110.97734973223722</v>
      </c>
      <c r="AC225" s="6">
        <v>33.857988085848191</v>
      </c>
      <c r="AD225" s="6">
        <v>0</v>
      </c>
      <c r="AE225" s="6">
        <v>0</v>
      </c>
      <c r="AF225" s="6">
        <v>0</v>
      </c>
      <c r="AG225" s="6">
        <v>0</v>
      </c>
      <c r="AH225" s="6">
        <v>0</v>
      </c>
      <c r="AI225" s="6">
        <v>20.938520977084668</v>
      </c>
      <c r="AJ225" s="87">
        <v>0</v>
      </c>
      <c r="AK225" s="6">
        <v>47.667554674149017</v>
      </c>
      <c r="AL225" s="6">
        <v>6.4776837176426988E-2</v>
      </c>
      <c r="AM225" s="6">
        <v>6.1280271030998458E-3</v>
      </c>
      <c r="AN225" s="6">
        <v>0</v>
      </c>
      <c r="AO225" s="6">
        <v>5.100918975969905</v>
      </c>
      <c r="AP225" s="6">
        <v>0</v>
      </c>
      <c r="AQ225" s="6">
        <v>4.2235842290642509</v>
      </c>
      <c r="AR225" s="6">
        <v>126.16931880941168</v>
      </c>
      <c r="AS225" s="23"/>
    </row>
    <row r="226" spans="1:45" x14ac:dyDescent="0.25">
      <c r="A226" s="76" t="s">
        <v>170</v>
      </c>
      <c r="B226" s="11" t="s">
        <v>42</v>
      </c>
      <c r="C226" s="11"/>
      <c r="D226" s="11" t="s">
        <v>40</v>
      </c>
      <c r="E226" s="11" t="s">
        <v>41</v>
      </c>
      <c r="F226" s="11">
        <v>2040</v>
      </c>
      <c r="G226" s="11"/>
      <c r="H226" s="11"/>
      <c r="I226" s="6">
        <v>0</v>
      </c>
      <c r="J226" s="6">
        <v>14.826541323951419</v>
      </c>
      <c r="K226" s="6">
        <v>33.647112604780531</v>
      </c>
      <c r="L226" s="6">
        <v>8.7856949140811871</v>
      </c>
      <c r="M226" s="6">
        <v>0</v>
      </c>
      <c r="N226" s="87">
        <v>0</v>
      </c>
      <c r="O226" s="6">
        <v>0</v>
      </c>
      <c r="P226" s="6">
        <v>29.67275534705723</v>
      </c>
      <c r="Q226" s="6">
        <v>44.590686463655651</v>
      </c>
      <c r="R226" s="6">
        <v>2.103594770982987</v>
      </c>
      <c r="S226" s="6">
        <v>0</v>
      </c>
      <c r="T226" s="6">
        <v>154.33494330015009</v>
      </c>
      <c r="U226" s="6">
        <v>0</v>
      </c>
      <c r="V226" s="6">
        <v>241.64204744278373</v>
      </c>
      <c r="W226" s="6">
        <v>19.241579590719617</v>
      </c>
      <c r="X226" s="6">
        <v>0</v>
      </c>
      <c r="Y226" s="6">
        <v>12.800706311393654</v>
      </c>
      <c r="Z226" s="6">
        <v>0</v>
      </c>
      <c r="AA226" s="87">
        <v>0</v>
      </c>
      <c r="AB226" s="6">
        <v>119.96625026962333</v>
      </c>
      <c r="AC226" s="6">
        <v>37.812739681708194</v>
      </c>
      <c r="AD226" s="6">
        <v>0</v>
      </c>
      <c r="AE226" s="6">
        <v>0</v>
      </c>
      <c r="AF226" s="6">
        <v>0</v>
      </c>
      <c r="AG226" s="6">
        <v>0</v>
      </c>
      <c r="AH226" s="6">
        <v>0</v>
      </c>
      <c r="AI226" s="6">
        <v>17.58706915481066</v>
      </c>
      <c r="AJ226" s="87">
        <v>0</v>
      </c>
      <c r="AK226" s="6">
        <v>89.370986925302731</v>
      </c>
      <c r="AL226" s="6">
        <v>0.22237599582774784</v>
      </c>
      <c r="AM226" s="6">
        <v>9.5818844848198612</v>
      </c>
      <c r="AN226" s="6">
        <v>0</v>
      </c>
      <c r="AO226" s="6">
        <v>5.2708450095858828</v>
      </c>
      <c r="AP226" s="6">
        <v>0</v>
      </c>
      <c r="AQ226" s="6">
        <v>6.3034391982607962</v>
      </c>
      <c r="AR226" s="6">
        <v>96.761883173129391</v>
      </c>
      <c r="AS226" s="23"/>
    </row>
    <row r="227" spans="1:45" x14ac:dyDescent="0.25">
      <c r="A227" s="76" t="s">
        <v>170</v>
      </c>
      <c r="B227" s="11" t="s">
        <v>42</v>
      </c>
      <c r="C227" s="11"/>
      <c r="D227" s="11" t="s">
        <v>40</v>
      </c>
      <c r="E227" s="5" t="s">
        <v>41</v>
      </c>
      <c r="F227" s="5">
        <v>2050</v>
      </c>
      <c r="G227" s="5"/>
      <c r="H227" s="5"/>
      <c r="I227" s="7">
        <v>0</v>
      </c>
      <c r="J227" s="7">
        <v>14.335299148984362</v>
      </c>
      <c r="K227" s="7">
        <v>36.400841195090337</v>
      </c>
      <c r="L227" s="7">
        <v>11.674660652140407</v>
      </c>
      <c r="M227" s="7">
        <v>0</v>
      </c>
      <c r="N227" s="87">
        <v>0</v>
      </c>
      <c r="O227" s="7">
        <v>0</v>
      </c>
      <c r="P227" s="7">
        <v>34.388210855291582</v>
      </c>
      <c r="Q227" s="7">
        <v>43.513847023492417</v>
      </c>
      <c r="R227" s="7">
        <v>2.6991449516613688</v>
      </c>
      <c r="S227" s="7">
        <v>0</v>
      </c>
      <c r="T227" s="7">
        <v>170.00479257615217</v>
      </c>
      <c r="U227" s="7">
        <v>0</v>
      </c>
      <c r="V227" s="7">
        <v>231.88142905842523</v>
      </c>
      <c r="W227" s="7">
        <v>21.77410832860982</v>
      </c>
      <c r="X227" s="7">
        <v>0</v>
      </c>
      <c r="Y227" s="7">
        <v>16.997486854686628</v>
      </c>
      <c r="Z227" s="7">
        <v>0</v>
      </c>
      <c r="AA227" s="87">
        <v>0</v>
      </c>
      <c r="AB227" s="7">
        <v>130.29806576169997</v>
      </c>
      <c r="AC227" s="7">
        <v>41.634753313809249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14.358482242310025</v>
      </c>
      <c r="AJ227" s="88">
        <v>0</v>
      </c>
      <c r="AK227" s="7">
        <v>133.0356442755849</v>
      </c>
      <c r="AL227" s="7">
        <v>0.47666832169245538</v>
      </c>
      <c r="AM227" s="7">
        <v>9.3721601651697988</v>
      </c>
      <c r="AN227" s="7">
        <v>0</v>
      </c>
      <c r="AO227" s="7">
        <v>5.4375972186382366</v>
      </c>
      <c r="AP227" s="7">
        <v>0</v>
      </c>
      <c r="AQ227" s="7">
        <v>8.7917621933171102</v>
      </c>
      <c r="AR227" s="7">
        <v>67.979602559701917</v>
      </c>
      <c r="AS227" s="23"/>
    </row>
    <row r="228" spans="1:45" x14ac:dyDescent="0.25">
      <c r="A228" s="76" t="s">
        <v>153</v>
      </c>
      <c r="B228" s="11"/>
      <c r="C228" s="11"/>
      <c r="D228" s="11"/>
      <c r="E228" s="11" t="s">
        <v>45</v>
      </c>
      <c r="F228" s="11">
        <v>2010</v>
      </c>
      <c r="G228" s="11"/>
      <c r="H228" s="11"/>
      <c r="I228" s="23">
        <v>24.275860354722571</v>
      </c>
      <c r="J228" s="23">
        <v>20.463870600031125</v>
      </c>
      <c r="K228" s="23">
        <v>20.553174190219472</v>
      </c>
      <c r="L228" s="23">
        <v>9.4408342017784843</v>
      </c>
      <c r="M228" s="23">
        <v>24.275860354722571</v>
      </c>
      <c r="N228" s="23"/>
      <c r="O228" s="23">
        <v>18.961827018903652</v>
      </c>
      <c r="P228" s="23">
        <v>18.755792192847377</v>
      </c>
      <c r="Q228" s="23">
        <v>20.459094318337069</v>
      </c>
      <c r="R228" s="23">
        <v>21.034384971038044</v>
      </c>
      <c r="S228" s="23">
        <v>18.754621571594086</v>
      </c>
      <c r="T228" s="23">
        <v>20.354185783636485</v>
      </c>
      <c r="U228" s="23">
        <v>20.616737868871734</v>
      </c>
      <c r="V228" s="23">
        <v>20.511727846586947</v>
      </c>
      <c r="W228" s="23">
        <v>20.278927146219822</v>
      </c>
      <c r="X228" s="23">
        <v>24.164280232365819</v>
      </c>
      <c r="Y228" s="23">
        <v>18.695712552544876</v>
      </c>
      <c r="Z228" s="23">
        <v>20.493941850776825</v>
      </c>
      <c r="AA228" s="23"/>
      <c r="AB228" s="23">
        <v>20.58020549299254</v>
      </c>
      <c r="AC228" s="23">
        <v>18.63234495721327</v>
      </c>
      <c r="AD228" s="81">
        <v>20.553174190219472</v>
      </c>
      <c r="AE228" s="23">
        <v>18.692814157718143</v>
      </c>
      <c r="AF228" s="23">
        <v>0</v>
      </c>
      <c r="AG228" s="23">
        <v>23.872400706749922</v>
      </c>
      <c r="AH228" s="23">
        <v>18.819832700245424</v>
      </c>
      <c r="AI228" s="23">
        <v>20.607849081421225</v>
      </c>
      <c r="AJ228" s="23">
        <v>22.039131862851224</v>
      </c>
      <c r="AK228" s="23">
        <v>18.683747571718406</v>
      </c>
      <c r="AL228" s="23">
        <v>20.141618169579626</v>
      </c>
      <c r="AM228" s="23">
        <v>9.4000820084633947</v>
      </c>
      <c r="AN228" s="23">
        <v>24.275860354722571</v>
      </c>
      <c r="AO228" s="23">
        <v>20.745510414801604</v>
      </c>
      <c r="AP228" s="23">
        <v>18.855401982933689</v>
      </c>
      <c r="AQ228" s="23">
        <v>18.750557253733771</v>
      </c>
      <c r="AR228" s="77">
        <v>20.644080204642254</v>
      </c>
      <c r="AS228" s="23"/>
    </row>
    <row r="229" spans="1:45" x14ac:dyDescent="0.25">
      <c r="A229" s="76" t="s">
        <v>153</v>
      </c>
      <c r="B229" s="11"/>
      <c r="C229" s="11"/>
      <c r="D229" s="11"/>
      <c r="E229" s="11" t="s">
        <v>45</v>
      </c>
      <c r="F229" s="11">
        <v>2020</v>
      </c>
      <c r="G229" s="11"/>
      <c r="H229" s="11"/>
      <c r="I229" s="23">
        <v>22.313470451392821</v>
      </c>
      <c r="J229" s="23">
        <v>23.406534402394172</v>
      </c>
      <c r="K229" s="23">
        <v>23.495837992582526</v>
      </c>
      <c r="L229" s="23">
        <v>10.719174695870857</v>
      </c>
      <c r="M229" s="23">
        <v>22.313470451392821</v>
      </c>
      <c r="N229" s="23"/>
      <c r="O229" s="23">
        <v>21.957181476476155</v>
      </c>
      <c r="P229" s="23">
        <v>21.75114665041988</v>
      </c>
      <c r="Q229" s="23">
        <v>23.401758120700144</v>
      </c>
      <c r="R229" s="23">
        <v>23.977048773401094</v>
      </c>
      <c r="S229" s="23">
        <v>21.749976029166589</v>
      </c>
      <c r="T229" s="23">
        <v>23.296849585999549</v>
      </c>
      <c r="U229" s="23">
        <v>23.559401671234788</v>
      </c>
      <c r="V229" s="23">
        <v>23.454391648949994</v>
      </c>
      <c r="W229" s="23">
        <v>23.221590948582879</v>
      </c>
      <c r="X229" s="23">
        <v>22.201890329036068</v>
      </c>
      <c r="Y229" s="23">
        <v>21.691067010117383</v>
      </c>
      <c r="Z229" s="23">
        <v>23.436605653139878</v>
      </c>
      <c r="AA229" s="23"/>
      <c r="AB229" s="23">
        <v>23.522869295355584</v>
      </c>
      <c r="AC229" s="23">
        <v>21.627699414785774</v>
      </c>
      <c r="AD229" s="81">
        <v>23.495837992582526</v>
      </c>
      <c r="AE229" s="23">
        <v>21.688168615290646</v>
      </c>
      <c r="AF229" s="23">
        <v>0</v>
      </c>
      <c r="AG229" s="23">
        <v>21.910010803420171</v>
      </c>
      <c r="AH229" s="23">
        <v>21.815187157817927</v>
      </c>
      <c r="AI229" s="23">
        <v>23.550512883784283</v>
      </c>
      <c r="AJ229" s="23">
        <v>20.686527136750254</v>
      </c>
      <c r="AK229" s="23">
        <v>21.679102029290902</v>
      </c>
      <c r="AL229" s="23">
        <v>23.08428197194268</v>
      </c>
      <c r="AM229" s="23">
        <v>10.678422502555765</v>
      </c>
      <c r="AN229" s="23">
        <v>22.313470451392821</v>
      </c>
      <c r="AO229" s="23">
        <v>23.688174217164654</v>
      </c>
      <c r="AP229" s="23">
        <v>21.850756440506192</v>
      </c>
      <c r="AQ229" s="23">
        <v>21.745911711306274</v>
      </c>
      <c r="AR229" s="77">
        <v>23.586744007005326</v>
      </c>
      <c r="AS229" s="23"/>
    </row>
    <row r="230" spans="1:45" x14ac:dyDescent="0.25">
      <c r="A230" s="76" t="s">
        <v>153</v>
      </c>
      <c r="B230" s="11"/>
      <c r="C230" s="11"/>
      <c r="D230" s="11"/>
      <c r="E230" s="11" t="s">
        <v>45</v>
      </c>
      <c r="F230" s="11">
        <v>2030</v>
      </c>
      <c r="G230" s="11"/>
      <c r="H230" s="11"/>
      <c r="I230" s="23">
        <v>24.963803426688202</v>
      </c>
      <c r="J230" s="23">
        <v>33.621840524843158</v>
      </c>
      <c r="K230" s="23">
        <v>33.711144115031509</v>
      </c>
      <c r="L230" s="23">
        <v>26.780683825838626</v>
      </c>
      <c r="M230" s="23">
        <v>24.963803426688202</v>
      </c>
      <c r="N230" s="23"/>
      <c r="O230" s="23">
        <v>31.643416707410637</v>
      </c>
      <c r="P230" s="23">
        <v>31.437381881354359</v>
      </c>
      <c r="Q230" s="23">
        <v>33.617064243149109</v>
      </c>
      <c r="R230" s="23">
        <v>34.192354895850073</v>
      </c>
      <c r="S230" s="23">
        <v>31.436211260101068</v>
      </c>
      <c r="T230" s="23">
        <v>33.512155708448525</v>
      </c>
      <c r="U230" s="23">
        <v>33.774707793683767</v>
      </c>
      <c r="V230" s="23">
        <v>33.669697771398972</v>
      </c>
      <c r="W230" s="23">
        <v>33.436897071031858</v>
      </c>
      <c r="X230" s="23">
        <v>24.852223304331449</v>
      </c>
      <c r="Y230" s="23">
        <v>31.377302241051865</v>
      </c>
      <c r="Z230" s="23">
        <v>33.651911775588857</v>
      </c>
      <c r="AA230" s="23"/>
      <c r="AB230" s="23">
        <v>33.738175417804555</v>
      </c>
      <c r="AC230" s="23">
        <v>31.313934645720259</v>
      </c>
      <c r="AD230" s="81">
        <v>33.711144115031509</v>
      </c>
      <c r="AE230" s="23">
        <v>31.374403846225128</v>
      </c>
      <c r="AF230" s="23">
        <v>0</v>
      </c>
      <c r="AG230" s="23">
        <v>24.560343778715552</v>
      </c>
      <c r="AH230" s="23">
        <v>31.50142238875241</v>
      </c>
      <c r="AI230" s="23">
        <v>33.765819006233251</v>
      </c>
      <c r="AJ230" s="23">
        <v>24.12104378551502</v>
      </c>
      <c r="AK230" s="23">
        <v>31.365337260225377</v>
      </c>
      <c r="AL230" s="23">
        <v>33.299588094391659</v>
      </c>
      <c r="AM230" s="23">
        <v>26.73993163252354</v>
      </c>
      <c r="AN230" s="23">
        <v>24.963803426688202</v>
      </c>
      <c r="AO230" s="23">
        <v>33.90348033961363</v>
      </c>
      <c r="AP230" s="23">
        <v>31.536991671440674</v>
      </c>
      <c r="AQ230" s="23">
        <v>31.43214694224076</v>
      </c>
      <c r="AR230" s="77">
        <v>33.802050129454294</v>
      </c>
      <c r="AS230" s="23"/>
    </row>
    <row r="231" spans="1:45" x14ac:dyDescent="0.25">
      <c r="A231" s="76" t="s">
        <v>153</v>
      </c>
      <c r="B231" s="11"/>
      <c r="C231" s="11"/>
      <c r="D231" s="11"/>
      <c r="E231" s="11" t="s">
        <v>45</v>
      </c>
      <c r="F231" s="11">
        <v>2040</v>
      </c>
      <c r="G231" s="11"/>
      <c r="H231" s="11"/>
      <c r="I231" s="23">
        <v>20.891813630769835</v>
      </c>
      <c r="J231" s="23">
        <v>33.579152554918345</v>
      </c>
      <c r="K231" s="23">
        <v>33.668456145106695</v>
      </c>
      <c r="L231" s="23">
        <v>26.490922816171604</v>
      </c>
      <c r="M231" s="23">
        <v>20.891813630769835</v>
      </c>
      <c r="N231" s="23"/>
      <c r="O231" s="23">
        <v>31.300003710632975</v>
      </c>
      <c r="P231" s="23">
        <v>31.0939688845767</v>
      </c>
      <c r="Q231" s="23">
        <v>33.574376273224296</v>
      </c>
      <c r="R231" s="23">
        <v>34.14966692592526</v>
      </c>
      <c r="S231" s="23">
        <v>31.092798263323409</v>
      </c>
      <c r="T231" s="23">
        <v>33.469467738523704</v>
      </c>
      <c r="U231" s="23">
        <v>33.732019823758954</v>
      </c>
      <c r="V231" s="23">
        <v>33.627009801474166</v>
      </c>
      <c r="W231" s="23">
        <v>33.394209101107045</v>
      </c>
      <c r="X231" s="23">
        <v>20.780233508413083</v>
      </c>
      <c r="Y231" s="23">
        <v>31.033889244274206</v>
      </c>
      <c r="Z231" s="23">
        <v>33.609223805664044</v>
      </c>
      <c r="AA231" s="23"/>
      <c r="AB231" s="23">
        <v>33.695487447879749</v>
      </c>
      <c r="AC231" s="23">
        <v>30.970521648942597</v>
      </c>
      <c r="AD231" s="81">
        <v>33.668456145106695</v>
      </c>
      <c r="AE231" s="23">
        <v>31.03099084944747</v>
      </c>
      <c r="AF231" s="23">
        <v>0</v>
      </c>
      <c r="AG231" s="23">
        <v>20.488353982797182</v>
      </c>
      <c r="AH231" s="23">
        <v>31.158009391974751</v>
      </c>
      <c r="AI231" s="23">
        <v>33.723131036308452</v>
      </c>
      <c r="AJ231" s="23">
        <v>26.819776331164864</v>
      </c>
      <c r="AK231" s="23">
        <v>31.021924263447719</v>
      </c>
      <c r="AL231" s="23">
        <v>33.256900124466846</v>
      </c>
      <c r="AM231" s="23">
        <v>26.450170622856518</v>
      </c>
      <c r="AN231" s="23">
        <v>20.891813630769835</v>
      </c>
      <c r="AO231" s="23">
        <v>33.860792369688824</v>
      </c>
      <c r="AP231" s="23">
        <v>31.193578674663016</v>
      </c>
      <c r="AQ231" s="23">
        <v>31.088733945463098</v>
      </c>
      <c r="AR231" s="77">
        <v>33.759362159529474</v>
      </c>
      <c r="AS231" s="23"/>
    </row>
    <row r="232" spans="1:45" x14ac:dyDescent="0.25">
      <c r="A232" s="82" t="s">
        <v>153</v>
      </c>
      <c r="B232" s="5"/>
      <c r="C232" s="5"/>
      <c r="D232" s="5"/>
      <c r="E232" s="5" t="s">
        <v>45</v>
      </c>
      <c r="F232" s="5">
        <v>2050</v>
      </c>
      <c r="G232" s="5"/>
      <c r="H232" s="5"/>
      <c r="I232" s="7">
        <v>16.819823834851469</v>
      </c>
      <c r="J232" s="7">
        <v>33.536464584993531</v>
      </c>
      <c r="K232" s="7">
        <v>33.625768175181882</v>
      </c>
      <c r="L232" s="7">
        <v>26.201161806504583</v>
      </c>
      <c r="M232" s="7">
        <v>16.819823834851469</v>
      </c>
      <c r="N232" s="7"/>
      <c r="O232" s="7">
        <v>30.956590713855316</v>
      </c>
      <c r="P232" s="7">
        <v>30.750555887799042</v>
      </c>
      <c r="Q232" s="7">
        <v>33.531688303299468</v>
      </c>
      <c r="R232" s="7">
        <v>34.106978956000454</v>
      </c>
      <c r="S232" s="7">
        <v>30.749385266545747</v>
      </c>
      <c r="T232" s="7">
        <v>33.426779768598905</v>
      </c>
      <c r="U232" s="7">
        <v>33.68933185383414</v>
      </c>
      <c r="V232" s="7">
        <v>33.584321831549346</v>
      </c>
      <c r="W232" s="7">
        <v>33.351521131182224</v>
      </c>
      <c r="X232" s="7">
        <v>16.708243712494713</v>
      </c>
      <c r="Y232" s="7">
        <v>30.690476247496544</v>
      </c>
      <c r="Z232" s="7">
        <v>33.566535835739231</v>
      </c>
      <c r="AA232" s="7"/>
      <c r="AB232" s="7">
        <v>33.652799477954964</v>
      </c>
      <c r="AC232" s="7">
        <v>30.627108652164939</v>
      </c>
      <c r="AD232" s="83">
        <v>33.625768175181882</v>
      </c>
      <c r="AE232" s="7">
        <v>30.687577852669808</v>
      </c>
      <c r="AF232" s="7">
        <v>0</v>
      </c>
      <c r="AG232" s="7">
        <v>16.416364186878816</v>
      </c>
      <c r="AH232" s="7">
        <v>30.814596395197089</v>
      </c>
      <c r="AI232" s="7">
        <v>33.680443066383638</v>
      </c>
      <c r="AJ232" s="7">
        <v>29.518508876814703</v>
      </c>
      <c r="AK232" s="7">
        <v>30.678511266670061</v>
      </c>
      <c r="AL232" s="7">
        <v>33.214212154542032</v>
      </c>
      <c r="AM232" s="7">
        <v>26.160409613189497</v>
      </c>
      <c r="AN232" s="7">
        <v>16.819823834851469</v>
      </c>
      <c r="AO232" s="7">
        <v>33.818104399764017</v>
      </c>
      <c r="AP232" s="7">
        <v>30.850165677885354</v>
      </c>
      <c r="AQ232" s="7">
        <v>30.745320948685439</v>
      </c>
      <c r="AR232" s="78">
        <v>33.716674189604653</v>
      </c>
      <c r="AS232" s="23"/>
    </row>
    <row r="233" spans="1:45" x14ac:dyDescent="0.25"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19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</row>
    <row r="234" spans="1:45" x14ac:dyDescent="0.25">
      <c r="A234" t="s">
        <v>171</v>
      </c>
      <c r="B234" t="s">
        <v>42</v>
      </c>
      <c r="D234" t="s">
        <v>40</v>
      </c>
      <c r="E234" t="s">
        <v>41</v>
      </c>
      <c r="F234">
        <v>2010</v>
      </c>
      <c r="I234" s="6">
        <v>0</v>
      </c>
      <c r="J234" s="6">
        <v>0.7339549641502654</v>
      </c>
      <c r="K234" s="6">
        <v>0</v>
      </c>
      <c r="L234" s="6">
        <v>0.88273252906936139</v>
      </c>
      <c r="M234" s="6">
        <v>0</v>
      </c>
      <c r="N234" s="6">
        <v>0</v>
      </c>
      <c r="O234" s="6">
        <v>0</v>
      </c>
      <c r="P234" s="6">
        <v>8.7448316276319105E-2</v>
      </c>
      <c r="Q234" s="6">
        <v>0</v>
      </c>
      <c r="R234" s="6">
        <v>0</v>
      </c>
      <c r="S234" s="6">
        <v>0</v>
      </c>
      <c r="T234" s="6">
        <v>6.945473152082843</v>
      </c>
      <c r="U234" s="6">
        <v>0</v>
      </c>
      <c r="V234" s="6">
        <v>6.9501925064801684</v>
      </c>
      <c r="W234" s="6">
        <v>0.19759595834747315</v>
      </c>
      <c r="X234" s="6">
        <v>0</v>
      </c>
      <c r="Y234" s="6">
        <v>4.4939528219252134</v>
      </c>
      <c r="Z234" s="6">
        <v>0</v>
      </c>
      <c r="AA234" s="6">
        <v>0</v>
      </c>
      <c r="AB234" s="6">
        <v>1.6486520722890501</v>
      </c>
      <c r="AC234" s="6">
        <v>0</v>
      </c>
      <c r="AD234" s="6">
        <v>0</v>
      </c>
      <c r="AE234" s="6">
        <v>0</v>
      </c>
      <c r="AF234" s="6">
        <v>0</v>
      </c>
      <c r="AG234" s="6">
        <v>0</v>
      </c>
      <c r="AH234" s="6">
        <v>0</v>
      </c>
      <c r="AI234" s="6">
        <v>1.3542671925191589E-2</v>
      </c>
      <c r="AJ234" s="6">
        <v>0</v>
      </c>
      <c r="AK234" s="6">
        <v>2.7235564865366851E-2</v>
      </c>
      <c r="AL234" s="6">
        <v>9.8478790830838769E-2</v>
      </c>
      <c r="AM234" s="6">
        <v>0.3756394366286866</v>
      </c>
      <c r="AN234" s="6">
        <v>0</v>
      </c>
      <c r="AO234" s="6">
        <v>0</v>
      </c>
      <c r="AP234" s="6">
        <v>0</v>
      </c>
      <c r="AQ234" s="6">
        <v>0.24350319096985512</v>
      </c>
      <c r="AR234" s="6">
        <v>0</v>
      </c>
      <c r="AS234" s="6"/>
    </row>
    <row r="235" spans="1:45" x14ac:dyDescent="0.25">
      <c r="A235" t="s">
        <v>171</v>
      </c>
      <c r="B235" t="s">
        <v>42</v>
      </c>
      <c r="D235" t="s">
        <v>40</v>
      </c>
      <c r="E235" t="s">
        <v>41</v>
      </c>
      <c r="F235">
        <v>2020</v>
      </c>
      <c r="I235" s="6">
        <v>0</v>
      </c>
      <c r="J235" s="6">
        <v>0.62481626465574813</v>
      </c>
      <c r="K235" s="6">
        <v>0</v>
      </c>
      <c r="L235" s="6">
        <v>5.5409967165960072</v>
      </c>
      <c r="M235" s="6">
        <v>0</v>
      </c>
      <c r="N235" s="6">
        <v>0</v>
      </c>
      <c r="O235" s="6">
        <v>0</v>
      </c>
      <c r="P235" s="6">
        <v>0.20277633145658411</v>
      </c>
      <c r="Q235" s="6">
        <v>0</v>
      </c>
      <c r="R235" s="6">
        <v>0</v>
      </c>
      <c r="S235" s="6">
        <v>0</v>
      </c>
      <c r="T235" s="6">
        <v>7.5464543307173395</v>
      </c>
      <c r="U235" s="6">
        <v>0</v>
      </c>
      <c r="V235" s="6">
        <v>19.618786000840604</v>
      </c>
      <c r="W235" s="6">
        <v>0.34418043494415662</v>
      </c>
      <c r="X235" s="6">
        <v>0</v>
      </c>
      <c r="Y235" s="6">
        <v>6.2288587994721549</v>
      </c>
      <c r="Z235" s="6">
        <v>0</v>
      </c>
      <c r="AA235" s="6">
        <v>0</v>
      </c>
      <c r="AB235" s="6">
        <v>2.0878701079092257</v>
      </c>
      <c r="AC235" s="6">
        <v>0</v>
      </c>
      <c r="AD235" s="6">
        <v>0</v>
      </c>
      <c r="AE235" s="6">
        <v>0</v>
      </c>
      <c r="AF235" s="6">
        <v>0</v>
      </c>
      <c r="AG235" s="6">
        <v>0</v>
      </c>
      <c r="AH235" s="6">
        <v>0</v>
      </c>
      <c r="AI235" s="6">
        <v>1.662939824052027E-2</v>
      </c>
      <c r="AJ235" s="6">
        <v>0</v>
      </c>
      <c r="AK235" s="6">
        <v>0.21843275479806648</v>
      </c>
      <c r="AL235" s="6">
        <v>1.0635227351955865</v>
      </c>
      <c r="AM235" s="6">
        <v>2.9918492198851849</v>
      </c>
      <c r="AN235" s="6">
        <v>0</v>
      </c>
      <c r="AO235" s="6">
        <v>0</v>
      </c>
      <c r="AP235" s="6">
        <v>0</v>
      </c>
      <c r="AQ235" s="6">
        <v>0.79224457547229832</v>
      </c>
      <c r="AR235" s="6">
        <v>0</v>
      </c>
      <c r="AS235" s="6"/>
    </row>
    <row r="236" spans="1:45" x14ac:dyDescent="0.25">
      <c r="A236" t="s">
        <v>171</v>
      </c>
      <c r="B236" t="s">
        <v>42</v>
      </c>
      <c r="D236" t="s">
        <v>40</v>
      </c>
      <c r="E236" t="s">
        <v>41</v>
      </c>
      <c r="F236">
        <v>2030</v>
      </c>
      <c r="I236" s="6">
        <v>0</v>
      </c>
      <c r="J236" s="6">
        <v>1.2029147454615914</v>
      </c>
      <c r="K236" s="6">
        <v>0</v>
      </c>
      <c r="L236" s="6">
        <v>5.6602027841035225</v>
      </c>
      <c r="M236" s="6">
        <v>0</v>
      </c>
      <c r="N236" s="6">
        <v>0</v>
      </c>
      <c r="O236" s="6">
        <v>0</v>
      </c>
      <c r="P236" s="6">
        <v>0.1976907027867571</v>
      </c>
      <c r="Q236" s="6">
        <v>0</v>
      </c>
      <c r="R236" s="6">
        <v>0</v>
      </c>
      <c r="S236" s="6">
        <v>0</v>
      </c>
      <c r="T236" s="6">
        <v>6.6602394822316615</v>
      </c>
      <c r="U236" s="6">
        <v>0</v>
      </c>
      <c r="V236" s="6">
        <v>20.919161342264886</v>
      </c>
      <c r="W236" s="6">
        <v>0.52718689374607963</v>
      </c>
      <c r="X236" s="6">
        <v>0</v>
      </c>
      <c r="Y236" s="6">
        <v>6.6925415110730633</v>
      </c>
      <c r="Z236" s="6">
        <v>0</v>
      </c>
      <c r="AA236" s="6">
        <v>0</v>
      </c>
      <c r="AB236" s="6">
        <v>3.829716135027204</v>
      </c>
      <c r="AC236" s="6">
        <v>0</v>
      </c>
      <c r="AD236" s="6">
        <v>0</v>
      </c>
      <c r="AE236" s="6">
        <v>0</v>
      </c>
      <c r="AF236" s="6">
        <v>0</v>
      </c>
      <c r="AG236" s="6">
        <v>0</v>
      </c>
      <c r="AH236" s="6">
        <v>0</v>
      </c>
      <c r="AI236" s="6">
        <v>0.12018930650295223</v>
      </c>
      <c r="AJ236" s="6">
        <v>0</v>
      </c>
      <c r="AK236" s="6">
        <v>0.33137830843444449</v>
      </c>
      <c r="AL236" s="6">
        <v>0.73015202621819941</v>
      </c>
      <c r="AM236" s="6">
        <v>3.3137026459257246</v>
      </c>
      <c r="AN236" s="6">
        <v>0</v>
      </c>
      <c r="AO236" s="6">
        <v>0</v>
      </c>
      <c r="AP236" s="6">
        <v>0</v>
      </c>
      <c r="AQ236" s="6">
        <v>0.40803053691893204</v>
      </c>
      <c r="AR236" s="6">
        <v>0</v>
      </c>
      <c r="AS236" s="6"/>
    </row>
    <row r="237" spans="1:45" x14ac:dyDescent="0.25">
      <c r="A237" t="s">
        <v>171</v>
      </c>
      <c r="B237" t="s">
        <v>42</v>
      </c>
      <c r="D237" t="s">
        <v>40</v>
      </c>
      <c r="E237" t="s">
        <v>41</v>
      </c>
      <c r="F237">
        <v>2040</v>
      </c>
      <c r="I237" s="6">
        <v>0</v>
      </c>
      <c r="J237" s="6">
        <v>1.381678291146293</v>
      </c>
      <c r="K237" s="6">
        <v>0</v>
      </c>
      <c r="L237" s="6">
        <v>5.3575642580122924</v>
      </c>
      <c r="M237" s="6">
        <v>0</v>
      </c>
      <c r="N237" s="6">
        <v>0</v>
      </c>
      <c r="O237" s="6">
        <v>0</v>
      </c>
      <c r="P237" s="6">
        <v>0.16147042099279502</v>
      </c>
      <c r="Q237" s="6">
        <v>0</v>
      </c>
      <c r="R237" s="6">
        <v>0</v>
      </c>
      <c r="S237" s="6">
        <v>0</v>
      </c>
      <c r="T237" s="6">
        <v>4.4366096664359018</v>
      </c>
      <c r="U237" s="6">
        <v>0</v>
      </c>
      <c r="V237" s="6">
        <v>13.508774462251104</v>
      </c>
      <c r="W237" s="6">
        <v>1.1064088468157485</v>
      </c>
      <c r="X237" s="6">
        <v>0</v>
      </c>
      <c r="Y237" s="6">
        <v>6.1334810630652754</v>
      </c>
      <c r="Z237" s="6">
        <v>0</v>
      </c>
      <c r="AA237" s="6">
        <v>0</v>
      </c>
      <c r="AB237" s="6">
        <v>2.6067498418401489</v>
      </c>
      <c r="AC237" s="6">
        <v>0</v>
      </c>
      <c r="AD237" s="6">
        <v>0</v>
      </c>
      <c r="AE237" s="6">
        <v>0</v>
      </c>
      <c r="AF237" s="6">
        <v>0</v>
      </c>
      <c r="AG237" s="6">
        <v>0</v>
      </c>
      <c r="AH237" s="6">
        <v>0</v>
      </c>
      <c r="AI237" s="6">
        <v>5.4358517504999433E-2</v>
      </c>
      <c r="AJ237" s="6">
        <v>0</v>
      </c>
      <c r="AK237" s="6">
        <v>0.20414560509113847</v>
      </c>
      <c r="AL237" s="6">
        <v>0.58797304916661453</v>
      </c>
      <c r="AM237" s="6">
        <v>3.0712113625359483</v>
      </c>
      <c r="AN237" s="6">
        <v>0</v>
      </c>
      <c r="AO237" s="6">
        <v>0</v>
      </c>
      <c r="AP237" s="6">
        <v>0</v>
      </c>
      <c r="AQ237" s="6">
        <v>0.18084626366978648</v>
      </c>
      <c r="AR237" s="6">
        <v>0</v>
      </c>
      <c r="AS237" s="6"/>
    </row>
    <row r="238" spans="1:45" x14ac:dyDescent="0.25">
      <c r="A238" t="s">
        <v>171</v>
      </c>
      <c r="B238" t="s">
        <v>42</v>
      </c>
      <c r="D238" t="s">
        <v>40</v>
      </c>
      <c r="E238" s="5" t="s">
        <v>41</v>
      </c>
      <c r="F238" s="5">
        <v>2050</v>
      </c>
      <c r="G238" s="5"/>
      <c r="H238" s="5"/>
      <c r="I238" s="7">
        <v>0</v>
      </c>
      <c r="J238" s="7">
        <v>1.5238780233010956</v>
      </c>
      <c r="K238" s="7">
        <v>0</v>
      </c>
      <c r="L238" s="7">
        <v>5.212536327484532</v>
      </c>
      <c r="M238" s="7">
        <v>0</v>
      </c>
      <c r="N238" s="7">
        <v>0</v>
      </c>
      <c r="O238" s="7">
        <v>0</v>
      </c>
      <c r="P238" s="7">
        <v>0.10937170562937776</v>
      </c>
      <c r="Q238" s="7">
        <v>0</v>
      </c>
      <c r="R238" s="7">
        <v>0</v>
      </c>
      <c r="S238" s="7">
        <v>0</v>
      </c>
      <c r="T238" s="7">
        <v>2.6152605394596824</v>
      </c>
      <c r="U238" s="7">
        <v>0</v>
      </c>
      <c r="V238" s="7">
        <v>7.2530977442264311</v>
      </c>
      <c r="W238" s="7">
        <v>1.520080228731278</v>
      </c>
      <c r="X238" s="7">
        <v>0</v>
      </c>
      <c r="Y238" s="7">
        <v>5.5586029474158236</v>
      </c>
      <c r="Z238" s="7">
        <v>0</v>
      </c>
      <c r="AA238" s="7">
        <v>0</v>
      </c>
      <c r="AB238" s="7">
        <v>1.5353121931296885</v>
      </c>
      <c r="AC238" s="7">
        <v>0</v>
      </c>
      <c r="AD238" s="7">
        <v>0</v>
      </c>
      <c r="AE238" s="7">
        <v>0</v>
      </c>
      <c r="AF238" s="7">
        <v>0</v>
      </c>
      <c r="AG238" s="7">
        <v>0</v>
      </c>
      <c r="AH238" s="7">
        <v>0</v>
      </c>
      <c r="AI238" s="7">
        <v>2.6445435239895901E-3</v>
      </c>
      <c r="AJ238" s="7">
        <v>0</v>
      </c>
      <c r="AK238" s="7">
        <v>0.10487100102117144</v>
      </c>
      <c r="AL238" s="7">
        <v>0.36606652956012564</v>
      </c>
      <c r="AM238" s="7">
        <v>2.7866780324811411</v>
      </c>
      <c r="AN238" s="7">
        <v>0</v>
      </c>
      <c r="AO238" s="7">
        <v>0</v>
      </c>
      <c r="AP238" s="7">
        <v>0</v>
      </c>
      <c r="AQ238" s="7">
        <v>4.2394031967852878E-3</v>
      </c>
      <c r="AR238" s="7">
        <v>0</v>
      </c>
      <c r="AS238" s="23"/>
    </row>
    <row r="239" spans="1:45" x14ac:dyDescent="0.25">
      <c r="A239" t="s">
        <v>172</v>
      </c>
      <c r="E239" t="s">
        <v>45</v>
      </c>
      <c r="F239">
        <v>2010</v>
      </c>
      <c r="I239" s="6">
        <v>12.30691914296985</v>
      </c>
      <c r="J239" s="6">
        <v>20.973264816743324</v>
      </c>
      <c r="K239" s="6">
        <v>21.06348906250064</v>
      </c>
      <c r="L239" s="6">
        <v>15.84309999116198</v>
      </c>
      <c r="M239" s="6">
        <v>12.30691914296985</v>
      </c>
      <c r="N239" s="6">
        <v>45.160510050436805</v>
      </c>
      <c r="O239" s="6">
        <v>20.280478518284639</v>
      </c>
      <c r="P239" s="6">
        <v>20.072319621856654</v>
      </c>
      <c r="Q239" s="6">
        <v>20.968439295031807</v>
      </c>
      <c r="R239" s="6">
        <v>21.549660779203926</v>
      </c>
      <c r="S239" s="6">
        <v>20.07113693234302</v>
      </c>
      <c r="T239" s="6">
        <v>20.862449229045655</v>
      </c>
      <c r="U239" s="6">
        <v>21.1277080368091</v>
      </c>
      <c r="V239" s="6">
        <v>21.021615436974972</v>
      </c>
      <c r="W239" s="6">
        <v>20.786414729387584</v>
      </c>
      <c r="X239" s="6">
        <v>12.194188710073336</v>
      </c>
      <c r="Y239" s="6">
        <v>20.011620603819079</v>
      </c>
      <c r="Z239" s="6">
        <v>21.003646080383316</v>
      </c>
      <c r="AA239" s="6">
        <v>0</v>
      </c>
      <c r="AB239" s="6">
        <v>21.090799038498162</v>
      </c>
      <c r="AC239" s="6">
        <v>19.947599734308795</v>
      </c>
      <c r="AD239" s="19">
        <v>21.06348906250064</v>
      </c>
      <c r="AE239" s="6">
        <v>20.008692328633305</v>
      </c>
      <c r="AF239" s="6">
        <v>0</v>
      </c>
      <c r="AG239" s="6">
        <v>11.899300117183049</v>
      </c>
      <c r="AH239" s="6">
        <v>20.137020340671178</v>
      </c>
      <c r="AI239" s="6">
        <v>21.118727612374574</v>
      </c>
      <c r="AJ239" s="6">
        <v>22.933729532625595</v>
      </c>
      <c r="AK239" s="6">
        <v>19.999532272674802</v>
      </c>
      <c r="AL239" s="6">
        <v>20.647690196287176</v>
      </c>
      <c r="AM239" s="6">
        <v>15.801927672142613</v>
      </c>
      <c r="AN239" s="6">
        <v>12.30691914296985</v>
      </c>
      <c r="AO239" s="6">
        <v>21.257808134758864</v>
      </c>
      <c r="AP239" s="6">
        <v>20.172956316995403</v>
      </c>
      <c r="AQ239" s="6">
        <v>20.067030714298582</v>
      </c>
      <c r="AR239" s="6">
        <v>21.155332252329828</v>
      </c>
      <c r="AS239" s="6"/>
    </row>
    <row r="240" spans="1:45" x14ac:dyDescent="0.25">
      <c r="A240" t="s">
        <v>172</v>
      </c>
      <c r="E240" t="s">
        <v>45</v>
      </c>
      <c r="F240">
        <v>2020</v>
      </c>
      <c r="I240" s="6">
        <v>9.6983787197468434</v>
      </c>
      <c r="J240" s="6">
        <v>24.057095527540945</v>
      </c>
      <c r="K240" s="6">
        <v>24.14731977329825</v>
      </c>
      <c r="L240" s="6">
        <v>18.235232383999744</v>
      </c>
      <c r="M240" s="6">
        <v>9.6983787197468434</v>
      </c>
      <c r="N240" s="6">
        <v>49.749386881690199</v>
      </c>
      <c r="O240" s="6">
        <v>23.415199082581985</v>
      </c>
      <c r="P240" s="6">
        <v>23.207040186153993</v>
      </c>
      <c r="Q240" s="6">
        <v>24.052270005829431</v>
      </c>
      <c r="R240" s="6">
        <v>24.633491490001543</v>
      </c>
      <c r="S240" s="6">
        <v>23.205857496640363</v>
      </c>
      <c r="T240" s="6">
        <v>23.946279939843286</v>
      </c>
      <c r="U240" s="6">
        <v>24.211538747606717</v>
      </c>
      <c r="V240" s="6">
        <v>24.105446147772582</v>
      </c>
      <c r="W240" s="6">
        <v>23.870245440185197</v>
      </c>
      <c r="X240" s="6">
        <v>9.585648286850331</v>
      </c>
      <c r="Y240" s="6">
        <v>23.146341168116415</v>
      </c>
      <c r="Z240" s="6">
        <v>24.087476791180929</v>
      </c>
      <c r="AA240" s="6">
        <v>0</v>
      </c>
      <c r="AB240" s="6">
        <v>24.174629749295775</v>
      </c>
      <c r="AC240" s="6">
        <v>23.082320298606135</v>
      </c>
      <c r="AD240" s="19">
        <v>24.14731977329825</v>
      </c>
      <c r="AE240" s="6">
        <v>23.143412892930648</v>
      </c>
      <c r="AF240" s="6">
        <v>0</v>
      </c>
      <c r="AG240" s="6">
        <v>9.290759693960041</v>
      </c>
      <c r="AH240" s="6">
        <v>23.271740904968517</v>
      </c>
      <c r="AI240" s="6">
        <v>24.202558323172184</v>
      </c>
      <c r="AJ240" s="6">
        <v>26.299839136532277</v>
      </c>
      <c r="AK240" s="6">
        <v>23.134252836972149</v>
      </c>
      <c r="AL240" s="6">
        <v>23.731520907084789</v>
      </c>
      <c r="AM240" s="6">
        <v>18.194060064980377</v>
      </c>
      <c r="AN240" s="6">
        <v>9.6983787197468434</v>
      </c>
      <c r="AO240" s="6">
        <v>24.341638845556478</v>
      </c>
      <c r="AP240" s="6">
        <v>23.307676881292743</v>
      </c>
      <c r="AQ240" s="6">
        <v>23.201751278595921</v>
      </c>
      <c r="AR240" s="6">
        <v>24.239162963127452</v>
      </c>
      <c r="AS240" s="6"/>
    </row>
    <row r="241" spans="1:45" x14ac:dyDescent="0.25">
      <c r="A241" t="s">
        <v>172</v>
      </c>
      <c r="E241" t="s">
        <v>45</v>
      </c>
      <c r="F241">
        <v>2030</v>
      </c>
      <c r="I241" s="6">
        <v>10.513001617196654</v>
      </c>
      <c r="J241" s="6">
        <v>34.186580063623417</v>
      </c>
      <c r="K241" s="6">
        <v>34.276804309380729</v>
      </c>
      <c r="L241" s="6">
        <v>25.851906285247711</v>
      </c>
      <c r="M241" s="6">
        <v>10.513001617196654</v>
      </c>
      <c r="N241" s="6">
        <v>47.407433544739561</v>
      </c>
      <c r="O241" s="6">
        <v>33.383424801518508</v>
      </c>
      <c r="P241" s="6">
        <v>33.175265905090519</v>
      </c>
      <c r="Q241" s="6">
        <v>34.181754541911907</v>
      </c>
      <c r="R241" s="6">
        <v>34.762976026084019</v>
      </c>
      <c r="S241" s="6">
        <v>33.174083215576886</v>
      </c>
      <c r="T241" s="6">
        <v>34.075764475925766</v>
      </c>
      <c r="U241" s="6">
        <v>34.341023283689189</v>
      </c>
      <c r="V241" s="6">
        <v>34.234930683855062</v>
      </c>
      <c r="W241" s="6">
        <v>33.999729976267659</v>
      </c>
      <c r="X241" s="6">
        <v>10.40027118430014</v>
      </c>
      <c r="Y241" s="6">
        <v>33.114566887052945</v>
      </c>
      <c r="Z241" s="6">
        <v>34.216961327263405</v>
      </c>
      <c r="AA241" s="6">
        <v>0</v>
      </c>
      <c r="AB241" s="6">
        <v>34.30411428537824</v>
      </c>
      <c r="AC241" s="6">
        <v>33.050546017542665</v>
      </c>
      <c r="AD241" s="19">
        <v>34.276804309380729</v>
      </c>
      <c r="AE241" s="6">
        <v>33.111638611867171</v>
      </c>
      <c r="AF241" s="6">
        <v>0</v>
      </c>
      <c r="AG241" s="6">
        <v>10.105382591409853</v>
      </c>
      <c r="AH241" s="6">
        <v>33.23996662390504</v>
      </c>
      <c r="AI241" s="6">
        <v>34.332042859254663</v>
      </c>
      <c r="AJ241" s="6">
        <v>36.542362196760159</v>
      </c>
      <c r="AK241" s="6">
        <v>33.102478555908661</v>
      </c>
      <c r="AL241" s="6">
        <v>33.861005443167265</v>
      </c>
      <c r="AM241" s="6">
        <v>25.810733966228348</v>
      </c>
      <c r="AN241" s="6">
        <v>10.513001617196654</v>
      </c>
      <c r="AO241" s="6">
        <v>34.471123381638954</v>
      </c>
      <c r="AP241" s="6">
        <v>33.275902600229266</v>
      </c>
      <c r="AQ241" s="6">
        <v>33.169976997532444</v>
      </c>
      <c r="AR241" s="6">
        <v>34.368647499209914</v>
      </c>
      <c r="AS241" s="6"/>
    </row>
    <row r="242" spans="1:45" x14ac:dyDescent="0.25">
      <c r="A242" t="s">
        <v>172</v>
      </c>
      <c r="E242" t="s">
        <v>45</v>
      </c>
      <c r="F242">
        <v>2040</v>
      </c>
      <c r="I242" s="6">
        <v>13.329018980191769</v>
      </c>
      <c r="J242" s="6">
        <v>34.287912130905028</v>
      </c>
      <c r="K242" s="6">
        <v>34.378136376662333</v>
      </c>
      <c r="L242" s="6">
        <v>25.810907913028505</v>
      </c>
      <c r="M242" s="6">
        <v>13.329018980191769</v>
      </c>
      <c r="N242" s="6">
        <v>54.584107445987527</v>
      </c>
      <c r="O242" s="6">
        <v>33.329488284969401</v>
      </c>
      <c r="P242" s="6">
        <v>33.121329388541419</v>
      </c>
      <c r="Q242" s="6">
        <v>34.283086609193539</v>
      </c>
      <c r="R242" s="6">
        <v>34.864308093365622</v>
      </c>
      <c r="S242" s="6">
        <v>33.120146699027778</v>
      </c>
      <c r="T242" s="6">
        <v>34.177096543207355</v>
      </c>
      <c r="U242" s="6">
        <v>34.4423553509708</v>
      </c>
      <c r="V242" s="6">
        <v>34.336262751136694</v>
      </c>
      <c r="W242" s="6">
        <v>34.101062043549284</v>
      </c>
      <c r="X242" s="6">
        <v>13.216288547295255</v>
      </c>
      <c r="Y242" s="6">
        <v>33.060630370503837</v>
      </c>
      <c r="Z242" s="6">
        <v>34.318293394545009</v>
      </c>
      <c r="AA242" s="6">
        <v>0</v>
      </c>
      <c r="AB242" s="6">
        <v>34.405446352659858</v>
      </c>
      <c r="AC242" s="6">
        <v>32.996609500993557</v>
      </c>
      <c r="AD242" s="19">
        <v>34.378136376662333</v>
      </c>
      <c r="AE242" s="6">
        <v>33.057702095318064</v>
      </c>
      <c r="AF242" s="6">
        <v>0</v>
      </c>
      <c r="AG242" s="6">
        <v>12.921399954404968</v>
      </c>
      <c r="AH242" s="6">
        <v>33.18603010735594</v>
      </c>
      <c r="AI242" s="6">
        <v>34.433374926536267</v>
      </c>
      <c r="AJ242" s="6">
        <v>32.854076792527927</v>
      </c>
      <c r="AK242" s="6">
        <v>33.048542039359567</v>
      </c>
      <c r="AL242" s="6">
        <v>33.962337510448869</v>
      </c>
      <c r="AM242" s="6">
        <v>25.769735594009141</v>
      </c>
      <c r="AN242" s="6">
        <v>13.329018980191769</v>
      </c>
      <c r="AO242" s="6">
        <v>34.572455448920557</v>
      </c>
      <c r="AP242" s="6">
        <v>33.221966083680165</v>
      </c>
      <c r="AQ242" s="6">
        <v>33.116040480983344</v>
      </c>
      <c r="AR242" s="6">
        <v>34.469979566491546</v>
      </c>
      <c r="AS242" s="6"/>
    </row>
    <row r="243" spans="1:45" ht="15.75" thickBot="1" x14ac:dyDescent="0.3">
      <c r="A243" t="s">
        <v>172</v>
      </c>
      <c r="C243" s="10"/>
      <c r="E243" t="s">
        <v>45</v>
      </c>
      <c r="F243">
        <v>2050</v>
      </c>
      <c r="I243" s="6">
        <v>16.145036343186888</v>
      </c>
      <c r="J243" s="6">
        <v>34.389244198186638</v>
      </c>
      <c r="K243" s="6">
        <v>34.479468443943937</v>
      </c>
      <c r="L243" s="6">
        <v>25.769909540809294</v>
      </c>
      <c r="M243" s="6">
        <v>16.145036343186888</v>
      </c>
      <c r="N243" s="6">
        <v>61.760781347235486</v>
      </c>
      <c r="O243" s="6">
        <v>33.2755517684203</v>
      </c>
      <c r="P243" s="6">
        <v>33.067392871992304</v>
      </c>
      <c r="Q243" s="6">
        <v>34.384418676475121</v>
      </c>
      <c r="R243" s="6">
        <v>34.965640160647233</v>
      </c>
      <c r="S243" s="6">
        <v>33.06621018247867</v>
      </c>
      <c r="T243" s="6">
        <v>34.278428610488966</v>
      </c>
      <c r="U243" s="6">
        <v>34.543687418252404</v>
      </c>
      <c r="V243" s="6">
        <v>34.437594818418262</v>
      </c>
      <c r="W243" s="6">
        <v>34.202394110830888</v>
      </c>
      <c r="X243" s="6">
        <v>16.032305910290372</v>
      </c>
      <c r="Y243" s="6">
        <v>33.006693853954737</v>
      </c>
      <c r="Z243" s="6">
        <v>34.41962546182662</v>
      </c>
      <c r="AA243" s="6">
        <v>0</v>
      </c>
      <c r="AB243" s="6">
        <v>34.506778419941483</v>
      </c>
      <c r="AC243" s="6">
        <v>32.942672984444449</v>
      </c>
      <c r="AD243" s="19">
        <v>34.479468443943937</v>
      </c>
      <c r="AE243" s="6">
        <v>33.003765578768956</v>
      </c>
      <c r="AF243" s="6">
        <v>0</v>
      </c>
      <c r="AG243" s="6">
        <v>15.737417317400084</v>
      </c>
      <c r="AH243" s="6">
        <v>33.132093590806832</v>
      </c>
      <c r="AI243" s="6">
        <v>34.534706993817863</v>
      </c>
      <c r="AJ243" s="6">
        <v>29.165791388295705</v>
      </c>
      <c r="AK243" s="6">
        <v>32.994605522810453</v>
      </c>
      <c r="AL243" s="6">
        <v>34.063669577730479</v>
      </c>
      <c r="AM243" s="6">
        <v>25.72873722178992</v>
      </c>
      <c r="AN243" s="6">
        <v>16.145036343186888</v>
      </c>
      <c r="AO243" s="6">
        <v>34.673787516202168</v>
      </c>
      <c r="AP243" s="6">
        <v>33.168029567131057</v>
      </c>
      <c r="AQ243" s="6">
        <v>33.062103964434236</v>
      </c>
      <c r="AR243" s="6">
        <v>34.571311633773128</v>
      </c>
      <c r="AS243" s="6"/>
    </row>
    <row r="244" spans="1:45" x14ac:dyDescent="0.25">
      <c r="B244" t="s">
        <v>46</v>
      </c>
    </row>
    <row r="245" spans="1:45" x14ac:dyDescent="0.25">
      <c r="A245" t="s">
        <v>173</v>
      </c>
      <c r="B245" t="s">
        <v>42</v>
      </c>
      <c r="D245" t="s">
        <v>40</v>
      </c>
      <c r="E245" t="s">
        <v>41</v>
      </c>
      <c r="F245">
        <v>2010</v>
      </c>
      <c r="I245" s="6">
        <v>0</v>
      </c>
      <c r="J245" s="6">
        <v>0.18639351937851131</v>
      </c>
      <c r="K245" s="6">
        <v>0</v>
      </c>
      <c r="L245" s="6">
        <v>4.4641814833495355E-4</v>
      </c>
      <c r="M245" s="6">
        <v>0</v>
      </c>
      <c r="N245" s="6">
        <v>0</v>
      </c>
      <c r="O245" s="6">
        <v>0</v>
      </c>
      <c r="P245" s="6">
        <v>6.9609269489442793E-2</v>
      </c>
      <c r="Q245" s="6">
        <v>0</v>
      </c>
      <c r="R245" s="6">
        <v>0</v>
      </c>
      <c r="S245" s="6">
        <v>0</v>
      </c>
      <c r="T245" s="6">
        <v>7.5118967480463702E-3</v>
      </c>
      <c r="U245" s="6">
        <v>0</v>
      </c>
      <c r="V245" s="6">
        <v>1.0943929715735212</v>
      </c>
      <c r="W245" s="6">
        <v>1.9634456068993715E-2</v>
      </c>
      <c r="X245" s="6">
        <v>0</v>
      </c>
      <c r="Y245" s="6">
        <v>0.74603180309293537</v>
      </c>
      <c r="Z245" s="6">
        <v>0</v>
      </c>
      <c r="AA245" s="6">
        <v>0</v>
      </c>
      <c r="AB245" s="6">
        <v>1.500612908518947</v>
      </c>
      <c r="AC245" s="6">
        <v>0</v>
      </c>
      <c r="AD245" s="6">
        <v>0</v>
      </c>
      <c r="AE245" s="6">
        <v>0</v>
      </c>
      <c r="AF245" s="6">
        <v>0</v>
      </c>
      <c r="AG245" s="6">
        <v>0</v>
      </c>
      <c r="AH245" s="6">
        <v>0</v>
      </c>
      <c r="AI245" s="6">
        <v>0</v>
      </c>
      <c r="AJ245" s="6">
        <v>0</v>
      </c>
      <c r="AK245" s="6">
        <v>0</v>
      </c>
      <c r="AL245" s="6">
        <v>0</v>
      </c>
      <c r="AM245" s="6">
        <v>0.47715339029152937</v>
      </c>
      <c r="AN245" s="6">
        <v>0</v>
      </c>
      <c r="AO245" s="6">
        <v>0</v>
      </c>
      <c r="AP245" s="6">
        <v>3.600783082005115E-4</v>
      </c>
      <c r="AQ245" s="6">
        <v>0.13363946483331016</v>
      </c>
      <c r="AR245" s="6">
        <v>0</v>
      </c>
      <c r="AS245" s="6"/>
    </row>
    <row r="246" spans="1:45" x14ac:dyDescent="0.25">
      <c r="A246" t="s">
        <v>173</v>
      </c>
      <c r="B246" t="s">
        <v>42</v>
      </c>
      <c r="D246" t="s">
        <v>40</v>
      </c>
      <c r="E246" t="s">
        <v>41</v>
      </c>
      <c r="F246">
        <v>2020</v>
      </c>
      <c r="I246" s="6">
        <v>0</v>
      </c>
      <c r="J246" s="6">
        <v>0.17909136663264458</v>
      </c>
      <c r="K246" s="6">
        <v>0</v>
      </c>
      <c r="L246" s="6">
        <v>0.21017143587910256</v>
      </c>
      <c r="M246" s="6">
        <v>0</v>
      </c>
      <c r="N246" s="6">
        <v>0</v>
      </c>
      <c r="O246" s="6">
        <v>0</v>
      </c>
      <c r="P246" s="6">
        <v>0.43819841248344971</v>
      </c>
      <c r="Q246" s="6">
        <v>0</v>
      </c>
      <c r="R246" s="6">
        <v>0</v>
      </c>
      <c r="S246" s="6">
        <v>0</v>
      </c>
      <c r="T246" s="6">
        <v>1.7427897763589069</v>
      </c>
      <c r="U246" s="6">
        <v>0</v>
      </c>
      <c r="V246" s="6">
        <v>12.450262824779497</v>
      </c>
      <c r="W246" s="6">
        <v>0.23586104691020324</v>
      </c>
      <c r="X246" s="6">
        <v>0</v>
      </c>
      <c r="Y246" s="6">
        <v>1.2578028878072938</v>
      </c>
      <c r="Z246" s="6">
        <v>0</v>
      </c>
      <c r="AA246" s="6">
        <v>0</v>
      </c>
      <c r="AB246" s="6">
        <v>1.0789604770864527</v>
      </c>
      <c r="AC246" s="6">
        <v>0</v>
      </c>
      <c r="AD246" s="6">
        <v>0</v>
      </c>
      <c r="AE246" s="6">
        <v>0</v>
      </c>
      <c r="AF246" s="6">
        <v>0</v>
      </c>
      <c r="AG246" s="6">
        <v>0</v>
      </c>
      <c r="AH246" s="6">
        <v>0</v>
      </c>
      <c r="AI246" s="6">
        <v>0</v>
      </c>
      <c r="AJ246" s="6">
        <v>0</v>
      </c>
      <c r="AK246" s="6">
        <v>9.8666413901029981E-2</v>
      </c>
      <c r="AL246" s="6">
        <v>0</v>
      </c>
      <c r="AM246" s="6">
        <v>2.0006042812780889</v>
      </c>
      <c r="AN246" s="6">
        <v>0</v>
      </c>
      <c r="AO246" s="6">
        <v>0</v>
      </c>
      <c r="AP246" s="6">
        <v>0</v>
      </c>
      <c r="AQ246" s="6">
        <v>0.25138012074898403</v>
      </c>
      <c r="AR246" s="6">
        <v>0</v>
      </c>
      <c r="AS246" s="6"/>
    </row>
    <row r="247" spans="1:45" x14ac:dyDescent="0.25">
      <c r="A247" t="s">
        <v>173</v>
      </c>
      <c r="B247" t="s">
        <v>42</v>
      </c>
      <c r="D247" t="s">
        <v>40</v>
      </c>
      <c r="E247" t="s">
        <v>41</v>
      </c>
      <c r="F247">
        <v>2030</v>
      </c>
      <c r="I247" s="6">
        <v>0</v>
      </c>
      <c r="J247" s="6">
        <v>0.31760558599558708</v>
      </c>
      <c r="K247" s="6">
        <v>0</v>
      </c>
      <c r="L247" s="6">
        <v>0.27455697066417861</v>
      </c>
      <c r="M247" s="6">
        <v>0</v>
      </c>
      <c r="N247" s="6">
        <v>0</v>
      </c>
      <c r="O247" s="6">
        <v>0</v>
      </c>
      <c r="P247" s="6">
        <v>0.64866156365691097</v>
      </c>
      <c r="Q247" s="6">
        <v>0</v>
      </c>
      <c r="R247" s="6">
        <v>0</v>
      </c>
      <c r="S247" s="6">
        <v>0</v>
      </c>
      <c r="T247" s="6">
        <v>7.966893049493412E-3</v>
      </c>
      <c r="U247" s="6">
        <v>0</v>
      </c>
      <c r="V247" s="6">
        <v>6.0334467708485562</v>
      </c>
      <c r="W247" s="6">
        <v>0.24159042230276298</v>
      </c>
      <c r="X247" s="6">
        <v>0</v>
      </c>
      <c r="Y247" s="6">
        <v>2.3079554308052121</v>
      </c>
      <c r="Z247" s="6">
        <v>0</v>
      </c>
      <c r="AA247" s="6">
        <v>0</v>
      </c>
      <c r="AB247" s="6">
        <v>2.2152332737436145</v>
      </c>
      <c r="AC247" s="6">
        <v>0</v>
      </c>
      <c r="AD247" s="6">
        <v>0</v>
      </c>
      <c r="AE247" s="6">
        <v>0</v>
      </c>
      <c r="AF247" s="6">
        <v>0</v>
      </c>
      <c r="AG247" s="6">
        <v>0</v>
      </c>
      <c r="AH247" s="6">
        <v>0</v>
      </c>
      <c r="AI247" s="6">
        <v>0</v>
      </c>
      <c r="AJ247" s="6">
        <v>0</v>
      </c>
      <c r="AK247" s="6">
        <v>0.19340509066687062</v>
      </c>
      <c r="AL247" s="6">
        <v>0</v>
      </c>
      <c r="AM247" s="6">
        <v>3.7580121839924385</v>
      </c>
      <c r="AN247" s="6">
        <v>0</v>
      </c>
      <c r="AO247" s="6">
        <v>0</v>
      </c>
      <c r="AP247" s="6">
        <v>0</v>
      </c>
      <c r="AQ247" s="6">
        <v>0.33341125321569837</v>
      </c>
      <c r="AR247" s="6">
        <v>0</v>
      </c>
      <c r="AS247" s="6"/>
    </row>
    <row r="248" spans="1:45" x14ac:dyDescent="0.25">
      <c r="A248" t="s">
        <v>173</v>
      </c>
      <c r="B248" t="s">
        <v>42</v>
      </c>
      <c r="D248" t="s">
        <v>40</v>
      </c>
      <c r="E248" t="s">
        <v>41</v>
      </c>
      <c r="F248">
        <v>2040</v>
      </c>
      <c r="I248" s="6">
        <v>0</v>
      </c>
      <c r="J248" s="6">
        <v>0.15108108509119916</v>
      </c>
      <c r="K248" s="6">
        <v>0</v>
      </c>
      <c r="L248" s="6">
        <v>0.24279210931734319</v>
      </c>
      <c r="M248" s="6">
        <v>0</v>
      </c>
      <c r="N248" s="6">
        <v>0</v>
      </c>
      <c r="O248" s="6">
        <v>0</v>
      </c>
      <c r="P248" s="6">
        <v>0.40433165927069148</v>
      </c>
      <c r="Q248" s="6">
        <v>0</v>
      </c>
      <c r="R248" s="6">
        <v>0</v>
      </c>
      <c r="S248" s="6">
        <v>0</v>
      </c>
      <c r="T248" s="6">
        <v>3.1625088239758555E-3</v>
      </c>
      <c r="U248" s="6">
        <v>0</v>
      </c>
      <c r="V248" s="6">
        <v>2.6091069452556095</v>
      </c>
      <c r="W248" s="6">
        <v>0.95142815947159709</v>
      </c>
      <c r="X248" s="6">
        <v>0</v>
      </c>
      <c r="Y248" s="6">
        <v>1.9313130502374665</v>
      </c>
      <c r="Z248" s="6">
        <v>0</v>
      </c>
      <c r="AA248" s="6">
        <v>0</v>
      </c>
      <c r="AB248" s="6">
        <v>1.5725352598603874</v>
      </c>
      <c r="AC248" s="6">
        <v>0</v>
      </c>
      <c r="AD248" s="6">
        <v>0</v>
      </c>
      <c r="AE248" s="6">
        <v>0</v>
      </c>
      <c r="AF248" s="6">
        <v>0</v>
      </c>
      <c r="AG248" s="6">
        <v>0</v>
      </c>
      <c r="AH248" s="6">
        <v>0</v>
      </c>
      <c r="AI248" s="6">
        <v>0</v>
      </c>
      <c r="AJ248" s="6">
        <v>0</v>
      </c>
      <c r="AK248" s="6">
        <v>0.14385000600631309</v>
      </c>
      <c r="AL248" s="6">
        <v>0</v>
      </c>
      <c r="AM248" s="6">
        <v>4.2555590592744208</v>
      </c>
      <c r="AN248" s="6">
        <v>0</v>
      </c>
      <c r="AO248" s="6">
        <v>0</v>
      </c>
      <c r="AP248" s="6">
        <v>7.6734917257570955E-19</v>
      </c>
      <c r="AQ248" s="6">
        <v>0.19053930899331986</v>
      </c>
      <c r="AR248" s="6">
        <v>0</v>
      </c>
      <c r="AS248" s="6"/>
    </row>
    <row r="249" spans="1:45" x14ac:dyDescent="0.25">
      <c r="A249" t="s">
        <v>173</v>
      </c>
      <c r="B249" t="s">
        <v>42</v>
      </c>
      <c r="D249" t="s">
        <v>40</v>
      </c>
      <c r="E249" s="5" t="s">
        <v>41</v>
      </c>
      <c r="F249" s="5">
        <v>2050</v>
      </c>
      <c r="G249" s="5"/>
      <c r="H249" s="5"/>
      <c r="I249" s="7">
        <v>0</v>
      </c>
      <c r="J249" s="7">
        <v>5.4091789539165637E-2</v>
      </c>
      <c r="K249" s="7">
        <v>0</v>
      </c>
      <c r="L249" s="7">
        <v>0.18317656114445516</v>
      </c>
      <c r="M249" s="7">
        <v>0</v>
      </c>
      <c r="N249" s="7">
        <v>0</v>
      </c>
      <c r="O249" s="7">
        <v>0</v>
      </c>
      <c r="P249" s="7">
        <v>0.19905083746909968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0.45207461137198229</v>
      </c>
      <c r="W249" s="7">
        <v>1.7845761403961706</v>
      </c>
      <c r="X249" s="7">
        <v>0</v>
      </c>
      <c r="Y249" s="7">
        <v>1.6090582583463695</v>
      </c>
      <c r="Z249" s="7">
        <v>0</v>
      </c>
      <c r="AA249" s="7">
        <v>0</v>
      </c>
      <c r="AB249" s="7">
        <v>1.0175945254204328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9.2697094942301633E-2</v>
      </c>
      <c r="AL249" s="7">
        <v>0</v>
      </c>
      <c r="AM249" s="7">
        <v>4.322475452197259</v>
      </c>
      <c r="AN249" s="7">
        <v>0</v>
      </c>
      <c r="AO249" s="7">
        <v>0</v>
      </c>
      <c r="AP249" s="7">
        <v>0</v>
      </c>
      <c r="AQ249" s="7">
        <v>6.9274405149125834E-2</v>
      </c>
      <c r="AR249" s="7">
        <v>0</v>
      </c>
      <c r="AS249" s="23"/>
    </row>
    <row r="250" spans="1:45" x14ac:dyDescent="0.25">
      <c r="A250" t="s">
        <v>156</v>
      </c>
      <c r="E250" t="s">
        <v>45</v>
      </c>
      <c r="F250">
        <v>2010</v>
      </c>
      <c r="I250" s="6">
        <v>16.880586455689276</v>
      </c>
      <c r="J250" s="6">
        <v>18.369348580697075</v>
      </c>
      <c r="K250" s="6">
        <v>18.458652170885433</v>
      </c>
      <c r="L250" s="6">
        <v>19.736215512197386</v>
      </c>
      <c r="M250" s="6">
        <v>16.880586455689276</v>
      </c>
      <c r="N250" s="6">
        <v>28.158335135851249</v>
      </c>
      <c r="O250" s="6">
        <v>19.208873205799463</v>
      </c>
      <c r="P250" s="6">
        <v>19.002838379743192</v>
      </c>
      <c r="Q250" s="6">
        <v>18.36457229900304</v>
      </c>
      <c r="R250" s="6">
        <v>18.939862951703994</v>
      </c>
      <c r="S250" s="6">
        <v>19.001667758489898</v>
      </c>
      <c r="T250" s="6">
        <v>18.259663764302449</v>
      </c>
      <c r="U250" s="6">
        <v>18.522215849537687</v>
      </c>
      <c r="V250" s="6">
        <v>18.417205827252875</v>
      </c>
      <c r="W250" s="6">
        <v>18.184405126885771</v>
      </c>
      <c r="X250" s="6">
        <v>16.769006333332523</v>
      </c>
      <c r="Y250" s="6">
        <v>18.942758739440688</v>
      </c>
      <c r="Z250" s="6">
        <v>18.399419831442774</v>
      </c>
      <c r="AA250" s="6">
        <v>0</v>
      </c>
      <c r="AB250" s="6">
        <v>18.485683473658483</v>
      </c>
      <c r="AC250" s="6">
        <v>18.879391144109082</v>
      </c>
      <c r="AD250" s="19">
        <v>18.458652170885433</v>
      </c>
      <c r="AE250" s="6">
        <v>18.939860344613955</v>
      </c>
      <c r="AF250" s="6">
        <v>0</v>
      </c>
      <c r="AG250" s="6">
        <v>16.477126807716626</v>
      </c>
      <c r="AH250" s="6">
        <v>19.066878887141236</v>
      </c>
      <c r="AI250" s="6">
        <v>18.513327062087178</v>
      </c>
      <c r="AJ250" s="6">
        <v>22.866199532024151</v>
      </c>
      <c r="AK250" s="6">
        <v>18.930793758614207</v>
      </c>
      <c r="AL250" s="6">
        <v>18.047096150245576</v>
      </c>
      <c r="AM250" s="6">
        <v>19.6954633188823</v>
      </c>
      <c r="AN250" s="6">
        <v>16.880586455689276</v>
      </c>
      <c r="AO250" s="6">
        <v>18.650988395467554</v>
      </c>
      <c r="AP250" s="6">
        <v>19.102448169829501</v>
      </c>
      <c r="AQ250" s="6">
        <v>18.997603440629586</v>
      </c>
      <c r="AR250" s="6">
        <v>18.549558185308218</v>
      </c>
      <c r="AS250" s="6"/>
    </row>
    <row r="251" spans="1:45" x14ac:dyDescent="0.25">
      <c r="A251" t="s">
        <v>156</v>
      </c>
      <c r="E251" t="s">
        <v>45</v>
      </c>
      <c r="F251">
        <v>2020</v>
      </c>
      <c r="I251" s="6">
        <v>16.404442524432561</v>
      </c>
      <c r="J251" s="6">
        <v>19.340589182200834</v>
      </c>
      <c r="K251" s="6">
        <v>19.429892772389191</v>
      </c>
      <c r="L251" s="6">
        <v>20.895012504678586</v>
      </c>
      <c r="M251" s="6">
        <v>16.404442524432561</v>
      </c>
      <c r="N251" s="6">
        <v>30.215311505346417</v>
      </c>
      <c r="O251" s="6">
        <v>20.310355482920837</v>
      </c>
      <c r="P251" s="6">
        <v>20.104320656864562</v>
      </c>
      <c r="Q251" s="6">
        <v>19.335812900506777</v>
      </c>
      <c r="R251" s="6">
        <v>19.911103553207756</v>
      </c>
      <c r="S251" s="6">
        <v>20.103150035611272</v>
      </c>
      <c r="T251" s="6">
        <v>19.230904365806218</v>
      </c>
      <c r="U251" s="6">
        <v>19.49345645104145</v>
      </c>
      <c r="V251" s="6">
        <v>19.388446428756648</v>
      </c>
      <c r="W251" s="6">
        <v>19.15564572838954</v>
      </c>
      <c r="X251" s="6">
        <v>16.292862402075809</v>
      </c>
      <c r="Y251" s="6">
        <v>20.044241016562065</v>
      </c>
      <c r="Z251" s="6">
        <v>19.370660432946536</v>
      </c>
      <c r="AA251" s="6">
        <v>0</v>
      </c>
      <c r="AB251" s="6">
        <v>19.456924075162249</v>
      </c>
      <c r="AC251" s="6">
        <v>19.980873421230456</v>
      </c>
      <c r="AD251" s="19">
        <v>19.429892772389191</v>
      </c>
      <c r="AE251" s="6">
        <v>20.041342621735328</v>
      </c>
      <c r="AF251" s="6">
        <v>0</v>
      </c>
      <c r="AG251" s="6">
        <v>16.000982876459911</v>
      </c>
      <c r="AH251" s="6">
        <v>20.16836116426261</v>
      </c>
      <c r="AI251" s="6">
        <v>19.484567663590948</v>
      </c>
      <c r="AJ251" s="6">
        <v>20.380205976707288</v>
      </c>
      <c r="AK251" s="6">
        <v>20.032276035735585</v>
      </c>
      <c r="AL251" s="6">
        <v>19.018336751749334</v>
      </c>
      <c r="AM251" s="6">
        <v>20.8542603113635</v>
      </c>
      <c r="AN251" s="6">
        <v>16.404442524432561</v>
      </c>
      <c r="AO251" s="6">
        <v>19.622228996971316</v>
      </c>
      <c r="AP251" s="6">
        <v>20.203930446950874</v>
      </c>
      <c r="AQ251" s="6">
        <v>20.09908571775096</v>
      </c>
      <c r="AR251" s="6">
        <v>19.520798786811962</v>
      </c>
      <c r="AS251" s="6"/>
    </row>
    <row r="252" spans="1:45" x14ac:dyDescent="0.25">
      <c r="A252" t="s">
        <v>156</v>
      </c>
      <c r="E252" t="s">
        <v>45</v>
      </c>
      <c r="F252">
        <v>2030</v>
      </c>
      <c r="I252" s="6">
        <v>18.789045102305817</v>
      </c>
      <c r="J252" s="6">
        <v>26.326002716035418</v>
      </c>
      <c r="K252" s="6">
        <v>26.41530630622378</v>
      </c>
      <c r="L252" s="6">
        <v>28.815871795763446</v>
      </c>
      <c r="M252" s="6">
        <v>18.789045102305817</v>
      </c>
      <c r="N252" s="6">
        <v>32.013308283004847</v>
      </c>
      <c r="O252" s="6">
        <v>27.819442486143181</v>
      </c>
      <c r="P252" s="6">
        <v>27.613407660086914</v>
      </c>
      <c r="Q252" s="6">
        <v>26.32122643434138</v>
      </c>
      <c r="R252" s="6">
        <v>26.896517087042344</v>
      </c>
      <c r="S252" s="6">
        <v>27.612237038833612</v>
      </c>
      <c r="T252" s="6">
        <v>26.216317899640789</v>
      </c>
      <c r="U252" s="6">
        <v>26.478869984876034</v>
      </c>
      <c r="V252" s="6">
        <v>26.373859962591233</v>
      </c>
      <c r="W252" s="6">
        <v>26.141059262224129</v>
      </c>
      <c r="X252" s="6">
        <v>18.677464979949065</v>
      </c>
      <c r="Y252" s="6">
        <v>27.553328019784406</v>
      </c>
      <c r="Z252" s="6">
        <v>26.356073966781121</v>
      </c>
      <c r="AA252" s="6">
        <v>0</v>
      </c>
      <c r="AB252" s="6">
        <v>26.442337608996827</v>
      </c>
      <c r="AC252" s="6">
        <v>27.489960424452796</v>
      </c>
      <c r="AD252" s="19">
        <v>26.41530630622378</v>
      </c>
      <c r="AE252" s="6">
        <v>27.550429624957673</v>
      </c>
      <c r="AF252" s="6">
        <v>0</v>
      </c>
      <c r="AG252" s="6">
        <v>18.385585454333167</v>
      </c>
      <c r="AH252" s="6">
        <v>27.677448167484954</v>
      </c>
      <c r="AI252" s="6">
        <v>26.469981197425529</v>
      </c>
      <c r="AJ252" s="6">
        <v>21.630265052969374</v>
      </c>
      <c r="AK252" s="6">
        <v>27.541363038957925</v>
      </c>
      <c r="AL252" s="6">
        <v>26.003750285583923</v>
      </c>
      <c r="AM252" s="6">
        <v>28.775119602448349</v>
      </c>
      <c r="AN252" s="6">
        <v>18.789045102305817</v>
      </c>
      <c r="AO252" s="6">
        <v>26.607642530805897</v>
      </c>
      <c r="AP252" s="6">
        <v>27.713017450173218</v>
      </c>
      <c r="AQ252" s="6">
        <v>27.608172720973304</v>
      </c>
      <c r="AR252" s="6">
        <v>26.506212320646565</v>
      </c>
      <c r="AS252" s="6"/>
    </row>
    <row r="253" spans="1:45" x14ac:dyDescent="0.25">
      <c r="A253" t="s">
        <v>156</v>
      </c>
      <c r="E253" t="s">
        <v>45</v>
      </c>
      <c r="F253">
        <v>2040</v>
      </c>
      <c r="I253" s="6">
        <v>20.755331353648462</v>
      </c>
      <c r="J253" s="6">
        <v>28.343749762222323</v>
      </c>
      <c r="K253" s="6">
        <v>28.433053352410678</v>
      </c>
      <c r="L253" s="6">
        <v>31.018973299522838</v>
      </c>
      <c r="M253" s="6">
        <v>20.755331353648462</v>
      </c>
      <c r="N253" s="6">
        <v>36.491103664315261</v>
      </c>
      <c r="O253" s="6">
        <v>29.908056879268852</v>
      </c>
      <c r="P253" s="6">
        <v>29.702022053212577</v>
      </c>
      <c r="Q253" s="6">
        <v>28.338973480528264</v>
      </c>
      <c r="R253" s="6">
        <v>28.914264133229231</v>
      </c>
      <c r="S253" s="6">
        <v>29.700851431959283</v>
      </c>
      <c r="T253" s="6">
        <v>28.234064945827694</v>
      </c>
      <c r="U253" s="6">
        <v>28.496617031062932</v>
      </c>
      <c r="V253" s="6">
        <v>28.391607008778127</v>
      </c>
      <c r="W253" s="6">
        <v>28.158806308411027</v>
      </c>
      <c r="X253" s="6">
        <v>20.643751231291709</v>
      </c>
      <c r="Y253" s="6">
        <v>29.64194241291008</v>
      </c>
      <c r="Z253" s="6">
        <v>28.373821012968019</v>
      </c>
      <c r="AA253" s="6">
        <v>0</v>
      </c>
      <c r="AB253" s="6">
        <v>28.460084655183735</v>
      </c>
      <c r="AC253" s="6">
        <v>29.578574817578474</v>
      </c>
      <c r="AD253" s="19">
        <v>28.433053352410678</v>
      </c>
      <c r="AE253" s="6">
        <v>29.639044018083343</v>
      </c>
      <c r="AF253" s="6">
        <v>0</v>
      </c>
      <c r="AG253" s="6">
        <v>20.351871705675808</v>
      </c>
      <c r="AH253" s="6">
        <v>29.766062560610624</v>
      </c>
      <c r="AI253" s="6">
        <v>28.487728243612427</v>
      </c>
      <c r="AJ253" s="6">
        <v>24.324985783366795</v>
      </c>
      <c r="AK253" s="6">
        <v>29.629977432083596</v>
      </c>
      <c r="AL253" s="6">
        <v>28.021497331770824</v>
      </c>
      <c r="AM253" s="6">
        <v>30.978221106207762</v>
      </c>
      <c r="AN253" s="6">
        <v>20.755331353648462</v>
      </c>
      <c r="AO253" s="6">
        <v>28.625389576992799</v>
      </c>
      <c r="AP253" s="6">
        <v>29.801631843298889</v>
      </c>
      <c r="AQ253" s="6">
        <v>29.696787114098974</v>
      </c>
      <c r="AR253" s="6">
        <v>28.523959366833449</v>
      </c>
      <c r="AS253" s="6"/>
    </row>
    <row r="254" spans="1:45" x14ac:dyDescent="0.25">
      <c r="A254" t="s">
        <v>156</v>
      </c>
      <c r="E254" t="s">
        <v>45</v>
      </c>
      <c r="F254">
        <v>2050</v>
      </c>
      <c r="I254" s="6">
        <v>22.721617604991099</v>
      </c>
      <c r="J254" s="6">
        <v>30.361496808409218</v>
      </c>
      <c r="K254" s="6">
        <v>30.450800398597565</v>
      </c>
      <c r="L254" s="6">
        <v>33.222074803282233</v>
      </c>
      <c r="M254" s="6">
        <v>22.721617604991099</v>
      </c>
      <c r="N254" s="6">
        <v>40.968899045625683</v>
      </c>
      <c r="O254" s="6">
        <v>31.996671272394522</v>
      </c>
      <c r="P254" s="6">
        <v>31.790636446338251</v>
      </c>
      <c r="Q254" s="6">
        <v>30.356720526715183</v>
      </c>
      <c r="R254" s="6">
        <v>30.932011179416133</v>
      </c>
      <c r="S254" s="6">
        <v>31.789465825084953</v>
      </c>
      <c r="T254" s="6">
        <v>30.251811992014598</v>
      </c>
      <c r="U254" s="6">
        <v>30.514364077249819</v>
      </c>
      <c r="V254" s="6">
        <v>30.409354054965014</v>
      </c>
      <c r="W254" s="6">
        <v>30.176553354597914</v>
      </c>
      <c r="X254" s="6">
        <v>22.610037482634347</v>
      </c>
      <c r="Y254" s="6">
        <v>31.730556806035743</v>
      </c>
      <c r="Z254" s="6">
        <v>30.391568059154917</v>
      </c>
      <c r="AA254" s="6">
        <v>0</v>
      </c>
      <c r="AB254" s="6">
        <v>30.477831701370633</v>
      </c>
      <c r="AC254" s="6">
        <v>31.667189210704144</v>
      </c>
      <c r="AD254" s="19">
        <v>30.450800398597565</v>
      </c>
      <c r="AE254" s="6">
        <v>31.727658411209013</v>
      </c>
      <c r="AF254" s="6">
        <v>0</v>
      </c>
      <c r="AG254" s="6">
        <v>22.31815795701845</v>
      </c>
      <c r="AH254" s="6">
        <v>31.854676953736295</v>
      </c>
      <c r="AI254" s="6">
        <v>30.505475289799332</v>
      </c>
      <c r="AJ254" s="6">
        <v>27.019706513764216</v>
      </c>
      <c r="AK254" s="6">
        <v>31.718591825209273</v>
      </c>
      <c r="AL254" s="6">
        <v>30.039244377957719</v>
      </c>
      <c r="AM254" s="6">
        <v>33.181322609967147</v>
      </c>
      <c r="AN254" s="6">
        <v>22.721617604991099</v>
      </c>
      <c r="AO254" s="6">
        <v>30.643136623179693</v>
      </c>
      <c r="AP254" s="6">
        <v>31.890246236424559</v>
      </c>
      <c r="AQ254" s="6">
        <v>31.785401507224645</v>
      </c>
      <c r="AR254" s="6">
        <v>30.541706413020368</v>
      </c>
      <c r="AS254" s="6"/>
    </row>
    <row r="255" spans="1:45" ht="15.75" thickBot="1" x14ac:dyDescent="0.3">
      <c r="A255" s="10"/>
      <c r="B255" s="10" t="s">
        <v>46</v>
      </c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1"/>
    </row>
    <row r="256" spans="1:45" x14ac:dyDescent="0.25">
      <c r="A256" t="s">
        <v>174</v>
      </c>
      <c r="B256" t="s">
        <v>42</v>
      </c>
      <c r="D256" t="s">
        <v>40</v>
      </c>
      <c r="E256" t="s">
        <v>41</v>
      </c>
      <c r="F256">
        <v>2010</v>
      </c>
      <c r="I256" s="6">
        <v>0</v>
      </c>
      <c r="J256" s="6">
        <v>0</v>
      </c>
      <c r="K256" s="6">
        <v>1.2973498252953597</v>
      </c>
      <c r="L256" s="6">
        <v>0.13280294313842739</v>
      </c>
      <c r="M256" s="6">
        <v>0</v>
      </c>
      <c r="N256" s="6">
        <v>0</v>
      </c>
      <c r="O256" s="6">
        <v>0</v>
      </c>
      <c r="P256" s="6">
        <v>0.18205901285406678</v>
      </c>
      <c r="Q256" s="6">
        <v>7.8274056987172134E-3</v>
      </c>
      <c r="R256" s="6">
        <v>9.1519823784474458E-2</v>
      </c>
      <c r="S256" s="6">
        <v>2.7430585338921815E-4</v>
      </c>
      <c r="T256" s="6">
        <v>8.6348320984426614</v>
      </c>
      <c r="U256" s="6">
        <v>0.17372651753742283</v>
      </c>
      <c r="V256" s="6">
        <v>1.5613445771951344</v>
      </c>
      <c r="W256" s="6">
        <v>0</v>
      </c>
      <c r="X256" s="6">
        <v>0</v>
      </c>
      <c r="Y256" s="6">
        <v>7.8443950191423376E-2</v>
      </c>
      <c r="Z256" s="6">
        <v>0</v>
      </c>
      <c r="AA256" s="6">
        <v>0</v>
      </c>
      <c r="AB256" s="6">
        <v>0</v>
      </c>
      <c r="AC256" s="6">
        <v>0.42847897762457393</v>
      </c>
      <c r="AD256" s="6">
        <v>0.239198874038832</v>
      </c>
      <c r="AE256" s="6">
        <v>0.10898805157233085</v>
      </c>
      <c r="AF256" s="6">
        <v>0</v>
      </c>
      <c r="AG256" s="6">
        <v>0</v>
      </c>
      <c r="AH256" s="6">
        <v>0</v>
      </c>
      <c r="AI256" s="6">
        <v>0.12147253293118178</v>
      </c>
      <c r="AJ256" s="6">
        <v>0</v>
      </c>
      <c r="AK256" s="6">
        <v>1.9996416621790489</v>
      </c>
      <c r="AL256" s="6">
        <v>0</v>
      </c>
      <c r="AM256" s="6">
        <v>0.11620367386784947</v>
      </c>
      <c r="AN256" s="6">
        <v>0</v>
      </c>
      <c r="AO256" s="6">
        <v>0.13035855532279561</v>
      </c>
      <c r="AP256" s="6">
        <v>0</v>
      </c>
      <c r="AQ256" s="6">
        <v>1.125772775457627E-2</v>
      </c>
      <c r="AR256" s="6">
        <v>0.27092253562704699</v>
      </c>
      <c r="AS256" s="6"/>
    </row>
    <row r="257" spans="1:45" x14ac:dyDescent="0.25">
      <c r="A257" t="s">
        <v>174</v>
      </c>
      <c r="B257" t="s">
        <v>42</v>
      </c>
      <c r="D257" t="s">
        <v>40</v>
      </c>
      <c r="E257" t="s">
        <v>41</v>
      </c>
      <c r="F257">
        <v>2020</v>
      </c>
      <c r="I257" s="6">
        <v>0</v>
      </c>
      <c r="J257" s="6">
        <v>5.8641423037367038E-2</v>
      </c>
      <c r="K257" s="6">
        <v>1.0526139226214168</v>
      </c>
      <c r="L257" s="6">
        <v>2.1967675167906013</v>
      </c>
      <c r="M257" s="6">
        <v>0</v>
      </c>
      <c r="N257" s="6">
        <v>0</v>
      </c>
      <c r="O257" s="6">
        <v>0</v>
      </c>
      <c r="P257" s="6">
        <v>0.41864582374692555</v>
      </c>
      <c r="Q257" s="6">
        <v>0.13638761118866602</v>
      </c>
      <c r="R257" s="6">
        <v>0.50705677563530371</v>
      </c>
      <c r="S257" s="6">
        <v>0.13210311139984568</v>
      </c>
      <c r="T257" s="6">
        <v>13.468639529289788</v>
      </c>
      <c r="U257" s="6">
        <v>0.27760883338985137</v>
      </c>
      <c r="V257" s="6">
        <v>3.2272042449270919</v>
      </c>
      <c r="W257" s="6">
        <v>0.92078078141054243</v>
      </c>
      <c r="X257" s="6">
        <v>0</v>
      </c>
      <c r="Y257" s="6">
        <v>0.83253285874956173</v>
      </c>
      <c r="Z257" s="6">
        <v>6.5081577173279892E-2</v>
      </c>
      <c r="AA257" s="6">
        <v>0</v>
      </c>
      <c r="AB257" s="6">
        <v>0.98502970396883682</v>
      </c>
      <c r="AC257" s="6">
        <v>0.66350307206111958</v>
      </c>
      <c r="AD257" s="6">
        <v>0.19407569198332372</v>
      </c>
      <c r="AE257" s="6">
        <v>9.5037692423835335E-2</v>
      </c>
      <c r="AF257" s="6">
        <v>0</v>
      </c>
      <c r="AG257" s="6">
        <v>0</v>
      </c>
      <c r="AH257" s="6">
        <v>0</v>
      </c>
      <c r="AI257" s="6">
        <v>0.13137396267459506</v>
      </c>
      <c r="AJ257" s="6">
        <v>0</v>
      </c>
      <c r="AK257" s="6">
        <v>2.1976368183853516</v>
      </c>
      <c r="AL257" s="6">
        <v>6.0308652527412604E-2</v>
      </c>
      <c r="AM257" s="6">
        <v>1.8662123191631086</v>
      </c>
      <c r="AN257" s="6">
        <v>0</v>
      </c>
      <c r="AO257" s="6">
        <v>0.4073158786386244</v>
      </c>
      <c r="AP257" s="6">
        <v>2.3172193246954818E-2</v>
      </c>
      <c r="AQ257" s="6">
        <v>0.25944035073695132</v>
      </c>
      <c r="AR257" s="6">
        <v>2.979768314576154</v>
      </c>
      <c r="AS257" s="6"/>
    </row>
    <row r="258" spans="1:45" x14ac:dyDescent="0.25">
      <c r="A258" t="s">
        <v>174</v>
      </c>
      <c r="B258" t="s">
        <v>42</v>
      </c>
      <c r="D258" t="s">
        <v>40</v>
      </c>
      <c r="E258" t="s">
        <v>41</v>
      </c>
      <c r="F258">
        <v>2030</v>
      </c>
      <c r="I258" s="6">
        <v>0</v>
      </c>
      <c r="J258" s="6">
        <v>0.10132252054151275</v>
      </c>
      <c r="K258" s="6">
        <v>0.91010208595132625</v>
      </c>
      <c r="L258" s="6">
        <v>2.681164739057623</v>
      </c>
      <c r="M258" s="6">
        <v>0</v>
      </c>
      <c r="N258" s="6">
        <v>0</v>
      </c>
      <c r="O258" s="6">
        <v>0</v>
      </c>
      <c r="P258" s="6">
        <v>0.97239335934085169</v>
      </c>
      <c r="Q258" s="6">
        <v>0</v>
      </c>
      <c r="R258" s="6">
        <v>0.98339008245642701</v>
      </c>
      <c r="S258" s="6">
        <v>1.6613029407150512</v>
      </c>
      <c r="T258" s="6">
        <v>14.630437547610004</v>
      </c>
      <c r="U258" s="6">
        <v>0.5520751798833381</v>
      </c>
      <c r="V258" s="6">
        <v>2.8026330638881958</v>
      </c>
      <c r="W258" s="6">
        <v>1.0266503738023307</v>
      </c>
      <c r="X258" s="6">
        <v>0</v>
      </c>
      <c r="Y258" s="6">
        <v>1.2221963835570748</v>
      </c>
      <c r="Z258" s="6">
        <v>7.6061883681639297E-2</v>
      </c>
      <c r="AA258" s="6">
        <v>0</v>
      </c>
      <c r="AB258" s="6">
        <v>0.89012226389278259</v>
      </c>
      <c r="AC258" s="6">
        <v>1.9046565741874761</v>
      </c>
      <c r="AD258" s="6">
        <v>0.16780007209727579</v>
      </c>
      <c r="AE258" s="6">
        <v>0.44663030127319131</v>
      </c>
      <c r="AF258" s="6">
        <v>0</v>
      </c>
      <c r="AG258" s="6">
        <v>0</v>
      </c>
      <c r="AH258" s="6">
        <v>0</v>
      </c>
      <c r="AI258" s="6">
        <v>9.8356923353498243E-2</v>
      </c>
      <c r="AJ258" s="6">
        <v>0</v>
      </c>
      <c r="AK258" s="6">
        <v>3.2237101134150898</v>
      </c>
      <c r="AL258" s="6">
        <v>5.4418945278743414E-2</v>
      </c>
      <c r="AM258" s="6">
        <v>2.1901892884763567</v>
      </c>
      <c r="AN258" s="6">
        <v>0</v>
      </c>
      <c r="AO258" s="6">
        <v>0.52330176639853565</v>
      </c>
      <c r="AP258" s="6">
        <v>0.12322095394485286</v>
      </c>
      <c r="AQ258" s="6">
        <v>0.31681517848534085</v>
      </c>
      <c r="AR258" s="6">
        <v>5.7574312669695056</v>
      </c>
      <c r="AS258" s="6"/>
    </row>
    <row r="259" spans="1:45" x14ac:dyDescent="0.25">
      <c r="A259" t="s">
        <v>174</v>
      </c>
      <c r="B259" t="s">
        <v>42</v>
      </c>
      <c r="D259" t="s">
        <v>40</v>
      </c>
      <c r="E259" t="s">
        <v>41</v>
      </c>
      <c r="F259">
        <v>2040</v>
      </c>
      <c r="I259" s="6">
        <v>0</v>
      </c>
      <c r="J259" s="6">
        <v>0.10685077285668221</v>
      </c>
      <c r="K259" s="6">
        <v>1.0314541111029998</v>
      </c>
      <c r="L259" s="6">
        <v>2.5254548862225468</v>
      </c>
      <c r="M259" s="6">
        <v>0</v>
      </c>
      <c r="N259" s="6">
        <v>0</v>
      </c>
      <c r="O259" s="6">
        <v>0</v>
      </c>
      <c r="P259" s="6">
        <v>0.91053019601598395</v>
      </c>
      <c r="Q259" s="6">
        <v>0.1055104296979672</v>
      </c>
      <c r="R259" s="6">
        <v>1.0226356158772352</v>
      </c>
      <c r="S259" s="6">
        <v>3.2725774052563574</v>
      </c>
      <c r="T259" s="6">
        <v>14.190733897130658</v>
      </c>
      <c r="U259" s="6">
        <v>0.71078693947383331</v>
      </c>
      <c r="V259" s="6">
        <v>2.2736299685136721</v>
      </c>
      <c r="W259" s="6">
        <v>0.68641772381094301</v>
      </c>
      <c r="X259" s="6">
        <v>0</v>
      </c>
      <c r="Y259" s="6">
        <v>1.3145469844293345</v>
      </c>
      <c r="Z259" s="6">
        <v>7.101864771956809E-2</v>
      </c>
      <c r="AA259" s="6">
        <v>0</v>
      </c>
      <c r="AB259" s="6">
        <v>0.67528688076659071</v>
      </c>
      <c r="AC259" s="6">
        <v>2.622114132489695</v>
      </c>
      <c r="AD259" s="6">
        <v>0.19017435173461561</v>
      </c>
      <c r="AE259" s="6">
        <v>0.71141577367482978</v>
      </c>
      <c r="AF259" s="6">
        <v>0</v>
      </c>
      <c r="AG259" s="6">
        <v>0</v>
      </c>
      <c r="AH259" s="6">
        <v>0</v>
      </c>
      <c r="AI259" s="6">
        <v>4.8582697299367247E-2</v>
      </c>
      <c r="AJ259" s="6">
        <v>0</v>
      </c>
      <c r="AK259" s="6">
        <v>4.3344434338936244</v>
      </c>
      <c r="AL259" s="6">
        <v>4.6367150038051176E-2</v>
      </c>
      <c r="AM259" s="6">
        <v>2.2492141463246544</v>
      </c>
      <c r="AN259" s="6">
        <v>0</v>
      </c>
      <c r="AO259" s="6">
        <v>0.38121083972299835</v>
      </c>
      <c r="AP259" s="6">
        <v>0.12051067180695851</v>
      </c>
      <c r="AQ259" s="6">
        <v>0.17150551935922714</v>
      </c>
      <c r="AR259" s="6">
        <v>4.3711684134300528</v>
      </c>
      <c r="AS259" s="6"/>
    </row>
    <row r="260" spans="1:45" x14ac:dyDescent="0.25">
      <c r="A260" t="s">
        <v>174</v>
      </c>
      <c r="B260" t="s">
        <v>42</v>
      </c>
      <c r="D260" t="s">
        <v>40</v>
      </c>
      <c r="E260" s="5" t="s">
        <v>41</v>
      </c>
      <c r="F260" s="5">
        <v>2050</v>
      </c>
      <c r="G260" s="5"/>
      <c r="H260" s="5"/>
      <c r="I260" s="7">
        <v>0</v>
      </c>
      <c r="J260" s="7">
        <v>0.11157330636018988</v>
      </c>
      <c r="K260" s="7">
        <v>1.1568389984305167</v>
      </c>
      <c r="L260" s="7">
        <v>2.4451142033748003</v>
      </c>
      <c r="M260" s="7">
        <v>0</v>
      </c>
      <c r="N260" s="7">
        <v>0</v>
      </c>
      <c r="O260" s="7">
        <v>0</v>
      </c>
      <c r="P260" s="7">
        <v>0.8506713611747585</v>
      </c>
      <c r="Q260" s="7">
        <v>0.19041664325874508</v>
      </c>
      <c r="R260" s="7">
        <v>1.0724570905147861</v>
      </c>
      <c r="S260" s="7">
        <v>4.5874215311643392</v>
      </c>
      <c r="T260" s="7">
        <v>13.467810991763907</v>
      </c>
      <c r="U260" s="7">
        <v>0.84642156827334858</v>
      </c>
      <c r="V260" s="7">
        <v>2.0165832238581398</v>
      </c>
      <c r="W260" s="7">
        <v>0.21513580012210218</v>
      </c>
      <c r="X260" s="7">
        <v>0</v>
      </c>
      <c r="Y260" s="7">
        <v>1.4192357778473146</v>
      </c>
      <c r="Z260" s="7">
        <v>6.5613053916369943E-2</v>
      </c>
      <c r="AA260" s="7">
        <v>0</v>
      </c>
      <c r="AB260" s="7">
        <v>0.47075524871634</v>
      </c>
      <c r="AC260" s="7">
        <v>3.3427717236077115</v>
      </c>
      <c r="AD260" s="7">
        <v>0.21329219033562657</v>
      </c>
      <c r="AE260" s="7">
        <v>0.98166982323903007</v>
      </c>
      <c r="AF260" s="7">
        <v>0</v>
      </c>
      <c r="AG260" s="7">
        <v>0</v>
      </c>
      <c r="AH260" s="7">
        <v>0</v>
      </c>
      <c r="AI260" s="7">
        <v>1.2122013725873117E-3</v>
      </c>
      <c r="AJ260" s="7">
        <v>0</v>
      </c>
      <c r="AK260" s="7">
        <v>5.6151103323267098</v>
      </c>
      <c r="AL260" s="7">
        <v>3.1433509072227715E-2</v>
      </c>
      <c r="AM260" s="7">
        <v>2.3112120616466978</v>
      </c>
      <c r="AN260" s="7">
        <v>0</v>
      </c>
      <c r="AO260" s="7">
        <v>0.30438238230809761</v>
      </c>
      <c r="AP260" s="7">
        <v>0.10945975435184065</v>
      </c>
      <c r="AQ260" s="7">
        <v>3.8957361157620843E-2</v>
      </c>
      <c r="AR260" s="7">
        <v>3.1063492308450571</v>
      </c>
      <c r="AS260" s="23"/>
    </row>
    <row r="261" spans="1:45" x14ac:dyDescent="0.25">
      <c r="A261" t="s">
        <v>157</v>
      </c>
      <c r="E261" t="s">
        <v>45</v>
      </c>
      <c r="F261">
        <v>2010</v>
      </c>
      <c r="I261" s="6">
        <v>14.154383387467075</v>
      </c>
      <c r="J261" s="6">
        <v>11.757093158833273</v>
      </c>
      <c r="K261" s="6">
        <v>12.36490493335876</v>
      </c>
      <c r="L261" s="6">
        <v>11.176678086039063</v>
      </c>
      <c r="M261" s="6">
        <v>14.03924323576995</v>
      </c>
      <c r="N261" s="6">
        <v>19.794303345937951</v>
      </c>
      <c r="O261" s="6">
        <v>12.867460941903797</v>
      </c>
      <c r="P261" s="6">
        <v>11.704365690416417</v>
      </c>
      <c r="Q261" s="6">
        <v>13.026430911327056</v>
      </c>
      <c r="R261" s="6">
        <v>13.912744772467565</v>
      </c>
      <c r="S261" s="6">
        <v>10.244643678220871</v>
      </c>
      <c r="T261" s="6">
        <v>13.522716935828493</v>
      </c>
      <c r="U261" s="6">
        <v>12.549547137526224</v>
      </c>
      <c r="V261" s="6">
        <v>12.446730919422295</v>
      </c>
      <c r="W261" s="6">
        <v>14.93569971511644</v>
      </c>
      <c r="X261" s="6">
        <v>14.706427875923772</v>
      </c>
      <c r="Y261" s="6">
        <v>11.81335062240694</v>
      </c>
      <c r="Z261" s="6">
        <v>11.588705163622665</v>
      </c>
      <c r="AA261" s="6">
        <v>0</v>
      </c>
      <c r="AB261" s="6">
        <v>14.55282788774687</v>
      </c>
      <c r="AC261" s="6">
        <v>11.097106186031997</v>
      </c>
      <c r="AD261" s="19">
        <v>12.36490493335876</v>
      </c>
      <c r="AE261" s="6">
        <v>9.9870987233506465</v>
      </c>
      <c r="AF261" s="6">
        <v>0</v>
      </c>
      <c r="AG261" s="6">
        <v>14.748120303713868</v>
      </c>
      <c r="AH261" s="6">
        <v>12.720509610320288</v>
      </c>
      <c r="AI261" s="6">
        <v>12.992416917824213</v>
      </c>
      <c r="AJ261" s="6">
        <v>22.266461567332239</v>
      </c>
      <c r="AK261" s="6">
        <v>10.969851364847253</v>
      </c>
      <c r="AL261" s="6">
        <v>14.49182719903612</v>
      </c>
      <c r="AM261" s="6">
        <v>14.121355882454591</v>
      </c>
      <c r="AN261" s="6">
        <v>12.621466741330822</v>
      </c>
      <c r="AO261" s="6">
        <v>12.63025071233365</v>
      </c>
      <c r="AP261" s="6">
        <v>10.965247724222939</v>
      </c>
      <c r="AQ261" s="6">
        <v>12.459619796861977</v>
      </c>
      <c r="AR261" s="6">
        <v>13.625386730979697</v>
      </c>
      <c r="AS261" s="6"/>
    </row>
    <row r="262" spans="1:45" x14ac:dyDescent="0.25">
      <c r="A262" t="s">
        <v>157</v>
      </c>
      <c r="E262" t="s">
        <v>45</v>
      </c>
      <c r="F262">
        <v>2020</v>
      </c>
      <c r="I262" s="6">
        <v>13.327700623943665</v>
      </c>
      <c r="J262" s="6">
        <v>12.760751196722261</v>
      </c>
      <c r="K262" s="6">
        <v>13.431873226284411</v>
      </c>
      <c r="L262" s="6">
        <v>12.110430104216006</v>
      </c>
      <c r="M262" s="6">
        <v>13.221410506104705</v>
      </c>
      <c r="N262" s="6">
        <v>21.546357045412641</v>
      </c>
      <c r="O262" s="6">
        <v>13.947045462333934</v>
      </c>
      <c r="P262" s="6">
        <v>12.677422722916155</v>
      </c>
      <c r="Q262" s="6">
        <v>14.191482272082732</v>
      </c>
      <c r="R262" s="6">
        <v>15.102223107111291</v>
      </c>
      <c r="S262" s="6">
        <v>11.047879435390007</v>
      </c>
      <c r="T262" s="6">
        <v>14.766588183314074</v>
      </c>
      <c r="U262" s="6">
        <v>13.630190026080294</v>
      </c>
      <c r="V262" s="6">
        <v>13.530378609793225</v>
      </c>
      <c r="W262" s="6">
        <v>16.369897608904608</v>
      </c>
      <c r="X262" s="6">
        <v>13.826977151240314</v>
      </c>
      <c r="Y262" s="6">
        <v>12.80753082219462</v>
      </c>
      <c r="Z262" s="6">
        <v>12.566462533204923</v>
      </c>
      <c r="AA262" s="6">
        <v>0</v>
      </c>
      <c r="AB262" s="6">
        <v>15.8926061489912</v>
      </c>
      <c r="AC262" s="6">
        <v>12.016772507730593</v>
      </c>
      <c r="AD262" s="19">
        <v>13.431873226284411</v>
      </c>
      <c r="AE262" s="6">
        <v>10.769017489583167</v>
      </c>
      <c r="AF262" s="6">
        <v>0</v>
      </c>
      <c r="AG262" s="6">
        <v>13.838427067894445</v>
      </c>
      <c r="AH262" s="6">
        <v>13.80290956914348</v>
      </c>
      <c r="AI262" s="6">
        <v>14.13047138670556</v>
      </c>
      <c r="AJ262" s="6">
        <v>20.875304833662359</v>
      </c>
      <c r="AK262" s="6">
        <v>11.867484745284544</v>
      </c>
      <c r="AL262" s="6">
        <v>15.890788154299285</v>
      </c>
      <c r="AM262" s="6">
        <v>15.40371852375436</v>
      </c>
      <c r="AN262" s="6">
        <v>11.912608768031259</v>
      </c>
      <c r="AO262" s="6">
        <v>13.70146509524467</v>
      </c>
      <c r="AP262" s="6">
        <v>11.838254383905474</v>
      </c>
      <c r="AQ262" s="6">
        <v>13.521361345528861</v>
      </c>
      <c r="AR262" s="6">
        <v>14.838031675554463</v>
      </c>
      <c r="AS262" s="6"/>
    </row>
    <row r="263" spans="1:45" x14ac:dyDescent="0.25">
      <c r="A263" t="s">
        <v>157</v>
      </c>
      <c r="E263" t="s">
        <v>45</v>
      </c>
      <c r="F263">
        <v>2030</v>
      </c>
      <c r="I263" s="6">
        <v>15.407321881573774</v>
      </c>
      <c r="J263" s="6">
        <v>17.001757458425541</v>
      </c>
      <c r="K263" s="6">
        <v>17.940400075582708</v>
      </c>
      <c r="L263" s="6">
        <v>16.33113315429247</v>
      </c>
      <c r="M263" s="6">
        <v>15.278768424816571</v>
      </c>
      <c r="N263" s="6">
        <v>21.484289392868583</v>
      </c>
      <c r="O263" s="6">
        <v>18.826611539170688</v>
      </c>
      <c r="P263" s="6">
        <v>17.075499943142887</v>
      </c>
      <c r="Q263" s="6">
        <v>19.114463934804423</v>
      </c>
      <c r="R263" s="6">
        <v>20.128422145973964</v>
      </c>
      <c r="S263" s="6">
        <v>14.678389023303703</v>
      </c>
      <c r="T263" s="6">
        <v>20.02262714299259</v>
      </c>
      <c r="U263" s="6">
        <v>18.196499549852405</v>
      </c>
      <c r="V263" s="6">
        <v>18.109385071007594</v>
      </c>
      <c r="W263" s="6">
        <v>22.430171146762781</v>
      </c>
      <c r="X263" s="6">
        <v>16.039342647159021</v>
      </c>
      <c r="Y263" s="6">
        <v>17.301081707134998</v>
      </c>
      <c r="Z263" s="6">
        <v>16.698024250726412</v>
      </c>
      <c r="AA263" s="6">
        <v>0</v>
      </c>
      <c r="AB263" s="6">
        <v>21.55390489889426</v>
      </c>
      <c r="AC263" s="6">
        <v>16.173531427895309</v>
      </c>
      <c r="AD263" s="19">
        <v>17.940400075582708</v>
      </c>
      <c r="AE263" s="6">
        <v>14.303177357890743</v>
      </c>
      <c r="AF263" s="6">
        <v>0</v>
      </c>
      <c r="AG263" s="6">
        <v>16.126871286894808</v>
      </c>
      <c r="AH263" s="6">
        <v>18.695201020801949</v>
      </c>
      <c r="AI263" s="6">
        <v>18.939376358798306</v>
      </c>
      <c r="AJ263" s="6">
        <v>18.162582779360211</v>
      </c>
      <c r="AK263" s="6">
        <v>15.924657953800901</v>
      </c>
      <c r="AL263" s="6">
        <v>21.802166280287768</v>
      </c>
      <c r="AM263" s="6">
        <v>21.200195324956237</v>
      </c>
      <c r="AN263" s="6">
        <v>13.695827403958003</v>
      </c>
      <c r="AO263" s="6">
        <v>18.227934006017964</v>
      </c>
      <c r="AP263" s="6">
        <v>15.784118372157391</v>
      </c>
      <c r="AQ263" s="6">
        <v>18.320279767570408</v>
      </c>
      <c r="AR263" s="6">
        <v>19.962122360845445</v>
      </c>
      <c r="AS263" s="6"/>
    </row>
    <row r="264" spans="1:45" x14ac:dyDescent="0.25">
      <c r="A264" t="s">
        <v>157</v>
      </c>
      <c r="E264" t="s">
        <v>45</v>
      </c>
      <c r="F264">
        <v>2040</v>
      </c>
      <c r="I264" s="6">
        <v>17.983138737961387</v>
      </c>
      <c r="J264" s="6">
        <v>17.428454646889353</v>
      </c>
      <c r="K264" s="6">
        <v>18.394013112677477</v>
      </c>
      <c r="L264" s="6">
        <v>16.850110296213071</v>
      </c>
      <c r="M264" s="6">
        <v>17.827009931387629</v>
      </c>
      <c r="N264" s="6">
        <v>24.312913719340141</v>
      </c>
      <c r="O264" s="6">
        <v>19.426565030456171</v>
      </c>
      <c r="P264" s="6">
        <v>17.616253309665325</v>
      </c>
      <c r="Q264" s="6">
        <v>19.609776203807886</v>
      </c>
      <c r="R264" s="6">
        <v>20.634119347581226</v>
      </c>
      <c r="S264" s="6">
        <v>15.124768243938465</v>
      </c>
      <c r="T264" s="6">
        <v>20.551449056509497</v>
      </c>
      <c r="U264" s="6">
        <v>18.655926231921615</v>
      </c>
      <c r="V264" s="6">
        <v>18.570089220539561</v>
      </c>
      <c r="W264" s="6">
        <v>23.039908911895711</v>
      </c>
      <c r="X264" s="6">
        <v>18.779576387302551</v>
      </c>
      <c r="Y264" s="6">
        <v>17.853573772871428</v>
      </c>
      <c r="Z264" s="6">
        <v>17.113709977189618</v>
      </c>
      <c r="AA264" s="6">
        <v>0</v>
      </c>
      <c r="AB264" s="6">
        <v>22.123500912333562</v>
      </c>
      <c r="AC264" s="6">
        <v>16.684614173228589</v>
      </c>
      <c r="AD264" s="19">
        <v>18.394013112677477</v>
      </c>
      <c r="AE264" s="6">
        <v>14.73771016641594</v>
      </c>
      <c r="AF264" s="6">
        <v>0</v>
      </c>
      <c r="AG264" s="6">
        <v>18.961336059062639</v>
      </c>
      <c r="AH264" s="6">
        <v>19.296719125196873</v>
      </c>
      <c r="AI264" s="6">
        <v>19.423211115118022</v>
      </c>
      <c r="AJ264" s="6">
        <v>22.095218029939506</v>
      </c>
      <c r="AK264" s="6">
        <v>16.423496414612824</v>
      </c>
      <c r="AL264" s="6">
        <v>22.396923342799795</v>
      </c>
      <c r="AM264" s="6">
        <v>21.91292941873294</v>
      </c>
      <c r="AN264" s="6">
        <v>15.904520262906265</v>
      </c>
      <c r="AO264" s="6">
        <v>18.683352234313649</v>
      </c>
      <c r="AP264" s="6">
        <v>16.269271117014583</v>
      </c>
      <c r="AQ264" s="6">
        <v>18.910317450503982</v>
      </c>
      <c r="AR264" s="6">
        <v>20.477668661399399</v>
      </c>
      <c r="AS264" s="6"/>
    </row>
    <row r="265" spans="1:45" x14ac:dyDescent="0.25">
      <c r="A265" t="s">
        <v>157</v>
      </c>
      <c r="E265" t="s">
        <v>45</v>
      </c>
      <c r="F265">
        <v>2050</v>
      </c>
      <c r="I265" s="6">
        <v>20.558955594349001</v>
      </c>
      <c r="J265" s="6">
        <v>17.855151835353158</v>
      </c>
      <c r="K265" s="6">
        <v>18.847626149772253</v>
      </c>
      <c r="L265" s="6">
        <v>17.369087438133676</v>
      </c>
      <c r="M265" s="6">
        <v>20.375251437958692</v>
      </c>
      <c r="N265" s="6">
        <v>27.141538045811696</v>
      </c>
      <c r="O265" s="6">
        <v>20.026518521741647</v>
      </c>
      <c r="P265" s="6">
        <v>18.157006676187763</v>
      </c>
      <c r="Q265" s="6">
        <v>20.105088472811389</v>
      </c>
      <c r="R265" s="6">
        <v>21.139816549188485</v>
      </c>
      <c r="S265" s="6">
        <v>15.57114746457323</v>
      </c>
      <c r="T265" s="6">
        <v>21.08027097002639</v>
      </c>
      <c r="U265" s="6">
        <v>19.115352913990822</v>
      </c>
      <c r="V265" s="6">
        <v>19.030793370071539</v>
      </c>
      <c r="W265" s="6">
        <v>23.649646677028635</v>
      </c>
      <c r="X265" s="6">
        <v>21.519810127446082</v>
      </c>
      <c r="Y265" s="6">
        <v>18.406065838607855</v>
      </c>
      <c r="Z265" s="6">
        <v>17.529395703652824</v>
      </c>
      <c r="AA265" s="6">
        <v>0</v>
      </c>
      <c r="AB265" s="6">
        <v>22.693096925772871</v>
      </c>
      <c r="AC265" s="6">
        <v>17.195696918561872</v>
      </c>
      <c r="AD265" s="19">
        <v>18.847626149772253</v>
      </c>
      <c r="AE265" s="6">
        <v>15.172242974941136</v>
      </c>
      <c r="AF265" s="6">
        <v>0</v>
      </c>
      <c r="AG265" s="6">
        <v>21.795800831230469</v>
      </c>
      <c r="AH265" s="6">
        <v>19.898237229591793</v>
      </c>
      <c r="AI265" s="6">
        <v>19.907045871437742</v>
      </c>
      <c r="AJ265" s="6">
        <v>26.027853280518805</v>
      </c>
      <c r="AK265" s="6">
        <v>16.922334875424731</v>
      </c>
      <c r="AL265" s="6">
        <v>22.991680405311822</v>
      </c>
      <c r="AM265" s="6">
        <v>22.625663512509643</v>
      </c>
      <c r="AN265" s="6">
        <v>18.113213121854528</v>
      </c>
      <c r="AO265" s="6">
        <v>19.138770462609333</v>
      </c>
      <c r="AP265" s="6">
        <v>16.754423861871771</v>
      </c>
      <c r="AQ265" s="6">
        <v>19.500355133437548</v>
      </c>
      <c r="AR265" s="6">
        <v>20.993214961953328</v>
      </c>
      <c r="AS265" s="6"/>
    </row>
    <row r="266" spans="1:45" x14ac:dyDescent="0.25">
      <c r="B266" t="s">
        <v>46</v>
      </c>
    </row>
    <row r="267" spans="1:45" x14ac:dyDescent="0.25">
      <c r="A267" t="s">
        <v>175</v>
      </c>
      <c r="B267" t="s">
        <v>42</v>
      </c>
      <c r="D267" t="s">
        <v>40</v>
      </c>
      <c r="E267" t="s">
        <v>41</v>
      </c>
      <c r="F267">
        <v>2010</v>
      </c>
      <c r="I267" s="6">
        <v>0</v>
      </c>
      <c r="J267" s="6">
        <v>0.55946648141190347</v>
      </c>
      <c r="K267" s="6">
        <v>0</v>
      </c>
      <c r="L267" s="6">
        <v>2.3392436213505894</v>
      </c>
      <c r="M267" s="6">
        <v>0</v>
      </c>
      <c r="N267" s="6">
        <v>0</v>
      </c>
      <c r="O267" s="6">
        <v>0</v>
      </c>
      <c r="P267" s="6">
        <v>0</v>
      </c>
      <c r="Q267" s="6">
        <v>0.52649678769886765</v>
      </c>
      <c r="R267" s="6">
        <v>0</v>
      </c>
      <c r="S267" s="6">
        <v>0</v>
      </c>
      <c r="T267" s="6">
        <v>0.79172028339813705</v>
      </c>
      <c r="U267" s="6">
        <v>0</v>
      </c>
      <c r="V267" s="6">
        <v>12.634098303425006</v>
      </c>
      <c r="W267" s="6">
        <v>9.031959747582242</v>
      </c>
      <c r="X267" s="6">
        <v>29.778450865264805</v>
      </c>
      <c r="Y267" s="6">
        <v>0.26178119937051908</v>
      </c>
      <c r="Z267" s="6">
        <v>0</v>
      </c>
      <c r="AA267" s="6">
        <v>0</v>
      </c>
      <c r="AB267" s="6">
        <v>2.2360426234601358</v>
      </c>
      <c r="AC267" s="6">
        <v>0</v>
      </c>
      <c r="AD267" s="6">
        <v>0</v>
      </c>
      <c r="AE267" s="6">
        <v>0</v>
      </c>
      <c r="AF267" s="6">
        <v>0</v>
      </c>
      <c r="AG267" s="6">
        <v>0</v>
      </c>
      <c r="AH267" s="6">
        <v>0</v>
      </c>
      <c r="AI267" s="6">
        <v>0</v>
      </c>
      <c r="AJ267" s="6">
        <v>0</v>
      </c>
      <c r="AK267" s="6">
        <v>0</v>
      </c>
      <c r="AL267" s="6">
        <v>0</v>
      </c>
      <c r="AM267" s="6">
        <v>1.2203970489774348E-2</v>
      </c>
      <c r="AN267" s="6">
        <v>0</v>
      </c>
      <c r="AO267" s="6">
        <v>0</v>
      </c>
      <c r="AP267" s="6">
        <v>0</v>
      </c>
      <c r="AQ267" s="6">
        <v>0.99178838612328035</v>
      </c>
      <c r="AR267" s="6">
        <v>0</v>
      </c>
      <c r="AS267" s="6"/>
    </row>
    <row r="268" spans="1:45" x14ac:dyDescent="0.25">
      <c r="A268" t="s">
        <v>175</v>
      </c>
      <c r="B268" t="s">
        <v>42</v>
      </c>
      <c r="D268" t="s">
        <v>40</v>
      </c>
      <c r="E268" t="s">
        <v>41</v>
      </c>
      <c r="F268">
        <v>2020</v>
      </c>
      <c r="I268" s="6">
        <v>0</v>
      </c>
      <c r="J268" s="6">
        <v>0.23177828286460786</v>
      </c>
      <c r="K268" s="6">
        <v>0</v>
      </c>
      <c r="L268" s="6">
        <v>1.9384795613849519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1.503756997711138</v>
      </c>
      <c r="U268" s="6">
        <v>0</v>
      </c>
      <c r="V268" s="6">
        <v>11.291677956662992</v>
      </c>
      <c r="W268" s="6">
        <v>3.4326720890953468</v>
      </c>
      <c r="X268" s="6">
        <v>25.992447668832483</v>
      </c>
      <c r="Y268" s="6">
        <v>0.44303351210893505</v>
      </c>
      <c r="Z268" s="6">
        <v>0</v>
      </c>
      <c r="AA268" s="6">
        <v>0</v>
      </c>
      <c r="AB268" s="6">
        <v>6.0103075661268814</v>
      </c>
      <c r="AC268" s="6">
        <v>0</v>
      </c>
      <c r="AD268" s="6">
        <v>0</v>
      </c>
      <c r="AE268" s="6">
        <v>0</v>
      </c>
      <c r="AF268" s="6">
        <v>0</v>
      </c>
      <c r="AG268" s="6">
        <v>0</v>
      </c>
      <c r="AH268" s="6">
        <v>0</v>
      </c>
      <c r="AI268" s="6">
        <v>0</v>
      </c>
      <c r="AJ268" s="6">
        <v>0</v>
      </c>
      <c r="AK268" s="6">
        <v>0</v>
      </c>
      <c r="AL268" s="6">
        <v>0</v>
      </c>
      <c r="AM268" s="6">
        <v>0.13180666463445201</v>
      </c>
      <c r="AN268" s="6">
        <v>0</v>
      </c>
      <c r="AO268" s="6">
        <v>0</v>
      </c>
      <c r="AP268" s="6">
        <v>0</v>
      </c>
      <c r="AQ268" s="6">
        <v>0.60587418867650744</v>
      </c>
      <c r="AR268" s="6">
        <v>0</v>
      </c>
      <c r="AS268" s="6"/>
    </row>
    <row r="269" spans="1:45" x14ac:dyDescent="0.25">
      <c r="A269" t="s">
        <v>175</v>
      </c>
      <c r="B269" t="s">
        <v>42</v>
      </c>
      <c r="D269" t="s">
        <v>40</v>
      </c>
      <c r="E269" t="s">
        <v>41</v>
      </c>
      <c r="F269">
        <v>2030</v>
      </c>
      <c r="I269" s="6">
        <v>0</v>
      </c>
      <c r="J269" s="6">
        <v>0.35319982066847505</v>
      </c>
      <c r="K269" s="6">
        <v>0</v>
      </c>
      <c r="L269" s="6">
        <v>2.2975767006058225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3.2869020788820831</v>
      </c>
      <c r="U269" s="6">
        <v>0</v>
      </c>
      <c r="V269" s="6">
        <v>19.198442020431699</v>
      </c>
      <c r="W269" s="6">
        <v>6.3728180785337001</v>
      </c>
      <c r="X269" s="6">
        <v>39.18369236085725</v>
      </c>
      <c r="Y269" s="6">
        <v>0.55643143827622399</v>
      </c>
      <c r="Z269" s="6">
        <v>0</v>
      </c>
      <c r="AA269" s="6">
        <v>0</v>
      </c>
      <c r="AB269" s="6">
        <v>5.43185586923728</v>
      </c>
      <c r="AC269" s="6">
        <v>0</v>
      </c>
      <c r="AD269" s="6">
        <v>0</v>
      </c>
      <c r="AE269" s="6">
        <v>0</v>
      </c>
      <c r="AF269" s="6">
        <v>0</v>
      </c>
      <c r="AG269" s="6">
        <v>0</v>
      </c>
      <c r="AH269" s="6">
        <v>0</v>
      </c>
      <c r="AI269" s="6">
        <v>0</v>
      </c>
      <c r="AJ269" s="6">
        <v>0</v>
      </c>
      <c r="AK269" s="6">
        <v>0</v>
      </c>
      <c r="AL269" s="6">
        <v>0</v>
      </c>
      <c r="AM269" s="6">
        <v>0.1715656622510939</v>
      </c>
      <c r="AN269" s="6">
        <v>0</v>
      </c>
      <c r="AO269" s="6">
        <v>0</v>
      </c>
      <c r="AP269" s="6">
        <v>0</v>
      </c>
      <c r="AQ269" s="6">
        <v>0.88381150061006508</v>
      </c>
      <c r="AR269" s="6">
        <v>0</v>
      </c>
      <c r="AS269" s="6"/>
    </row>
    <row r="270" spans="1:45" x14ac:dyDescent="0.25">
      <c r="A270" t="s">
        <v>175</v>
      </c>
      <c r="B270" t="s">
        <v>42</v>
      </c>
      <c r="D270" t="s">
        <v>40</v>
      </c>
      <c r="E270" t="s">
        <v>41</v>
      </c>
      <c r="F270">
        <v>2040</v>
      </c>
      <c r="I270" s="6">
        <v>0</v>
      </c>
      <c r="J270" s="6">
        <v>0.36730728490576531</v>
      </c>
      <c r="K270" s="6">
        <v>0</v>
      </c>
      <c r="L270" s="6">
        <v>2.1919230674795522</v>
      </c>
      <c r="M270" s="6">
        <v>0</v>
      </c>
      <c r="N270" s="6">
        <v>0</v>
      </c>
      <c r="O270" s="6">
        <v>0</v>
      </c>
      <c r="P270" s="6">
        <v>0</v>
      </c>
      <c r="Q270" s="6">
        <v>7.1508189561894989E-2</v>
      </c>
      <c r="R270" s="6">
        <v>0</v>
      </c>
      <c r="S270" s="6">
        <v>0</v>
      </c>
      <c r="T270" s="6">
        <v>6.7031534739774479</v>
      </c>
      <c r="U270" s="6">
        <v>0</v>
      </c>
      <c r="V270" s="6">
        <v>14.826586270937176</v>
      </c>
      <c r="W270" s="6">
        <v>6.578597451715301</v>
      </c>
      <c r="X270" s="6">
        <v>39.754322804400189</v>
      </c>
      <c r="Y270" s="6">
        <v>0.6010152429206701</v>
      </c>
      <c r="Z270" s="6">
        <v>0</v>
      </c>
      <c r="AA270" s="6">
        <v>0</v>
      </c>
      <c r="AB270" s="6">
        <v>6.7720464188737015</v>
      </c>
      <c r="AC270" s="6">
        <v>0</v>
      </c>
      <c r="AD270" s="6">
        <v>0</v>
      </c>
      <c r="AE270" s="6">
        <v>0</v>
      </c>
      <c r="AF270" s="6">
        <v>0</v>
      </c>
      <c r="AG270" s="6">
        <v>0</v>
      </c>
      <c r="AH270" s="6">
        <v>0</v>
      </c>
      <c r="AI270" s="6">
        <v>0</v>
      </c>
      <c r="AJ270" s="6">
        <v>0</v>
      </c>
      <c r="AK270" s="6">
        <v>0</v>
      </c>
      <c r="AL270" s="6">
        <v>0</v>
      </c>
      <c r="AM270" s="6">
        <v>0.17015477073674987</v>
      </c>
      <c r="AN270" s="6">
        <v>0</v>
      </c>
      <c r="AO270" s="6">
        <v>0</v>
      </c>
      <c r="AP270" s="6">
        <v>0</v>
      </c>
      <c r="AQ270" s="6">
        <v>0.85277576436369895</v>
      </c>
      <c r="AR270" s="6">
        <v>0</v>
      </c>
      <c r="AS270" s="6"/>
    </row>
    <row r="271" spans="1:45" x14ac:dyDescent="0.25">
      <c r="A271" t="s">
        <v>175</v>
      </c>
      <c r="B271" t="s">
        <v>42</v>
      </c>
      <c r="D271" t="s">
        <v>40</v>
      </c>
      <c r="E271" s="5" t="s">
        <v>41</v>
      </c>
      <c r="F271" s="5">
        <v>2050</v>
      </c>
      <c r="G271" s="5"/>
      <c r="H271" s="5"/>
      <c r="I271" s="7">
        <v>0</v>
      </c>
      <c r="J271" s="7">
        <v>0.38099383298426021</v>
      </c>
      <c r="K271" s="7">
        <v>0</v>
      </c>
      <c r="L271" s="7">
        <v>2.1019561671952243</v>
      </c>
      <c r="M271" s="7">
        <v>0</v>
      </c>
      <c r="N271" s="7">
        <v>0</v>
      </c>
      <c r="O271" s="7">
        <v>0</v>
      </c>
      <c r="P271" s="7">
        <v>0</v>
      </c>
      <c r="Q271" s="7">
        <v>0.13457447698719038</v>
      </c>
      <c r="R271" s="7">
        <v>0</v>
      </c>
      <c r="S271" s="7">
        <v>0</v>
      </c>
      <c r="T271" s="7">
        <v>9.1807393772557067</v>
      </c>
      <c r="U271" s="7">
        <v>0</v>
      </c>
      <c r="V271" s="7">
        <v>10.718040502635736</v>
      </c>
      <c r="W271" s="7">
        <v>6.4612692800463645</v>
      </c>
      <c r="X271" s="7">
        <v>40.159838063929925</v>
      </c>
      <c r="Y271" s="7">
        <v>0.64412832202521997</v>
      </c>
      <c r="Z271" s="7">
        <v>0</v>
      </c>
      <c r="AA271" s="7">
        <v>0</v>
      </c>
      <c r="AB271" s="7">
        <v>9.0222798336908028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0.1683126959576158</v>
      </c>
      <c r="AN271" s="7">
        <v>0</v>
      </c>
      <c r="AO271" s="7">
        <v>0</v>
      </c>
      <c r="AP271" s="7">
        <v>0</v>
      </c>
      <c r="AQ271" s="7">
        <v>0.76645089894356755</v>
      </c>
      <c r="AR271" s="7">
        <v>0</v>
      </c>
      <c r="AS271" s="23"/>
    </row>
    <row r="272" spans="1:45" x14ac:dyDescent="0.25">
      <c r="A272" t="s">
        <v>158</v>
      </c>
      <c r="E272" t="s">
        <v>45</v>
      </c>
      <c r="F272">
        <v>2010</v>
      </c>
      <c r="I272" s="6">
        <v>12.773189687239029</v>
      </c>
      <c r="J272" s="6">
        <v>12.992283730826758</v>
      </c>
      <c r="K272" s="6">
        <v>13.184497780842619</v>
      </c>
      <c r="L272" s="6">
        <v>11.357682668416475</v>
      </c>
      <c r="M272" s="6">
        <v>13.259950855908173</v>
      </c>
      <c r="N272" s="6">
        <v>45.96788945127053</v>
      </c>
      <c r="O272" s="6">
        <v>18.331435230481407</v>
      </c>
      <c r="P272" s="6">
        <v>10.771664156511177</v>
      </c>
      <c r="Q272" s="6">
        <v>13.705220231804841</v>
      </c>
      <c r="R272" s="6">
        <v>13.599147342040803</v>
      </c>
      <c r="S272" s="6">
        <v>11.683783550215979</v>
      </c>
      <c r="T272" s="6">
        <v>15.397939381076036</v>
      </c>
      <c r="U272" s="6">
        <v>12.521065246218507</v>
      </c>
      <c r="V272" s="6">
        <v>13.71276296635148</v>
      </c>
      <c r="W272" s="6">
        <v>19.353190429326329</v>
      </c>
      <c r="X272" s="6">
        <v>13.352502841616911</v>
      </c>
      <c r="Y272" s="6">
        <v>12.582711702786536</v>
      </c>
      <c r="Z272" s="6">
        <v>10.964759235371609</v>
      </c>
      <c r="AA272" s="6">
        <v>0</v>
      </c>
      <c r="AB272" s="6">
        <v>18.560536603379131</v>
      </c>
      <c r="AC272" s="6">
        <v>11.733802999901116</v>
      </c>
      <c r="AD272" s="19">
        <v>13.184497780842619</v>
      </c>
      <c r="AE272" s="6">
        <v>11.457675092693494</v>
      </c>
      <c r="AF272" s="6">
        <v>0</v>
      </c>
      <c r="AG272" s="6">
        <v>12.319777218822354</v>
      </c>
      <c r="AH272" s="6">
        <v>13.852757597203235</v>
      </c>
      <c r="AI272" s="6">
        <v>12.916161883468428</v>
      </c>
      <c r="AJ272" s="6">
        <v>21.029647719522142</v>
      </c>
      <c r="AK272" s="6">
        <v>11.655892336543102</v>
      </c>
      <c r="AL272" s="6">
        <v>14.436498227474404</v>
      </c>
      <c r="AM272" s="6">
        <v>12.757767510061141</v>
      </c>
      <c r="AN272" s="6">
        <v>11.297837599628998</v>
      </c>
      <c r="AO272" s="6">
        <v>13.292097555887169</v>
      </c>
      <c r="AP272" s="6">
        <v>12.798398485212276</v>
      </c>
      <c r="AQ272" s="6">
        <v>11.681737057116797</v>
      </c>
      <c r="AR272" s="6">
        <v>13.574877362050032</v>
      </c>
      <c r="AS272" s="6"/>
    </row>
    <row r="273" spans="1:45" x14ac:dyDescent="0.25">
      <c r="A273" t="s">
        <v>158</v>
      </c>
      <c r="E273" t="s">
        <v>45</v>
      </c>
      <c r="F273">
        <v>2020</v>
      </c>
      <c r="I273" s="6">
        <v>14.056823350207996</v>
      </c>
      <c r="J273" s="6">
        <v>14.297775390370589</v>
      </c>
      <c r="K273" s="6">
        <v>14.50203881582601</v>
      </c>
      <c r="L273" s="6">
        <v>12.620853010979133</v>
      </c>
      <c r="M273" s="6">
        <v>14.61023897552008</v>
      </c>
      <c r="N273" s="6">
        <v>49.848003874169365</v>
      </c>
      <c r="O273" s="6">
        <v>20.601364909111535</v>
      </c>
      <c r="P273" s="6">
        <v>11.915240344810915</v>
      </c>
      <c r="Q273" s="6">
        <v>15.113088916185903</v>
      </c>
      <c r="R273" s="6">
        <v>14.8931422674515</v>
      </c>
      <c r="S273" s="6">
        <v>12.968091902443803</v>
      </c>
      <c r="T273" s="6">
        <v>17.064944429726324</v>
      </c>
      <c r="U273" s="6">
        <v>13.73318863942929</v>
      </c>
      <c r="V273" s="6">
        <v>15.112670174314713</v>
      </c>
      <c r="W273" s="6">
        <v>21.596536932088672</v>
      </c>
      <c r="X273" s="6">
        <v>14.733878666168469</v>
      </c>
      <c r="Y273" s="6">
        <v>14.016439859747335</v>
      </c>
      <c r="Z273" s="6">
        <v>11.976269653554363</v>
      </c>
      <c r="AA273" s="6">
        <v>0</v>
      </c>
      <c r="AB273" s="6">
        <v>20.639248046275085</v>
      </c>
      <c r="AC273" s="6">
        <v>13.048519052541982</v>
      </c>
      <c r="AD273" s="19">
        <v>14.50203881582601</v>
      </c>
      <c r="AE273" s="6">
        <v>12.718625986703904</v>
      </c>
      <c r="AF273" s="6">
        <v>0</v>
      </c>
      <c r="AG273" s="6">
        <v>13.60790620177008</v>
      </c>
      <c r="AH273" s="6">
        <v>15.459095945817001</v>
      </c>
      <c r="AI273" s="6">
        <v>14.186092369078287</v>
      </c>
      <c r="AJ273" s="6">
        <v>17.923336775011908</v>
      </c>
      <c r="AK273" s="6">
        <v>12.949062527592183</v>
      </c>
      <c r="AL273" s="6">
        <v>16.003039828832126</v>
      </c>
      <c r="AM273" s="6">
        <v>14.244183634262585</v>
      </c>
      <c r="AN273" s="6">
        <v>12.3794444821431</v>
      </c>
      <c r="AO273" s="6">
        <v>14.591946487795484</v>
      </c>
      <c r="AP273" s="6">
        <v>14.235705695588921</v>
      </c>
      <c r="AQ273" s="6">
        <v>12.966484727721021</v>
      </c>
      <c r="AR273" s="6">
        <v>14.932421144433082</v>
      </c>
      <c r="AS273" s="6"/>
    </row>
    <row r="274" spans="1:45" x14ac:dyDescent="0.25">
      <c r="A274" t="s">
        <v>158</v>
      </c>
      <c r="E274" t="s">
        <v>45</v>
      </c>
      <c r="F274">
        <v>2030</v>
      </c>
      <c r="I274" s="6">
        <v>12.837872612877142</v>
      </c>
      <c r="J274" s="6">
        <v>19.491087820948692</v>
      </c>
      <c r="K274" s="6">
        <v>19.743284276687</v>
      </c>
      <c r="L274" s="6">
        <v>17.350339496976435</v>
      </c>
      <c r="M274" s="6">
        <v>13.327992532089263</v>
      </c>
      <c r="N274" s="6">
        <v>49.82734009356335</v>
      </c>
      <c r="O274" s="6">
        <v>29.099910800294968</v>
      </c>
      <c r="P274" s="6">
        <v>16.196753912312747</v>
      </c>
      <c r="Q274" s="6">
        <v>20.713662375056284</v>
      </c>
      <c r="R274" s="6">
        <v>20.040720103060625</v>
      </c>
      <c r="S274" s="6">
        <v>17.776502300613149</v>
      </c>
      <c r="T274" s="6">
        <v>23.696375567338595</v>
      </c>
      <c r="U274" s="6">
        <v>18.555077342690485</v>
      </c>
      <c r="V274" s="6">
        <v>20.681572473783817</v>
      </c>
      <c r="W274" s="6">
        <v>30.520683780304182</v>
      </c>
      <c r="X274" s="6">
        <v>13.42211104239523</v>
      </c>
      <c r="Y274" s="6">
        <v>19.384273344688783</v>
      </c>
      <c r="Z274" s="6">
        <v>16.000109706460812</v>
      </c>
      <c r="AA274" s="6">
        <v>0</v>
      </c>
      <c r="AB274" s="6">
        <v>28.908468226317225</v>
      </c>
      <c r="AC274" s="6">
        <v>17.970774932286584</v>
      </c>
      <c r="AD274" s="19">
        <v>19.743284276687</v>
      </c>
      <c r="AE274" s="6">
        <v>17.439586790099067</v>
      </c>
      <c r="AF274" s="6">
        <v>0</v>
      </c>
      <c r="AG274" s="6">
        <v>12.384686665824228</v>
      </c>
      <c r="AH274" s="6">
        <v>21.473176602580079</v>
      </c>
      <c r="AI274" s="6">
        <v>19.237940635341637</v>
      </c>
      <c r="AJ274" s="6">
        <v>22.671699779870075</v>
      </c>
      <c r="AK274" s="6">
        <v>17.790651373804085</v>
      </c>
      <c r="AL274" s="6">
        <v>22.234822247259508</v>
      </c>
      <c r="AM274" s="6">
        <v>19.809533559845192</v>
      </c>
      <c r="AN274" s="6">
        <v>11.352340297376511</v>
      </c>
      <c r="AO274" s="6">
        <v>19.76281185993578</v>
      </c>
      <c r="AP274" s="6">
        <v>19.616939044846831</v>
      </c>
      <c r="AQ274" s="6">
        <v>17.776539920184145</v>
      </c>
      <c r="AR274" s="6">
        <v>20.332799575473704</v>
      </c>
      <c r="AS274" s="6"/>
    </row>
    <row r="275" spans="1:45" x14ac:dyDescent="0.25">
      <c r="A275" t="s">
        <v>158</v>
      </c>
      <c r="E275" t="s">
        <v>45</v>
      </c>
      <c r="F275">
        <v>2040</v>
      </c>
      <c r="I275" s="6">
        <v>13.092820194086819</v>
      </c>
      <c r="J275" s="6">
        <v>19.743043348151385</v>
      </c>
      <c r="K275" s="6">
        <v>19.997565293079251</v>
      </c>
      <c r="L275" s="6">
        <v>17.472137175190742</v>
      </c>
      <c r="M275" s="6">
        <v>13.596178619726592</v>
      </c>
      <c r="N275" s="6">
        <v>57.291304972869867</v>
      </c>
      <c r="O275" s="6">
        <v>29.318782622567568</v>
      </c>
      <c r="P275" s="6">
        <v>16.307020149455294</v>
      </c>
      <c r="Q275" s="6">
        <v>20.98537632589785</v>
      </c>
      <c r="R275" s="6">
        <v>20.290456798998903</v>
      </c>
      <c r="S275" s="6">
        <v>17.900338255558534</v>
      </c>
      <c r="T275" s="6">
        <v>24.018101970423398</v>
      </c>
      <c r="U275" s="6">
        <v>18.789013106537382</v>
      </c>
      <c r="V275" s="6">
        <v>20.951749886284841</v>
      </c>
      <c r="W275" s="6">
        <v>30.953642157839344</v>
      </c>
      <c r="X275" s="6">
        <v>13.696471582610712</v>
      </c>
      <c r="Y275" s="6">
        <v>19.52251669967541</v>
      </c>
      <c r="Z275" s="6">
        <v>16.195327836596778</v>
      </c>
      <c r="AA275" s="6">
        <v>0</v>
      </c>
      <c r="AB275" s="6">
        <v>29.309652587525722</v>
      </c>
      <c r="AC275" s="6">
        <v>18.097542867399977</v>
      </c>
      <c r="AD275" s="19">
        <v>19.997565293079251</v>
      </c>
      <c r="AE275" s="6">
        <v>17.561170565388032</v>
      </c>
      <c r="AF275" s="6">
        <v>0</v>
      </c>
      <c r="AG275" s="6">
        <v>12.64052708039315</v>
      </c>
      <c r="AH275" s="6">
        <v>21.628063427866945</v>
      </c>
      <c r="AI275" s="6">
        <v>19.483032974824226</v>
      </c>
      <c r="AJ275" s="6">
        <v>25.847231791750424</v>
      </c>
      <c r="AK275" s="6">
        <v>17.915341807559876</v>
      </c>
      <c r="AL275" s="6">
        <v>22.537159540776148</v>
      </c>
      <c r="AM275" s="6">
        <v>19.952857090083203</v>
      </c>
      <c r="AN275" s="6">
        <v>11.567162537141485</v>
      </c>
      <c r="AO275" s="6">
        <v>20.013678359563404</v>
      </c>
      <c r="AP275" s="6">
        <v>19.755527500366973</v>
      </c>
      <c r="AQ275" s="6">
        <v>17.900418235214289</v>
      </c>
      <c r="AR275" s="6">
        <v>20.59480098842074</v>
      </c>
      <c r="AS275" s="6"/>
    </row>
    <row r="276" spans="1:45" x14ac:dyDescent="0.25">
      <c r="A276" t="s">
        <v>158</v>
      </c>
      <c r="E276" t="s">
        <v>45</v>
      </c>
      <c r="F276">
        <v>2050</v>
      </c>
      <c r="I276" s="6">
        <v>13.347767775296496</v>
      </c>
      <c r="J276" s="6">
        <v>19.994998875354071</v>
      </c>
      <c r="K276" s="6">
        <v>20.25184630947151</v>
      </c>
      <c r="L276" s="6">
        <v>17.593934853405045</v>
      </c>
      <c r="M276" s="6">
        <v>13.86436470736392</v>
      </c>
      <c r="N276" s="6">
        <v>64.755269852176397</v>
      </c>
      <c r="O276" s="6">
        <v>29.537654444840168</v>
      </c>
      <c r="P276" s="6">
        <v>16.417286386597834</v>
      </c>
      <c r="Q276" s="6">
        <v>21.257090276739433</v>
      </c>
      <c r="R276" s="6">
        <v>20.540193494937185</v>
      </c>
      <c r="S276" s="6">
        <v>18.024174210503915</v>
      </c>
      <c r="T276" s="6">
        <v>24.33982837350818</v>
      </c>
      <c r="U276" s="6">
        <v>19.022948870384276</v>
      </c>
      <c r="V276" s="6">
        <v>21.221927298785872</v>
      </c>
      <c r="W276" s="6">
        <v>31.386600535374537</v>
      </c>
      <c r="X276" s="6">
        <v>13.970832122826195</v>
      </c>
      <c r="Y276" s="6">
        <v>19.660760054662045</v>
      </c>
      <c r="Z276" s="6">
        <v>16.390545966732748</v>
      </c>
      <c r="AA276" s="6">
        <v>0</v>
      </c>
      <c r="AB276" s="6">
        <v>29.710836948734215</v>
      </c>
      <c r="AC276" s="6">
        <v>18.224310802513369</v>
      </c>
      <c r="AD276" s="19">
        <v>20.25184630947151</v>
      </c>
      <c r="AE276" s="6">
        <v>17.682754340677004</v>
      </c>
      <c r="AF276" s="6">
        <v>0</v>
      </c>
      <c r="AG276" s="6">
        <v>12.896367494962073</v>
      </c>
      <c r="AH276" s="6">
        <v>21.782950253153814</v>
      </c>
      <c r="AI276" s="6">
        <v>19.728125314306816</v>
      </c>
      <c r="AJ276" s="6">
        <v>29.022763803630763</v>
      </c>
      <c r="AK276" s="6">
        <v>18.040032241315657</v>
      </c>
      <c r="AL276" s="6">
        <v>22.839496834292792</v>
      </c>
      <c r="AM276" s="6">
        <v>20.096180620321217</v>
      </c>
      <c r="AN276" s="6">
        <v>11.781984776906457</v>
      </c>
      <c r="AO276" s="6">
        <v>20.264544859191023</v>
      </c>
      <c r="AP276" s="6">
        <v>19.89411595588712</v>
      </c>
      <c r="AQ276" s="6">
        <v>18.02429655024444</v>
      </c>
      <c r="AR276" s="6">
        <v>20.856802401367769</v>
      </c>
      <c r="AS276" s="6"/>
    </row>
    <row r="277" spans="1:45" x14ac:dyDescent="0.25">
      <c r="B277" t="s">
        <v>46</v>
      </c>
    </row>
    <row r="278" spans="1:45" x14ac:dyDescent="0.25">
      <c r="A278" t="s">
        <v>176</v>
      </c>
      <c r="B278" t="s">
        <v>42</v>
      </c>
      <c r="D278" t="s">
        <v>40</v>
      </c>
      <c r="E278" t="s">
        <v>41</v>
      </c>
      <c r="F278">
        <v>2010</v>
      </c>
      <c r="I278" s="6">
        <v>0</v>
      </c>
      <c r="J278" s="6">
        <v>1.4819444719103994</v>
      </c>
      <c r="K278" s="6">
        <v>0.90830953937921921</v>
      </c>
      <c r="L278" s="6">
        <v>0.35858713468953679</v>
      </c>
      <c r="M278" s="6">
        <v>0</v>
      </c>
      <c r="N278" s="6">
        <v>0</v>
      </c>
      <c r="O278" s="6">
        <v>0</v>
      </c>
      <c r="P278" s="6">
        <v>1.5699752793625006</v>
      </c>
      <c r="Q278" s="6">
        <v>2.2382693604641841</v>
      </c>
      <c r="R278" s="6">
        <v>0</v>
      </c>
      <c r="S278" s="6">
        <v>0</v>
      </c>
      <c r="T278" s="6">
        <v>3.5192179660605238</v>
      </c>
      <c r="U278" s="6">
        <v>0</v>
      </c>
      <c r="V278" s="6">
        <v>11.412452985588821</v>
      </c>
      <c r="W278" s="6">
        <v>0</v>
      </c>
      <c r="X278" s="6">
        <v>0.35389954101169241</v>
      </c>
      <c r="Y278" s="6">
        <v>9.241337005987539</v>
      </c>
      <c r="Z278" s="6">
        <v>0</v>
      </c>
      <c r="AA278" s="6">
        <v>0</v>
      </c>
      <c r="AB278" s="6">
        <v>1.8227436651136899</v>
      </c>
      <c r="AC278" s="6">
        <v>7.5816305976312476E-2</v>
      </c>
      <c r="AD278" s="6">
        <v>5.3823595382817288E-3</v>
      </c>
      <c r="AE278" s="6">
        <v>0</v>
      </c>
      <c r="AF278" s="6">
        <v>0</v>
      </c>
      <c r="AG278" s="6">
        <v>0</v>
      </c>
      <c r="AH278" s="6">
        <v>0</v>
      </c>
      <c r="AI278" s="6">
        <v>0.10154517729918103</v>
      </c>
      <c r="AJ278" s="6">
        <v>0</v>
      </c>
      <c r="AK278" s="6">
        <v>1.7764933236358584</v>
      </c>
      <c r="AL278" s="6">
        <v>0</v>
      </c>
      <c r="AM278" s="6">
        <v>3.1298262276338531</v>
      </c>
      <c r="AN278" s="6">
        <v>0</v>
      </c>
      <c r="AO278" s="6">
        <v>0</v>
      </c>
      <c r="AP278" s="6">
        <v>0</v>
      </c>
      <c r="AQ278" s="6">
        <v>4.0936853362094361</v>
      </c>
      <c r="AR278" s="6">
        <v>0</v>
      </c>
      <c r="AS278" s="6"/>
    </row>
    <row r="279" spans="1:45" x14ac:dyDescent="0.25">
      <c r="A279" t="s">
        <v>176</v>
      </c>
      <c r="B279" t="s">
        <v>42</v>
      </c>
      <c r="D279" t="s">
        <v>40</v>
      </c>
      <c r="E279" t="s">
        <v>41</v>
      </c>
      <c r="F279">
        <v>2020</v>
      </c>
      <c r="I279" s="6">
        <v>0</v>
      </c>
      <c r="J279" s="6">
        <v>0.32506193178408327</v>
      </c>
      <c r="K279" s="6">
        <v>1.3569120345745682</v>
      </c>
      <c r="L279" s="6">
        <v>2.3173766594843626</v>
      </c>
      <c r="M279" s="6">
        <v>0</v>
      </c>
      <c r="N279" s="6">
        <v>0</v>
      </c>
      <c r="O279" s="6">
        <v>0</v>
      </c>
      <c r="P279" s="6">
        <v>1.7265001472198849</v>
      </c>
      <c r="Q279" s="6">
        <v>0</v>
      </c>
      <c r="R279" s="6">
        <v>0</v>
      </c>
      <c r="S279" s="6">
        <v>0</v>
      </c>
      <c r="T279" s="6">
        <v>3.5547380958130348</v>
      </c>
      <c r="U279" s="6">
        <v>0</v>
      </c>
      <c r="V279" s="6">
        <v>8.4751405809452223</v>
      </c>
      <c r="W279" s="6">
        <v>1.3866252869627489</v>
      </c>
      <c r="X279" s="6">
        <v>0.47312243186862835</v>
      </c>
      <c r="Y279" s="6">
        <v>12.561729204286816</v>
      </c>
      <c r="Z279" s="6">
        <v>0</v>
      </c>
      <c r="AA279" s="6">
        <v>0</v>
      </c>
      <c r="AB279" s="6">
        <v>10.439689164593341</v>
      </c>
      <c r="AC279" s="6">
        <v>0.12080389709406848</v>
      </c>
      <c r="AD279" s="6">
        <v>8.0406382574085555E-3</v>
      </c>
      <c r="AE279" s="6">
        <v>0</v>
      </c>
      <c r="AF279" s="6">
        <v>0</v>
      </c>
      <c r="AG279" s="6">
        <v>0</v>
      </c>
      <c r="AH279" s="6">
        <v>0</v>
      </c>
      <c r="AI279" s="6">
        <v>6.7587769238565534E-2</v>
      </c>
      <c r="AJ279" s="6">
        <v>0</v>
      </c>
      <c r="AK279" s="6">
        <v>2.1254937203965172</v>
      </c>
      <c r="AL279" s="6">
        <v>0.10341114952526058</v>
      </c>
      <c r="AM279" s="6">
        <v>13.991989244219349</v>
      </c>
      <c r="AN279" s="6">
        <v>0</v>
      </c>
      <c r="AO279" s="6">
        <v>0</v>
      </c>
      <c r="AP279" s="6">
        <v>2.1188998220964358E-2</v>
      </c>
      <c r="AQ279" s="6">
        <v>2.0828319217690345</v>
      </c>
      <c r="AR279" s="6">
        <v>0</v>
      </c>
      <c r="AS279" s="6"/>
    </row>
    <row r="280" spans="1:45" x14ac:dyDescent="0.25">
      <c r="A280" t="s">
        <v>176</v>
      </c>
      <c r="B280" t="s">
        <v>42</v>
      </c>
      <c r="D280" t="s">
        <v>40</v>
      </c>
      <c r="E280" t="s">
        <v>41</v>
      </c>
      <c r="F280">
        <v>2030</v>
      </c>
      <c r="I280" s="6">
        <v>0</v>
      </c>
      <c r="J280" s="6">
        <v>0.59786682394938284</v>
      </c>
      <c r="K280" s="6">
        <v>1.2111384063431505</v>
      </c>
      <c r="L280" s="6">
        <v>3.3562674415051093</v>
      </c>
      <c r="M280" s="6">
        <v>0</v>
      </c>
      <c r="N280" s="6">
        <v>0</v>
      </c>
      <c r="O280" s="6">
        <v>0</v>
      </c>
      <c r="P280" s="6">
        <v>2.5061164600160315</v>
      </c>
      <c r="Q280" s="6">
        <v>0</v>
      </c>
      <c r="R280" s="6">
        <v>0</v>
      </c>
      <c r="S280" s="6">
        <v>0</v>
      </c>
      <c r="T280" s="6">
        <v>4.795806693897954</v>
      </c>
      <c r="U280" s="6">
        <v>0</v>
      </c>
      <c r="V280" s="6">
        <v>11.633828415732388</v>
      </c>
      <c r="W280" s="6">
        <v>1.4368744131990003</v>
      </c>
      <c r="X280" s="6">
        <v>1.1446071479038453</v>
      </c>
      <c r="Y280" s="6">
        <v>18.357214061627236</v>
      </c>
      <c r="Z280" s="6">
        <v>0</v>
      </c>
      <c r="AA280" s="6">
        <v>0</v>
      </c>
      <c r="AB280" s="6">
        <v>10.147510521477239</v>
      </c>
      <c r="AC280" s="6">
        <v>0.58755701877607736</v>
      </c>
      <c r="AD280" s="6">
        <v>7.1768291215081005E-3</v>
      </c>
      <c r="AE280" s="6">
        <v>0</v>
      </c>
      <c r="AF280" s="6">
        <v>0</v>
      </c>
      <c r="AG280" s="6">
        <v>0</v>
      </c>
      <c r="AH280" s="6">
        <v>0</v>
      </c>
      <c r="AI280" s="6">
        <v>0.150295282393547</v>
      </c>
      <c r="AJ280" s="6">
        <v>0</v>
      </c>
      <c r="AK280" s="6">
        <v>2.7942281583814848</v>
      </c>
      <c r="AL280" s="6">
        <v>8.7563347345661763E-2</v>
      </c>
      <c r="AM280" s="6">
        <v>19.623175515798586</v>
      </c>
      <c r="AN280" s="6">
        <v>0</v>
      </c>
      <c r="AO280" s="6">
        <v>0</v>
      </c>
      <c r="AP280" s="6">
        <v>6.844813071019569E-2</v>
      </c>
      <c r="AQ280" s="6">
        <v>3.2159025067831819</v>
      </c>
      <c r="AR280" s="6">
        <v>0</v>
      </c>
      <c r="AS280" s="6"/>
    </row>
    <row r="281" spans="1:45" x14ac:dyDescent="0.25">
      <c r="A281" t="s">
        <v>176</v>
      </c>
      <c r="B281" t="s">
        <v>42</v>
      </c>
      <c r="D281" t="s">
        <v>40</v>
      </c>
      <c r="E281" t="s">
        <v>41</v>
      </c>
      <c r="F281">
        <v>2040</v>
      </c>
      <c r="I281" s="6">
        <v>0</v>
      </c>
      <c r="J281" s="6">
        <v>0.61989181682891414</v>
      </c>
      <c r="K281" s="6">
        <v>1.182300405422871</v>
      </c>
      <c r="L281" s="6">
        <v>3.1398506963553467</v>
      </c>
      <c r="M281" s="6">
        <v>0</v>
      </c>
      <c r="N281" s="6">
        <v>0</v>
      </c>
      <c r="O281" s="6">
        <v>0</v>
      </c>
      <c r="P281" s="6">
        <v>1.6355854078382341</v>
      </c>
      <c r="Q281" s="6">
        <v>0.30854645422912763</v>
      </c>
      <c r="R281" s="6">
        <v>0</v>
      </c>
      <c r="S281" s="6">
        <v>0</v>
      </c>
      <c r="T281" s="6">
        <v>4.4471491718445053</v>
      </c>
      <c r="U281" s="6">
        <v>0</v>
      </c>
      <c r="V281" s="6">
        <v>12.224446431892755</v>
      </c>
      <c r="W281" s="6">
        <v>0.80557329760386054</v>
      </c>
      <c r="X281" s="6">
        <v>1.1961601584487076</v>
      </c>
      <c r="Y281" s="6">
        <v>18.710746037079296</v>
      </c>
      <c r="Z281" s="6">
        <v>0</v>
      </c>
      <c r="AA281" s="6">
        <v>0</v>
      </c>
      <c r="AB281" s="6">
        <v>7.8330472795876824</v>
      </c>
      <c r="AC281" s="6">
        <v>0.96375529789018188</v>
      </c>
      <c r="AD281" s="6">
        <v>7.0059441064455833E-3</v>
      </c>
      <c r="AE281" s="6">
        <v>0</v>
      </c>
      <c r="AF281" s="6">
        <v>0</v>
      </c>
      <c r="AG281" s="6">
        <v>0</v>
      </c>
      <c r="AH281" s="6">
        <v>0</v>
      </c>
      <c r="AI281" s="6">
        <v>0.30583435055770675</v>
      </c>
      <c r="AJ281" s="6">
        <v>0</v>
      </c>
      <c r="AK281" s="6">
        <v>1.9553163309468751</v>
      </c>
      <c r="AL281" s="6">
        <v>5.9733177792612981E-2</v>
      </c>
      <c r="AM281" s="6">
        <v>21.406991795486292</v>
      </c>
      <c r="AN281" s="6">
        <v>0</v>
      </c>
      <c r="AO281" s="6">
        <v>0</v>
      </c>
      <c r="AP281" s="6">
        <v>4.749547747713876E-2</v>
      </c>
      <c r="AQ281" s="6">
        <v>2.4746036764036017</v>
      </c>
      <c r="AR281" s="6">
        <v>0</v>
      </c>
      <c r="AS281" s="6"/>
    </row>
    <row r="282" spans="1:45" x14ac:dyDescent="0.25">
      <c r="A282" t="s">
        <v>176</v>
      </c>
      <c r="B282" t="s">
        <v>42</v>
      </c>
      <c r="D282" t="s">
        <v>40</v>
      </c>
      <c r="E282" s="5" t="s">
        <v>41</v>
      </c>
      <c r="F282" s="5">
        <v>2050</v>
      </c>
      <c r="G282" s="5"/>
      <c r="H282" s="5"/>
      <c r="I282" s="7">
        <v>0</v>
      </c>
      <c r="J282" s="7">
        <v>0.74138650925109595</v>
      </c>
      <c r="K282" s="7">
        <v>1.1522296226080384</v>
      </c>
      <c r="L282" s="7">
        <v>2.8576289020455614</v>
      </c>
      <c r="M282" s="7">
        <v>0</v>
      </c>
      <c r="N282" s="7">
        <v>0</v>
      </c>
      <c r="O282" s="7">
        <v>0</v>
      </c>
      <c r="P282" s="7">
        <v>0.79752844494917685</v>
      </c>
      <c r="Q282" s="7">
        <v>0.7797886239118289</v>
      </c>
      <c r="R282" s="7">
        <v>0</v>
      </c>
      <c r="S282" s="7">
        <v>0</v>
      </c>
      <c r="T282" s="7">
        <v>4.106121908637272</v>
      </c>
      <c r="U282" s="7">
        <v>0</v>
      </c>
      <c r="V282" s="7">
        <v>11.650278281318945</v>
      </c>
      <c r="W282" s="7">
        <v>0.21401029590868914</v>
      </c>
      <c r="X282" s="7">
        <v>1.1351087505923747</v>
      </c>
      <c r="Y282" s="7">
        <v>18.388052932248453</v>
      </c>
      <c r="Z282" s="7">
        <v>0</v>
      </c>
      <c r="AA282" s="7">
        <v>0</v>
      </c>
      <c r="AB282" s="7">
        <v>5.4276664720493191</v>
      </c>
      <c r="AC282" s="7">
        <v>1.4414131425047849</v>
      </c>
      <c r="AD282" s="7">
        <v>6.8277540096888896E-3</v>
      </c>
      <c r="AE282" s="7">
        <v>0</v>
      </c>
      <c r="AF282" s="7">
        <v>0</v>
      </c>
      <c r="AG282" s="7">
        <v>0</v>
      </c>
      <c r="AH282" s="7">
        <v>0</v>
      </c>
      <c r="AI282" s="7">
        <v>0.47128863686471378</v>
      </c>
      <c r="AJ282" s="7">
        <v>0</v>
      </c>
      <c r="AK282" s="7">
        <v>0.10269789700256063</v>
      </c>
      <c r="AL282" s="7">
        <v>3.2683432635511267E-2</v>
      </c>
      <c r="AM282" s="7">
        <v>22.130920365105396</v>
      </c>
      <c r="AN282" s="7">
        <v>0</v>
      </c>
      <c r="AO282" s="7">
        <v>0</v>
      </c>
      <c r="AP282" s="7">
        <v>2.9120908329766122E-2</v>
      </c>
      <c r="AQ282" s="7">
        <v>1.5777572206315102</v>
      </c>
      <c r="AR282" s="7">
        <v>0</v>
      </c>
      <c r="AS282" s="23"/>
    </row>
    <row r="283" spans="1:45" x14ac:dyDescent="0.25">
      <c r="A283" t="s">
        <v>159</v>
      </c>
      <c r="E283" t="s">
        <v>45</v>
      </c>
      <c r="F283">
        <v>2010</v>
      </c>
      <c r="I283" s="6">
        <v>13.615033610912349</v>
      </c>
      <c r="J283" s="6">
        <v>11.893903411056696</v>
      </c>
      <c r="K283" s="6">
        <v>8.8014372980621598</v>
      </c>
      <c r="L283" s="6">
        <v>12.033960352679935</v>
      </c>
      <c r="M283" s="6">
        <v>14.334904003068974</v>
      </c>
      <c r="N283" s="6">
        <v>23.128773658681492</v>
      </c>
      <c r="O283" s="6">
        <v>16.972864291135405</v>
      </c>
      <c r="P283" s="6">
        <v>11.874491207586304</v>
      </c>
      <c r="Q283" s="6">
        <v>13.172548615584716</v>
      </c>
      <c r="R283" s="6">
        <v>18.226244486293094</v>
      </c>
      <c r="S283" s="6">
        <v>16.723144845898894</v>
      </c>
      <c r="T283" s="6">
        <v>15.281743250252026</v>
      </c>
      <c r="U283" s="6">
        <v>17.722905389701726</v>
      </c>
      <c r="V283" s="6">
        <v>13.361542790260156</v>
      </c>
      <c r="W283" s="6">
        <v>16.955258980934129</v>
      </c>
      <c r="X283" s="6">
        <v>10.741033164460983</v>
      </c>
      <c r="Y283" s="6">
        <v>11.659259936080543</v>
      </c>
      <c r="Z283" s="6">
        <v>17.574914331000933</v>
      </c>
      <c r="AA283" s="6">
        <v>0</v>
      </c>
      <c r="AB283" s="6">
        <v>15.252304663246072</v>
      </c>
      <c r="AC283" s="6">
        <v>13.714409696024099</v>
      </c>
      <c r="AD283" s="19">
        <v>8.8014372980621598</v>
      </c>
      <c r="AE283" s="6">
        <v>16.648655910858764</v>
      </c>
      <c r="AF283" s="6">
        <v>0</v>
      </c>
      <c r="AG283" s="6">
        <v>14.153498121566933</v>
      </c>
      <c r="AH283" s="6">
        <v>16.80173586308258</v>
      </c>
      <c r="AI283" s="6">
        <v>12.525154824312557</v>
      </c>
      <c r="AJ283" s="6">
        <v>14.961601552731947</v>
      </c>
      <c r="AK283" s="6">
        <v>11.399500566070619</v>
      </c>
      <c r="AL283" s="6">
        <v>13.326834200076572</v>
      </c>
      <c r="AM283" s="6">
        <v>17.352629453871931</v>
      </c>
      <c r="AN283" s="6">
        <v>10.59519394749425</v>
      </c>
      <c r="AO283" s="6">
        <v>14.305643177376792</v>
      </c>
      <c r="AP283" s="6">
        <v>11.244572228427865</v>
      </c>
      <c r="AQ283" s="6">
        <v>11.090162617335107</v>
      </c>
      <c r="AR283" s="6">
        <v>17.755857771064019</v>
      </c>
      <c r="AS283" s="6"/>
    </row>
    <row r="284" spans="1:45" x14ac:dyDescent="0.25">
      <c r="A284" t="s">
        <v>159</v>
      </c>
      <c r="E284" t="s">
        <v>45</v>
      </c>
      <c r="F284">
        <v>2020</v>
      </c>
      <c r="I284" s="6">
        <v>13.636246792381204</v>
      </c>
      <c r="J284" s="6">
        <v>12.901551343535946</v>
      </c>
      <c r="K284" s="6">
        <v>9.4093247984893953</v>
      </c>
      <c r="L284" s="6">
        <v>13.131155389914307</v>
      </c>
      <c r="M284" s="6">
        <v>14.35761198500783</v>
      </c>
      <c r="N284" s="6">
        <v>24.510857960211471</v>
      </c>
      <c r="O284" s="6">
        <v>15.944697421048794</v>
      </c>
      <c r="P284" s="6">
        <v>12.928620119106879</v>
      </c>
      <c r="Q284" s="6">
        <v>14.340645920864748</v>
      </c>
      <c r="R284" s="6">
        <v>17.172337839521358</v>
      </c>
      <c r="S284" s="6">
        <v>15.694977975812282</v>
      </c>
      <c r="T284" s="6">
        <v>16.729118594688352</v>
      </c>
      <c r="U284" s="6">
        <v>16.668998742929993</v>
      </c>
      <c r="V284" s="6">
        <v>14.545325415931988</v>
      </c>
      <c r="W284" s="6">
        <v>18.623022826772647</v>
      </c>
      <c r="X284" s="6">
        <v>10.756557758648137</v>
      </c>
      <c r="Y284" s="6">
        <v>12.695730623104739</v>
      </c>
      <c r="Z284" s="6">
        <v>16.5210076842292</v>
      </c>
      <c r="AA284" s="6">
        <v>0</v>
      </c>
      <c r="AB284" s="6">
        <v>16.661974627383525</v>
      </c>
      <c r="AC284" s="6">
        <v>15.014412281109975</v>
      </c>
      <c r="AD284" s="19">
        <v>9.4093247984893953</v>
      </c>
      <c r="AE284" s="6">
        <v>15.620489040772151</v>
      </c>
      <c r="AF284" s="6">
        <v>0</v>
      </c>
      <c r="AG284" s="6">
        <v>14.176839088579914</v>
      </c>
      <c r="AH284" s="6">
        <v>15.773568992995967</v>
      </c>
      <c r="AI284" s="6">
        <v>13.589983294352779</v>
      </c>
      <c r="AJ284" s="6">
        <v>14.131809940315691</v>
      </c>
      <c r="AK284" s="6">
        <v>12.405638533498994</v>
      </c>
      <c r="AL284" s="6">
        <v>14.562001971069161</v>
      </c>
      <c r="AM284" s="6">
        <v>19.113345453150746</v>
      </c>
      <c r="AN284" s="6">
        <v>10.610136475526883</v>
      </c>
      <c r="AO284" s="6">
        <v>15.572167663338023</v>
      </c>
      <c r="AP284" s="6">
        <v>12.205978486460044</v>
      </c>
      <c r="AQ284" s="6">
        <v>12.04810051607344</v>
      </c>
      <c r="AR284" s="6">
        <v>16.701951124292272</v>
      </c>
      <c r="AS284" s="6"/>
    </row>
    <row r="285" spans="1:45" x14ac:dyDescent="0.25">
      <c r="A285" t="s">
        <v>159</v>
      </c>
      <c r="E285" t="s">
        <v>45</v>
      </c>
      <c r="F285">
        <v>2030</v>
      </c>
      <c r="I285" s="6">
        <v>14.937111745477923</v>
      </c>
      <c r="J285" s="6">
        <v>17.256467121738492</v>
      </c>
      <c r="K285" s="6">
        <v>12.036530970062783</v>
      </c>
      <c r="L285" s="6">
        <v>17.913611537213168</v>
      </c>
      <c r="M285" s="6">
        <v>15.750143223341114</v>
      </c>
      <c r="N285" s="6">
        <v>24.473878166026537</v>
      </c>
      <c r="O285" s="6">
        <v>16.578777749779007</v>
      </c>
      <c r="P285" s="6">
        <v>17.522477639096081</v>
      </c>
      <c r="Q285" s="6">
        <v>19.389001821048822</v>
      </c>
      <c r="R285" s="6">
        <v>17.825711517245207</v>
      </c>
      <c r="S285" s="6">
        <v>16.329058304542496</v>
      </c>
      <c r="T285" s="6">
        <v>22.984475769846185</v>
      </c>
      <c r="U285" s="6">
        <v>17.322372420653842</v>
      </c>
      <c r="V285" s="6">
        <v>19.661471113582696</v>
      </c>
      <c r="W285" s="6">
        <v>25.83086879405192</v>
      </c>
      <c r="X285" s="6">
        <v>11.708579053463021</v>
      </c>
      <c r="Y285" s="6">
        <v>17.212634208422596</v>
      </c>
      <c r="Z285" s="6">
        <v>17.174381361953049</v>
      </c>
      <c r="AA285" s="6">
        <v>0</v>
      </c>
      <c r="AB285" s="6">
        <v>22.754374334666025</v>
      </c>
      <c r="AC285" s="6">
        <v>20.679778809087601</v>
      </c>
      <c r="AD285" s="19">
        <v>12.036530970062783</v>
      </c>
      <c r="AE285" s="6">
        <v>16.254569369502367</v>
      </c>
      <c r="AF285" s="6">
        <v>0</v>
      </c>
      <c r="AG285" s="6">
        <v>15.608187139939247</v>
      </c>
      <c r="AH285" s="6">
        <v>16.407649321726183</v>
      </c>
      <c r="AI285" s="6">
        <v>18.192025491618832</v>
      </c>
      <c r="AJ285" s="6">
        <v>14.600867552937629</v>
      </c>
      <c r="AK285" s="6">
        <v>16.790353170677658</v>
      </c>
      <c r="AL285" s="6">
        <v>19.900227199585313</v>
      </c>
      <c r="AM285" s="6">
        <v>26.787958232683117</v>
      </c>
      <c r="AN285" s="6">
        <v>11.526463479887768</v>
      </c>
      <c r="AO285" s="6">
        <v>21.045912301330414</v>
      </c>
      <c r="AP285" s="6">
        <v>16.395753873471246</v>
      </c>
      <c r="AQ285" s="6">
        <v>16.222760912640933</v>
      </c>
      <c r="AR285" s="6">
        <v>17.355324802016113</v>
      </c>
      <c r="AS285" s="6"/>
    </row>
    <row r="286" spans="1:45" x14ac:dyDescent="0.25">
      <c r="A286" t="s">
        <v>159</v>
      </c>
      <c r="E286" t="s">
        <v>45</v>
      </c>
      <c r="F286">
        <v>2040</v>
      </c>
      <c r="I286" s="6">
        <v>17.191925088850557</v>
      </c>
      <c r="J286" s="6">
        <v>17.678902892991513</v>
      </c>
      <c r="K286" s="6">
        <v>12.291375362435248</v>
      </c>
      <c r="L286" s="6">
        <v>18.390808880222377</v>
      </c>
      <c r="M286" s="6">
        <v>18.163843438557574</v>
      </c>
      <c r="N286" s="6">
        <v>27.791509308631451</v>
      </c>
      <c r="O286" s="6">
        <v>18.165685022734252</v>
      </c>
      <c r="P286" s="6">
        <v>17.980854778750427</v>
      </c>
      <c r="Q286" s="6">
        <v>19.878702707786573</v>
      </c>
      <c r="R286" s="6">
        <v>19.45063673443688</v>
      </c>
      <c r="S286" s="6">
        <v>17.91596557749774</v>
      </c>
      <c r="T286" s="6">
        <v>23.591258258264713</v>
      </c>
      <c r="U286" s="6">
        <v>18.947297637845512</v>
      </c>
      <c r="V286" s="6">
        <v>20.157747749849094</v>
      </c>
      <c r="W286" s="6">
        <v>26.530044650793133</v>
      </c>
      <c r="X286" s="6">
        <v>13.358735215802094</v>
      </c>
      <c r="Y286" s="6">
        <v>17.663332850364217</v>
      </c>
      <c r="Z286" s="6">
        <v>18.799306579144719</v>
      </c>
      <c r="AA286" s="6">
        <v>0</v>
      </c>
      <c r="AB286" s="6">
        <v>23.345349614144308</v>
      </c>
      <c r="AC286" s="6">
        <v>21.245071592524631</v>
      </c>
      <c r="AD286" s="19">
        <v>12.291375362435248</v>
      </c>
      <c r="AE286" s="6">
        <v>17.841476642457607</v>
      </c>
      <c r="AF286" s="6">
        <v>0</v>
      </c>
      <c r="AG286" s="6">
        <v>18.08916925690114</v>
      </c>
      <c r="AH286" s="6">
        <v>17.994556594681423</v>
      </c>
      <c r="AI286" s="6">
        <v>18.638433032878655</v>
      </c>
      <c r="AJ286" s="6">
        <v>15.90293719181558</v>
      </c>
      <c r="AK286" s="6">
        <v>17.227861940778833</v>
      </c>
      <c r="AL286" s="6">
        <v>20.41804600628134</v>
      </c>
      <c r="AM286" s="6">
        <v>27.553737303984345</v>
      </c>
      <c r="AN286" s="6">
        <v>13.114750066752235</v>
      </c>
      <c r="AO286" s="6">
        <v>21.576876768970887</v>
      </c>
      <c r="AP286" s="6">
        <v>16.813811518780387</v>
      </c>
      <c r="AQ286" s="6">
        <v>16.639310377503609</v>
      </c>
      <c r="AR286" s="6">
        <v>18.980250019207791</v>
      </c>
      <c r="AS286" s="6"/>
    </row>
    <row r="287" spans="1:45" x14ac:dyDescent="0.25">
      <c r="A287" t="s">
        <v>159</v>
      </c>
      <c r="E287" t="s">
        <v>45</v>
      </c>
      <c r="F287">
        <v>2050</v>
      </c>
      <c r="I287" s="6">
        <v>19.446738432223185</v>
      </c>
      <c r="J287" s="6">
        <v>18.101338664244523</v>
      </c>
      <c r="K287" s="6">
        <v>12.546219754807714</v>
      </c>
      <c r="L287" s="6">
        <v>18.868006223231585</v>
      </c>
      <c r="M287" s="6">
        <v>20.577543653774033</v>
      </c>
      <c r="N287" s="6">
        <v>31.109140451236364</v>
      </c>
      <c r="O287" s="6">
        <v>19.752592295689492</v>
      </c>
      <c r="P287" s="6">
        <v>18.439231918404769</v>
      </c>
      <c r="Q287" s="6">
        <v>20.368403594524324</v>
      </c>
      <c r="R287" s="6">
        <v>21.075561951628551</v>
      </c>
      <c r="S287" s="6">
        <v>19.502872850452981</v>
      </c>
      <c r="T287" s="6">
        <v>24.198040746683262</v>
      </c>
      <c r="U287" s="6">
        <v>20.572222855037182</v>
      </c>
      <c r="V287" s="6">
        <v>20.654024386115513</v>
      </c>
      <c r="W287" s="6">
        <v>27.229220507534347</v>
      </c>
      <c r="X287" s="6">
        <v>15.008891378141167</v>
      </c>
      <c r="Y287" s="6">
        <v>18.114031492305845</v>
      </c>
      <c r="Z287" s="6">
        <v>20.42423179633639</v>
      </c>
      <c r="AA287" s="6">
        <v>0</v>
      </c>
      <c r="AB287" s="6">
        <v>23.936324893622558</v>
      </c>
      <c r="AC287" s="6">
        <v>21.810364375961669</v>
      </c>
      <c r="AD287" s="19">
        <v>12.546219754807714</v>
      </c>
      <c r="AE287" s="6">
        <v>19.428383915412851</v>
      </c>
      <c r="AF287" s="6">
        <v>0</v>
      </c>
      <c r="AG287" s="6">
        <v>20.570151373863034</v>
      </c>
      <c r="AH287" s="6">
        <v>19.581463867636664</v>
      </c>
      <c r="AI287" s="6">
        <v>19.084840574138489</v>
      </c>
      <c r="AJ287" s="6">
        <v>17.205006830693524</v>
      </c>
      <c r="AK287" s="6">
        <v>17.665370710880005</v>
      </c>
      <c r="AL287" s="6">
        <v>20.935864812977368</v>
      </c>
      <c r="AM287" s="6">
        <v>28.319516375285581</v>
      </c>
      <c r="AN287" s="6">
        <v>14.703036653616701</v>
      </c>
      <c r="AO287" s="6">
        <v>22.10784123661136</v>
      </c>
      <c r="AP287" s="6">
        <v>17.231869164089524</v>
      </c>
      <c r="AQ287" s="6">
        <v>17.055859842366285</v>
      </c>
      <c r="AR287" s="6">
        <v>20.60517523639945</v>
      </c>
      <c r="AS287" s="6"/>
    </row>
    <row r="288" spans="1:45" x14ac:dyDescent="0.25">
      <c r="B288" t="s">
        <v>46</v>
      </c>
    </row>
    <row r="289" spans="1:45" x14ac:dyDescent="0.25">
      <c r="A289" t="s">
        <v>177</v>
      </c>
      <c r="B289" t="s">
        <v>42</v>
      </c>
      <c r="D289" t="s">
        <v>40</v>
      </c>
      <c r="E289" t="s">
        <v>41</v>
      </c>
      <c r="F289">
        <v>2010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  <c r="AD289" s="6">
        <v>0</v>
      </c>
      <c r="AE289" s="6">
        <v>0</v>
      </c>
      <c r="AF289" s="6">
        <v>0</v>
      </c>
      <c r="AG289" s="6">
        <v>0</v>
      </c>
      <c r="AH289" s="6">
        <v>0</v>
      </c>
      <c r="AI289" s="6">
        <v>0</v>
      </c>
      <c r="AJ289" s="6">
        <v>0</v>
      </c>
      <c r="AK289" s="6">
        <v>0</v>
      </c>
      <c r="AL289" s="6">
        <v>0</v>
      </c>
      <c r="AM289" s="6">
        <v>0</v>
      </c>
      <c r="AN289" s="6">
        <v>0</v>
      </c>
      <c r="AO289" s="6">
        <v>0</v>
      </c>
      <c r="AP289" s="6">
        <v>0</v>
      </c>
      <c r="AQ289" s="6">
        <v>0</v>
      </c>
      <c r="AR289" s="6">
        <v>2.7239804804773526</v>
      </c>
      <c r="AS289" s="6"/>
    </row>
    <row r="290" spans="1:45" x14ac:dyDescent="0.25">
      <c r="A290" t="s">
        <v>177</v>
      </c>
      <c r="B290" t="s">
        <v>42</v>
      </c>
      <c r="D290" t="s">
        <v>40</v>
      </c>
      <c r="E290" t="s">
        <v>41</v>
      </c>
      <c r="F290">
        <v>2020</v>
      </c>
      <c r="I290" s="6">
        <v>0</v>
      </c>
      <c r="J290" s="6">
        <v>7.1534416975873136E-2</v>
      </c>
      <c r="K290" s="6">
        <v>0</v>
      </c>
      <c r="L290" s="6">
        <v>1.2430682349629532E-5</v>
      </c>
      <c r="M290" s="6">
        <v>0</v>
      </c>
      <c r="N290" s="6">
        <v>0</v>
      </c>
      <c r="O290" s="6">
        <v>0</v>
      </c>
      <c r="P290" s="6">
        <v>0.11855025499532251</v>
      </c>
      <c r="Q290" s="6">
        <v>2.9784003237557758E-2</v>
      </c>
      <c r="R290" s="6">
        <v>0</v>
      </c>
      <c r="S290" s="6">
        <v>3.9410897428857113E-3</v>
      </c>
      <c r="T290" s="6">
        <v>3.1577168678829781</v>
      </c>
      <c r="U290" s="6">
        <v>0.13391464850139337</v>
      </c>
      <c r="V290" s="6">
        <v>0</v>
      </c>
      <c r="W290" s="6">
        <v>0</v>
      </c>
      <c r="X290" s="6">
        <v>7.1789536235389469E-4</v>
      </c>
      <c r="Y290" s="6">
        <v>0</v>
      </c>
      <c r="Z290" s="6">
        <v>7.6846866940667405E-2</v>
      </c>
      <c r="AA290" s="6">
        <v>0</v>
      </c>
      <c r="AB290" s="6">
        <v>0</v>
      </c>
      <c r="AC290" s="6">
        <v>1.6268884383910608E-3</v>
      </c>
      <c r="AD290" s="6">
        <v>0</v>
      </c>
      <c r="AE290" s="6">
        <v>2.894653223402792E-3</v>
      </c>
      <c r="AF290" s="6">
        <v>0</v>
      </c>
      <c r="AG290" s="6">
        <v>0</v>
      </c>
      <c r="AH290" s="6">
        <v>0</v>
      </c>
      <c r="AI290" s="6">
        <v>6.8060949530638334E-2</v>
      </c>
      <c r="AJ290" s="6">
        <v>0</v>
      </c>
      <c r="AK290" s="6">
        <v>5.6322233421617018E-2</v>
      </c>
      <c r="AL290" s="6">
        <v>0</v>
      </c>
      <c r="AM290" s="6">
        <v>4.9539940204369609E-3</v>
      </c>
      <c r="AN290" s="6">
        <v>0</v>
      </c>
      <c r="AO290" s="6">
        <v>7.5847323883665746E-2</v>
      </c>
      <c r="AP290" s="6">
        <v>0</v>
      </c>
      <c r="AQ290" s="6">
        <v>6.8292323186234884E-5</v>
      </c>
      <c r="AR290" s="6">
        <v>3.1092594194084913</v>
      </c>
      <c r="AS290" s="6"/>
    </row>
    <row r="291" spans="1:45" x14ac:dyDescent="0.25">
      <c r="A291" t="s">
        <v>177</v>
      </c>
      <c r="B291" t="s">
        <v>42</v>
      </c>
      <c r="D291" t="s">
        <v>40</v>
      </c>
      <c r="E291" t="s">
        <v>41</v>
      </c>
      <c r="F291">
        <v>2030</v>
      </c>
      <c r="I291" s="6">
        <v>0</v>
      </c>
      <c r="J291" s="6">
        <v>0.13955334469271513</v>
      </c>
      <c r="K291" s="6">
        <v>0</v>
      </c>
      <c r="L291" s="6">
        <v>4.6342904756534187E-4</v>
      </c>
      <c r="M291" s="6">
        <v>0</v>
      </c>
      <c r="N291" s="6">
        <v>0</v>
      </c>
      <c r="O291" s="6">
        <v>0</v>
      </c>
      <c r="P291" s="6">
        <v>0.28202480685106546</v>
      </c>
      <c r="Q291" s="6">
        <v>1.1351307143903512E-2</v>
      </c>
      <c r="R291" s="6">
        <v>0</v>
      </c>
      <c r="S291" s="6">
        <v>5.8012175513061414E-3</v>
      </c>
      <c r="T291" s="6">
        <v>3.4628126702386619</v>
      </c>
      <c r="U291" s="6">
        <v>0.10050589000947972</v>
      </c>
      <c r="V291" s="6">
        <v>2.8198812728705207E-3</v>
      </c>
      <c r="W291" s="6">
        <v>1.0661904567659274E-3</v>
      </c>
      <c r="X291" s="6">
        <v>5.5075858353591689E-4</v>
      </c>
      <c r="Y291" s="6">
        <v>3.5936144523829035E-3</v>
      </c>
      <c r="Z291" s="6">
        <v>7.9673036623211804E-2</v>
      </c>
      <c r="AA291" s="6">
        <v>0</v>
      </c>
      <c r="AB291" s="6">
        <v>0</v>
      </c>
      <c r="AC291" s="6">
        <v>3.5143098738606524E-3</v>
      </c>
      <c r="AD291" s="6">
        <v>0</v>
      </c>
      <c r="AE291" s="6">
        <v>2.9593625455843894E-3</v>
      </c>
      <c r="AF291" s="6">
        <v>0</v>
      </c>
      <c r="AG291" s="6">
        <v>0</v>
      </c>
      <c r="AH291" s="6">
        <v>0</v>
      </c>
      <c r="AI291" s="6">
        <v>9.6832724722258331E-2</v>
      </c>
      <c r="AJ291" s="6">
        <v>0</v>
      </c>
      <c r="AK291" s="6">
        <v>7.4136239669138999E-4</v>
      </c>
      <c r="AL291" s="6">
        <v>0</v>
      </c>
      <c r="AM291" s="6">
        <v>6.1508724951078201E-3</v>
      </c>
      <c r="AN291" s="6">
        <v>0</v>
      </c>
      <c r="AO291" s="6">
        <v>7.362776954706933E-2</v>
      </c>
      <c r="AP291" s="6">
        <v>0</v>
      </c>
      <c r="AQ291" s="6">
        <v>0</v>
      </c>
      <c r="AR291" s="6">
        <v>6.5418775166978618</v>
      </c>
      <c r="AS291" s="6"/>
    </row>
    <row r="292" spans="1:45" x14ac:dyDescent="0.25">
      <c r="A292" t="s">
        <v>177</v>
      </c>
      <c r="B292" t="s">
        <v>42</v>
      </c>
      <c r="D292" t="s">
        <v>40</v>
      </c>
      <c r="E292" t="s">
        <v>41</v>
      </c>
      <c r="F292">
        <v>2040</v>
      </c>
      <c r="I292" s="6">
        <v>0</v>
      </c>
      <c r="J292" s="6">
        <v>0.13634579634731231</v>
      </c>
      <c r="K292" s="6">
        <v>0</v>
      </c>
      <c r="L292" s="6">
        <v>6.9514194892704277E-4</v>
      </c>
      <c r="M292" s="6">
        <v>0</v>
      </c>
      <c r="N292" s="6">
        <v>0</v>
      </c>
      <c r="O292" s="6">
        <v>0</v>
      </c>
      <c r="P292" s="6">
        <v>0.20097183345474742</v>
      </c>
      <c r="Q292" s="6">
        <v>0.13432982030644292</v>
      </c>
      <c r="R292" s="6">
        <v>0</v>
      </c>
      <c r="S292" s="6">
        <v>9.0605528915162891E-3</v>
      </c>
      <c r="T292" s="6">
        <v>3.2597540727914693</v>
      </c>
      <c r="U292" s="6">
        <v>8.2467604695666358E-2</v>
      </c>
      <c r="V292" s="6">
        <v>0</v>
      </c>
      <c r="W292" s="6">
        <v>1.0749209374836019E-2</v>
      </c>
      <c r="X292" s="6">
        <v>4.9625047378027592E-4</v>
      </c>
      <c r="Y292" s="6">
        <v>5.2882253109898516E-3</v>
      </c>
      <c r="Z292" s="6">
        <v>7.8926602865578302E-2</v>
      </c>
      <c r="AA292" s="6">
        <v>0</v>
      </c>
      <c r="AB292" s="6">
        <v>0</v>
      </c>
      <c r="AC292" s="6">
        <v>1.5252981897248843E-2</v>
      </c>
      <c r="AD292" s="6">
        <v>0</v>
      </c>
      <c r="AE292" s="6">
        <v>2.665764200804787E-3</v>
      </c>
      <c r="AF292" s="6">
        <v>0</v>
      </c>
      <c r="AG292" s="6">
        <v>0</v>
      </c>
      <c r="AH292" s="6">
        <v>0</v>
      </c>
      <c r="AI292" s="6">
        <v>8.5900250438367715E-2</v>
      </c>
      <c r="AJ292" s="6">
        <v>0</v>
      </c>
      <c r="AK292" s="6">
        <v>0</v>
      </c>
      <c r="AL292" s="6">
        <v>0</v>
      </c>
      <c r="AM292" s="6">
        <v>6.1485347409837915E-3</v>
      </c>
      <c r="AN292" s="6">
        <v>0</v>
      </c>
      <c r="AO292" s="6">
        <v>6.2140830678407893E-2</v>
      </c>
      <c r="AP292" s="6">
        <v>0</v>
      </c>
      <c r="AQ292" s="6">
        <v>0</v>
      </c>
      <c r="AR292" s="6">
        <v>5.2298874969783258</v>
      </c>
      <c r="AS292" s="6"/>
    </row>
    <row r="293" spans="1:45" x14ac:dyDescent="0.25">
      <c r="A293" t="s">
        <v>177</v>
      </c>
      <c r="B293" t="s">
        <v>42</v>
      </c>
      <c r="D293" t="s">
        <v>40</v>
      </c>
      <c r="E293" s="5" t="s">
        <v>41</v>
      </c>
      <c r="F293" s="5">
        <v>2050</v>
      </c>
      <c r="G293" s="5"/>
      <c r="H293" s="5"/>
      <c r="I293" s="7">
        <v>0</v>
      </c>
      <c r="J293" s="7">
        <v>0.13348550399875878</v>
      </c>
      <c r="K293" s="7">
        <v>0</v>
      </c>
      <c r="L293" s="7">
        <v>8.9838078168537393E-4</v>
      </c>
      <c r="M293" s="7">
        <v>0</v>
      </c>
      <c r="N293" s="7">
        <v>0</v>
      </c>
      <c r="O293" s="7">
        <v>0</v>
      </c>
      <c r="P293" s="7">
        <v>0.10605576409339672</v>
      </c>
      <c r="Q293" s="7">
        <v>0.24638965791993123</v>
      </c>
      <c r="R293" s="7">
        <v>0</v>
      </c>
      <c r="S293" s="7">
        <v>1.186675660331583E-2</v>
      </c>
      <c r="T293" s="7">
        <v>3.0592651412495426</v>
      </c>
      <c r="U293" s="7">
        <v>7.7890225554305442E-2</v>
      </c>
      <c r="V293" s="7">
        <v>0</v>
      </c>
      <c r="W293" s="7">
        <v>1.7900554381465473E-2</v>
      </c>
      <c r="X293" s="7">
        <v>4.9681607191634513E-4</v>
      </c>
      <c r="Y293" s="7">
        <v>6.7895782649560112E-3</v>
      </c>
      <c r="Z293" s="7">
        <v>7.465850290239609E-2</v>
      </c>
      <c r="AA293" s="7">
        <v>0</v>
      </c>
      <c r="AB293" s="7">
        <v>0</v>
      </c>
      <c r="AC293" s="7">
        <v>2.4085422022164685E-2</v>
      </c>
      <c r="AD293" s="7">
        <v>0</v>
      </c>
      <c r="AE293" s="7">
        <v>2.6682826604260057E-3</v>
      </c>
      <c r="AF293" s="7">
        <v>0</v>
      </c>
      <c r="AG293" s="7">
        <v>0</v>
      </c>
      <c r="AH293" s="7">
        <v>0</v>
      </c>
      <c r="AI293" s="7">
        <v>7.4876082105081163E-2</v>
      </c>
      <c r="AJ293" s="7">
        <v>0</v>
      </c>
      <c r="AK293" s="7">
        <v>0</v>
      </c>
      <c r="AL293" s="7">
        <v>0</v>
      </c>
      <c r="AM293" s="7">
        <v>6.5978158318700702E-3</v>
      </c>
      <c r="AN293" s="7">
        <v>0</v>
      </c>
      <c r="AO293" s="7">
        <v>5.9148416813504308E-2</v>
      </c>
      <c r="AP293" s="7">
        <v>0</v>
      </c>
      <c r="AQ293" s="7">
        <v>0</v>
      </c>
      <c r="AR293" s="7">
        <v>3.9232240460420864</v>
      </c>
      <c r="AS293" s="23"/>
    </row>
    <row r="294" spans="1:45" x14ac:dyDescent="0.25">
      <c r="A294" t="s">
        <v>160</v>
      </c>
      <c r="E294" t="s">
        <v>45</v>
      </c>
      <c r="F294">
        <v>2010</v>
      </c>
      <c r="I294" s="6">
        <v>15.678711084742195</v>
      </c>
      <c r="J294" s="6">
        <v>10.75538554220012</v>
      </c>
      <c r="K294" s="6">
        <v>11.420892805888995</v>
      </c>
      <c r="L294" s="6">
        <v>10.251458555926831</v>
      </c>
      <c r="M294" s="6">
        <v>15.442557852547214</v>
      </c>
      <c r="N294" s="6">
        <v>15.73420128977568</v>
      </c>
      <c r="O294" s="6">
        <v>33.613647513439822</v>
      </c>
      <c r="P294" s="6">
        <v>10.178246465461948</v>
      </c>
      <c r="Q294" s="6">
        <v>12.800880117939981</v>
      </c>
      <c r="R294" s="6">
        <v>13.556227942372953</v>
      </c>
      <c r="S294" s="6">
        <v>8.643530112354604</v>
      </c>
      <c r="T294" s="6">
        <v>12.673507866214889</v>
      </c>
      <c r="U294" s="6">
        <v>11.332009258763428</v>
      </c>
      <c r="V294" s="6">
        <v>9.7176552349082002</v>
      </c>
      <c r="W294" s="6">
        <v>13.825902735029048</v>
      </c>
      <c r="X294" s="6">
        <v>14.033745138449328</v>
      </c>
      <c r="Y294" s="6">
        <v>11.578580026058489</v>
      </c>
      <c r="Z294" s="6">
        <v>10.917735089121717</v>
      </c>
      <c r="AA294" s="6">
        <v>0</v>
      </c>
      <c r="AB294" s="6">
        <v>16.394651661070252</v>
      </c>
      <c r="AC294" s="6">
        <v>10.002776763391976</v>
      </c>
      <c r="AD294" s="19">
        <v>11.420892805888995</v>
      </c>
      <c r="AE294" s="6">
        <v>9.0010093972793186</v>
      </c>
      <c r="AF294" s="6">
        <v>0</v>
      </c>
      <c r="AG294" s="6">
        <v>9.886101275896527</v>
      </c>
      <c r="AH294" s="6">
        <v>13.269670741454924</v>
      </c>
      <c r="AI294" s="6">
        <v>10.093393942866772</v>
      </c>
      <c r="AJ294" s="6">
        <v>17.518928485852204</v>
      </c>
      <c r="AK294" s="6">
        <v>9.6891348934430503</v>
      </c>
      <c r="AL294" s="6">
        <v>12.664187102588603</v>
      </c>
      <c r="AM294" s="6">
        <v>16.216474904223301</v>
      </c>
      <c r="AN294" s="6">
        <v>13.603688117539861</v>
      </c>
      <c r="AO294" s="6">
        <v>11.718393119824173</v>
      </c>
      <c r="AP294" s="6">
        <v>13.258653976865816</v>
      </c>
      <c r="AQ294" s="6">
        <v>10.387344902687506</v>
      </c>
      <c r="AR294" s="6">
        <v>12.455727805997475</v>
      </c>
      <c r="AS294" s="6"/>
    </row>
    <row r="295" spans="1:45" x14ac:dyDescent="0.25">
      <c r="A295" t="s">
        <v>160</v>
      </c>
      <c r="E295" t="s">
        <v>45</v>
      </c>
      <c r="F295">
        <v>2020</v>
      </c>
      <c r="I295" s="6">
        <v>15.161186278663141</v>
      </c>
      <c r="J295" s="6">
        <v>12.22770034189486</v>
      </c>
      <c r="K295" s="6">
        <v>13.011771077392043</v>
      </c>
      <c r="L295" s="6">
        <v>12.126534645140422</v>
      </c>
      <c r="M295" s="6">
        <v>14.934985758203711</v>
      </c>
      <c r="N295" s="6">
        <v>17.330755168289812</v>
      </c>
      <c r="O295" s="6">
        <v>41.548327218531604</v>
      </c>
      <c r="P295" s="6">
        <v>11.983647620566398</v>
      </c>
      <c r="Q295" s="6">
        <v>14.70913667118254</v>
      </c>
      <c r="R295" s="6">
        <v>15.477665326428474</v>
      </c>
      <c r="S295" s="6">
        <v>10.043617111271059</v>
      </c>
      <c r="T295" s="6">
        <v>14.581564902335909</v>
      </c>
      <c r="U295" s="6">
        <v>12.887716987414839</v>
      </c>
      <c r="V295" s="6">
        <v>10.957168880286677</v>
      </c>
      <c r="W295" s="6">
        <v>15.99814831813063</v>
      </c>
      <c r="X295" s="6">
        <v>13.579880235291958</v>
      </c>
      <c r="Y295" s="6">
        <v>13.773285492650443</v>
      </c>
      <c r="Z295" s="6">
        <v>12.416851042765147</v>
      </c>
      <c r="AA295" s="6">
        <v>0</v>
      </c>
      <c r="AB295" s="6">
        <v>19.035653692845266</v>
      </c>
      <c r="AC295" s="6">
        <v>11.801121673749018</v>
      </c>
      <c r="AD295" s="19">
        <v>13.011771077392043</v>
      </c>
      <c r="AE295" s="6">
        <v>10.515282922825453</v>
      </c>
      <c r="AF295" s="6">
        <v>0</v>
      </c>
      <c r="AG295" s="6">
        <v>9.5922141550662872</v>
      </c>
      <c r="AH295" s="6">
        <v>11.768904758608068</v>
      </c>
      <c r="AI295" s="6">
        <v>11.38814183961618</v>
      </c>
      <c r="AJ295" s="6">
        <v>16.492571791658122</v>
      </c>
      <c r="AK295" s="6">
        <v>11.388195992803077</v>
      </c>
      <c r="AL295" s="6">
        <v>14.624708242719432</v>
      </c>
      <c r="AM295" s="6">
        <v>19.681278562111302</v>
      </c>
      <c r="AN295" s="6">
        <v>13.173615451095959</v>
      </c>
      <c r="AO295" s="6">
        <v>13.3232344705562</v>
      </c>
      <c r="AP295" s="6">
        <v>15.846597014855938</v>
      </c>
      <c r="AQ295" s="6">
        <v>12.249686892200513</v>
      </c>
      <c r="AR295" s="6">
        <v>14.243250437318517</v>
      </c>
      <c r="AS295" s="6"/>
    </row>
    <row r="296" spans="1:45" x14ac:dyDescent="0.25">
      <c r="A296" t="s">
        <v>160</v>
      </c>
      <c r="E296" t="s">
        <v>45</v>
      </c>
      <c r="F296">
        <v>2030</v>
      </c>
      <c r="I296" s="6">
        <v>16.897685844627421</v>
      </c>
      <c r="J296" s="6">
        <v>17.32934109335396</v>
      </c>
      <c r="K296" s="6">
        <v>18.524239893295746</v>
      </c>
      <c r="L296" s="6">
        <v>17.724682289956515</v>
      </c>
      <c r="M296" s="6">
        <v>16.638090056142314</v>
      </c>
      <c r="N296" s="6">
        <v>16.177926639531716</v>
      </c>
      <c r="O296" s="6">
        <v>65.237098629295062</v>
      </c>
      <c r="P296" s="6">
        <v>17.37362388395016</v>
      </c>
      <c r="Q296" s="6">
        <v>21.321336316448313</v>
      </c>
      <c r="R296" s="6">
        <v>22.135537176869018</v>
      </c>
      <c r="S296" s="6">
        <v>14.223538936121848</v>
      </c>
      <c r="T296" s="6">
        <v>21.193073211293715</v>
      </c>
      <c r="U296" s="6">
        <v>18.278318200887298</v>
      </c>
      <c r="V296" s="6">
        <v>15.252142568361766</v>
      </c>
      <c r="W296" s="6">
        <v>23.525082497713505</v>
      </c>
      <c r="X296" s="6">
        <v>15.102775752726924</v>
      </c>
      <c r="Y296" s="6">
        <v>20.325519236715412</v>
      </c>
      <c r="Z296" s="6">
        <v>17.61135906635867</v>
      </c>
      <c r="AA296" s="6">
        <v>0</v>
      </c>
      <c r="AB296" s="6">
        <v>28.186851244335806</v>
      </c>
      <c r="AC296" s="6">
        <v>17.170031709502638</v>
      </c>
      <c r="AD296" s="19">
        <v>18.524239893295746</v>
      </c>
      <c r="AE296" s="6">
        <v>15.036105531079478</v>
      </c>
      <c r="AF296" s="6">
        <v>0</v>
      </c>
      <c r="AG296" s="6">
        <v>10.57832120108535</v>
      </c>
      <c r="AH296" s="6">
        <v>12.384893435881333</v>
      </c>
      <c r="AI296" s="6">
        <v>15.874504833652672</v>
      </c>
      <c r="AJ296" s="6">
        <v>16.894260130513235</v>
      </c>
      <c r="AK296" s="6">
        <v>16.460696899151205</v>
      </c>
      <c r="AL296" s="6">
        <v>21.41800716538339</v>
      </c>
      <c r="AM296" s="6">
        <v>30.025649411238192</v>
      </c>
      <c r="AN296" s="6">
        <v>14.616678643121695</v>
      </c>
      <c r="AO296" s="6">
        <v>18.884086019571871</v>
      </c>
      <c r="AP296" s="6">
        <v>23.57283088056376</v>
      </c>
      <c r="AQ296" s="6">
        <v>17.809658474913537</v>
      </c>
      <c r="AR296" s="6">
        <v>20.437101305348584</v>
      </c>
      <c r="AS296" s="6"/>
    </row>
    <row r="297" spans="1:45" x14ac:dyDescent="0.25">
      <c r="A297" t="s">
        <v>160</v>
      </c>
      <c r="E297" t="s">
        <v>45</v>
      </c>
      <c r="F297">
        <v>2040</v>
      </c>
      <c r="I297" s="6">
        <v>19.916062325556531</v>
      </c>
      <c r="J297" s="6">
        <v>18.52263407254911</v>
      </c>
      <c r="K297" s="6">
        <v>19.813627103512143</v>
      </c>
      <c r="L297" s="6">
        <v>18.507774846900869</v>
      </c>
      <c r="M297" s="6">
        <v>19.598419018051704</v>
      </c>
      <c r="N297" s="6">
        <v>20.649631563295518</v>
      </c>
      <c r="O297" s="6">
        <v>68.550911833399056</v>
      </c>
      <c r="P297" s="6">
        <v>18.12762560914274</v>
      </c>
      <c r="Q297" s="6">
        <v>22.867954708085477</v>
      </c>
      <c r="R297" s="6">
        <v>23.692838469250194</v>
      </c>
      <c r="S297" s="6">
        <v>14.808266607098458</v>
      </c>
      <c r="T297" s="6">
        <v>22.739529896765593</v>
      </c>
      <c r="U297" s="6">
        <v>19.539200120069438</v>
      </c>
      <c r="V297" s="6">
        <v>16.256753084369219</v>
      </c>
      <c r="W297" s="6">
        <v>25.285660740858397</v>
      </c>
      <c r="X297" s="6">
        <v>17.749866545511274</v>
      </c>
      <c r="Y297" s="6">
        <v>21.242108717907026</v>
      </c>
      <c r="Z297" s="6">
        <v>18.826374050146818</v>
      </c>
      <c r="AA297" s="6">
        <v>0</v>
      </c>
      <c r="AB297" s="6">
        <v>30.327350805442382</v>
      </c>
      <c r="AC297" s="6">
        <v>17.921086488141054</v>
      </c>
      <c r="AD297" s="19">
        <v>19.813627103512143</v>
      </c>
      <c r="AE297" s="6">
        <v>15.668521682718188</v>
      </c>
      <c r="AF297" s="6">
        <v>0</v>
      </c>
      <c r="AG297" s="6">
        <v>12.292368456680014</v>
      </c>
      <c r="AH297" s="6">
        <v>15.726549017517447</v>
      </c>
      <c r="AI297" s="6">
        <v>16.923882028895893</v>
      </c>
      <c r="AJ297" s="6">
        <v>21.139175905034282</v>
      </c>
      <c r="AK297" s="6">
        <v>17.170287117648066</v>
      </c>
      <c r="AL297" s="6">
        <v>23.006985359833955</v>
      </c>
      <c r="AM297" s="6">
        <v>31.472663733149599</v>
      </c>
      <c r="AN297" s="6">
        <v>17.125005212662892</v>
      </c>
      <c r="AO297" s="6">
        <v>20.184790133221782</v>
      </c>
      <c r="AP297" s="6">
        <v>24.653650791323038</v>
      </c>
      <c r="AQ297" s="6">
        <v>18.587440780536436</v>
      </c>
      <c r="AR297" s="6">
        <v>21.885866342927553</v>
      </c>
      <c r="AS297" s="6"/>
    </row>
    <row r="298" spans="1:45" x14ac:dyDescent="0.25">
      <c r="A298" t="s">
        <v>160</v>
      </c>
      <c r="E298" t="s">
        <v>45</v>
      </c>
      <c r="F298">
        <v>2050</v>
      </c>
      <c r="I298" s="6">
        <v>22.934438806485641</v>
      </c>
      <c r="J298" s="6">
        <v>19.715927051744263</v>
      </c>
      <c r="K298" s="6">
        <v>21.103014313728529</v>
      </c>
      <c r="L298" s="6">
        <v>19.29086740384523</v>
      </c>
      <c r="M298" s="6">
        <v>22.558747979961101</v>
      </c>
      <c r="N298" s="6">
        <v>25.121336487059324</v>
      </c>
      <c r="O298" s="6">
        <v>71.864725037503064</v>
      </c>
      <c r="P298" s="6">
        <v>18.88162733433532</v>
      </c>
      <c r="Q298" s="6">
        <v>24.414573099722677</v>
      </c>
      <c r="R298" s="6">
        <v>25.25013976163137</v>
      </c>
      <c r="S298" s="6">
        <v>15.392994278075072</v>
      </c>
      <c r="T298" s="6">
        <v>24.28598658223747</v>
      </c>
      <c r="U298" s="6">
        <v>20.800082039251574</v>
      </c>
      <c r="V298" s="6">
        <v>17.26136360037664</v>
      </c>
      <c r="W298" s="6">
        <v>27.046238984003306</v>
      </c>
      <c r="X298" s="6">
        <v>20.396957338295628</v>
      </c>
      <c r="Y298" s="6">
        <v>22.158698199098637</v>
      </c>
      <c r="Z298" s="6">
        <v>20.041389033934966</v>
      </c>
      <c r="AA298" s="6">
        <v>0</v>
      </c>
      <c r="AB298" s="6">
        <v>32.467850366548909</v>
      </c>
      <c r="AC298" s="6">
        <v>18.672141266779466</v>
      </c>
      <c r="AD298" s="19">
        <v>21.103014313728529</v>
      </c>
      <c r="AE298" s="6">
        <v>16.300937834356901</v>
      </c>
      <c r="AF298" s="6">
        <v>0</v>
      </c>
      <c r="AG298" s="6">
        <v>14.006415712274681</v>
      </c>
      <c r="AH298" s="6">
        <v>19.068204599153567</v>
      </c>
      <c r="AI298" s="6">
        <v>17.97325922413912</v>
      </c>
      <c r="AJ298" s="6">
        <v>25.384091679555333</v>
      </c>
      <c r="AK298" s="6">
        <v>17.87987733614494</v>
      </c>
      <c r="AL298" s="6">
        <v>24.59596355428452</v>
      </c>
      <c r="AM298" s="6">
        <v>32.919678055061006</v>
      </c>
      <c r="AN298" s="6">
        <v>19.633331782204092</v>
      </c>
      <c r="AO298" s="6">
        <v>21.485494246871696</v>
      </c>
      <c r="AP298" s="6">
        <v>25.734470702082312</v>
      </c>
      <c r="AQ298" s="6">
        <v>19.36522308615934</v>
      </c>
      <c r="AR298" s="6">
        <v>23.334631380506504</v>
      </c>
      <c r="AS298" s="6"/>
    </row>
    <row r="299" spans="1:45" x14ac:dyDescent="0.25">
      <c r="B299" t="s">
        <v>46</v>
      </c>
    </row>
    <row r="300" spans="1:45" x14ac:dyDescent="0.25">
      <c r="A300" t="s">
        <v>178</v>
      </c>
      <c r="B300" t="s">
        <v>42</v>
      </c>
      <c r="D300" t="s">
        <v>40</v>
      </c>
      <c r="E300" t="s">
        <v>41</v>
      </c>
      <c r="F300">
        <v>2010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1.5284999759392678E-2</v>
      </c>
      <c r="Q300" s="6">
        <v>0.20730982227793637</v>
      </c>
      <c r="R300" s="6">
        <v>0</v>
      </c>
      <c r="S300" s="6">
        <v>0</v>
      </c>
      <c r="T300" s="6">
        <v>0</v>
      </c>
      <c r="U300" s="6">
        <v>0</v>
      </c>
      <c r="V300" s="6">
        <v>0.93948142826335801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C300" s="6">
        <v>0.54130929667963301</v>
      </c>
      <c r="AD300" s="6">
        <v>0</v>
      </c>
      <c r="AE300" s="6">
        <v>8.21001242708327E-2</v>
      </c>
      <c r="AF300" s="6">
        <v>0</v>
      </c>
      <c r="AG300" s="6">
        <v>0</v>
      </c>
      <c r="AH300" s="6">
        <v>0</v>
      </c>
      <c r="AI300" s="6">
        <v>1.2935008414413382E-2</v>
      </c>
      <c r="AJ300" s="6">
        <v>0</v>
      </c>
      <c r="AK300" s="6">
        <v>1.5010576219213635E-2</v>
      </c>
      <c r="AL300" s="6">
        <v>0</v>
      </c>
      <c r="AM300" s="6">
        <v>0</v>
      </c>
      <c r="AN300" s="6">
        <v>0</v>
      </c>
      <c r="AO300" s="6">
        <v>0</v>
      </c>
      <c r="AP300" s="6">
        <v>0</v>
      </c>
      <c r="AQ300" s="6">
        <v>0</v>
      </c>
      <c r="AR300" s="6">
        <v>0</v>
      </c>
      <c r="AS300" s="6"/>
    </row>
    <row r="301" spans="1:45" x14ac:dyDescent="0.25">
      <c r="A301" t="s">
        <v>178</v>
      </c>
      <c r="B301" t="s">
        <v>42</v>
      </c>
      <c r="D301" t="s">
        <v>40</v>
      </c>
      <c r="E301" t="s">
        <v>41</v>
      </c>
      <c r="F301">
        <v>2020</v>
      </c>
      <c r="I301" s="6">
        <v>0</v>
      </c>
      <c r="J301" s="6">
        <v>1.7790295846252996E-2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5.828837483201562E-3</v>
      </c>
      <c r="Q301" s="6">
        <v>0</v>
      </c>
      <c r="R301" s="6">
        <v>0</v>
      </c>
      <c r="S301" s="6">
        <v>0</v>
      </c>
      <c r="T301" s="6">
        <v>0.10506986015661662</v>
      </c>
      <c r="U301" s="6">
        <v>0</v>
      </c>
      <c r="V301" s="6">
        <v>3.4801046471633935E-2</v>
      </c>
      <c r="W301" s="6">
        <v>0</v>
      </c>
      <c r="X301" s="6">
        <v>3.0229920667931186E-5</v>
      </c>
      <c r="Y301" s="6">
        <v>0.27266403332178857</v>
      </c>
      <c r="Z301" s="6">
        <v>0</v>
      </c>
      <c r="AA301" s="6">
        <v>0</v>
      </c>
      <c r="AB301" s="6">
        <v>0</v>
      </c>
      <c r="AC301" s="6">
        <v>0.72114870670900066</v>
      </c>
      <c r="AD301" s="6">
        <v>0</v>
      </c>
      <c r="AE301" s="6">
        <v>5.1353514538900628E-2</v>
      </c>
      <c r="AF301" s="6">
        <v>0</v>
      </c>
      <c r="AG301" s="6">
        <v>0</v>
      </c>
      <c r="AH301" s="6">
        <v>0</v>
      </c>
      <c r="AI301" s="6">
        <v>1.8807582610429214E-2</v>
      </c>
      <c r="AJ301" s="6">
        <v>0</v>
      </c>
      <c r="AK301" s="6">
        <v>1.212574748949532</v>
      </c>
      <c r="AL301" s="6">
        <v>0</v>
      </c>
      <c r="AM301" s="6">
        <v>0</v>
      </c>
      <c r="AN301" s="6">
        <v>0</v>
      </c>
      <c r="AO301" s="6">
        <v>0</v>
      </c>
      <c r="AP301" s="6">
        <v>0</v>
      </c>
      <c r="AQ301" s="6">
        <v>4.28997207773529E-2</v>
      </c>
      <c r="AR301" s="6">
        <v>0</v>
      </c>
      <c r="AS301" s="6"/>
    </row>
    <row r="302" spans="1:45" x14ac:dyDescent="0.25">
      <c r="A302" t="s">
        <v>178</v>
      </c>
      <c r="B302" t="s">
        <v>42</v>
      </c>
      <c r="D302" t="s">
        <v>40</v>
      </c>
      <c r="E302" t="s">
        <v>41</v>
      </c>
      <c r="F302">
        <v>2030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2.0771651201781042E-2</v>
      </c>
      <c r="Q302" s="6">
        <v>0</v>
      </c>
      <c r="R302" s="6">
        <v>0</v>
      </c>
      <c r="S302" s="6">
        <v>0</v>
      </c>
      <c r="T302" s="6">
        <v>0.15142503446883909</v>
      </c>
      <c r="U302" s="6">
        <v>0</v>
      </c>
      <c r="V302" s="6">
        <v>0</v>
      </c>
      <c r="W302" s="6">
        <v>0</v>
      </c>
      <c r="X302" s="6">
        <v>0</v>
      </c>
      <c r="Y302" s="6">
        <v>0.40354272782650263</v>
      </c>
      <c r="Z302" s="6">
        <v>0</v>
      </c>
      <c r="AA302" s="6">
        <v>0</v>
      </c>
      <c r="AB302" s="6">
        <v>0</v>
      </c>
      <c r="AC302" s="6">
        <v>2.6388090128188688</v>
      </c>
      <c r="AD302" s="6">
        <v>0</v>
      </c>
      <c r="AE302" s="6">
        <v>0.25578999799907098</v>
      </c>
      <c r="AF302" s="6">
        <v>0</v>
      </c>
      <c r="AG302" s="6">
        <v>0</v>
      </c>
      <c r="AH302" s="6">
        <v>0</v>
      </c>
      <c r="AI302" s="6">
        <v>2.2854016740497259E-2</v>
      </c>
      <c r="AJ302" s="6">
        <v>0</v>
      </c>
      <c r="AK302" s="6">
        <v>1.1834675319610339</v>
      </c>
      <c r="AL302" s="6">
        <v>0</v>
      </c>
      <c r="AM302" s="6">
        <v>0</v>
      </c>
      <c r="AN302" s="6">
        <v>0</v>
      </c>
      <c r="AO302" s="6">
        <v>0</v>
      </c>
      <c r="AP302" s="6">
        <v>0</v>
      </c>
      <c r="AQ302" s="6">
        <v>4.6977135942399682E-2</v>
      </c>
      <c r="AR302" s="6">
        <v>0</v>
      </c>
      <c r="AS302" s="6"/>
    </row>
    <row r="303" spans="1:45" x14ac:dyDescent="0.25">
      <c r="A303" t="s">
        <v>178</v>
      </c>
      <c r="B303" t="s">
        <v>42</v>
      </c>
      <c r="D303" t="s">
        <v>40</v>
      </c>
      <c r="E303" t="s">
        <v>41</v>
      </c>
      <c r="F303">
        <v>2040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1.4117594468394412E-2</v>
      </c>
      <c r="Q303" s="6">
        <v>4.5703191382829432E-2</v>
      </c>
      <c r="R303" s="6">
        <v>0</v>
      </c>
      <c r="S303" s="6">
        <v>0</v>
      </c>
      <c r="T303" s="6">
        <v>0.14360664585505398</v>
      </c>
      <c r="U303" s="6">
        <v>0</v>
      </c>
      <c r="V303" s="6">
        <v>0</v>
      </c>
      <c r="W303" s="6">
        <v>0</v>
      </c>
      <c r="X303" s="6">
        <v>0</v>
      </c>
      <c r="Y303" s="6">
        <v>0.46480465563723206</v>
      </c>
      <c r="Z303" s="6">
        <v>0</v>
      </c>
      <c r="AA303" s="6">
        <v>0</v>
      </c>
      <c r="AB303" s="6">
        <v>0</v>
      </c>
      <c r="AC303" s="6">
        <v>3.8533646335792406</v>
      </c>
      <c r="AD303" s="6">
        <v>0</v>
      </c>
      <c r="AE303" s="6">
        <v>0.44590718045287941</v>
      </c>
      <c r="AF303" s="6">
        <v>0</v>
      </c>
      <c r="AG303" s="6">
        <v>0</v>
      </c>
      <c r="AH303" s="6">
        <v>0</v>
      </c>
      <c r="AI303" s="6">
        <v>2.0640090088453595E-2</v>
      </c>
      <c r="AJ303" s="6">
        <v>0</v>
      </c>
      <c r="AK303" s="6">
        <v>0.68104525849568798</v>
      </c>
      <c r="AL303" s="6">
        <v>0</v>
      </c>
      <c r="AM303" s="6">
        <v>0</v>
      </c>
      <c r="AN303" s="6">
        <v>0</v>
      </c>
      <c r="AO303" s="6">
        <v>0</v>
      </c>
      <c r="AP303" s="6">
        <v>0</v>
      </c>
      <c r="AQ303" s="6">
        <v>1.9052287891249377E-2</v>
      </c>
      <c r="AR303" s="6">
        <v>0</v>
      </c>
      <c r="AS303" s="6"/>
    </row>
    <row r="304" spans="1:45" x14ac:dyDescent="0.25">
      <c r="A304" t="s">
        <v>178</v>
      </c>
      <c r="B304" t="s">
        <v>42</v>
      </c>
      <c r="D304" t="s">
        <v>40</v>
      </c>
      <c r="E304" s="5" t="s">
        <v>41</v>
      </c>
      <c r="F304" s="5">
        <v>2050</v>
      </c>
      <c r="G304" s="5"/>
      <c r="H304" s="5"/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7.1807219978713708E-3</v>
      </c>
      <c r="Q304" s="7">
        <v>0.10207300867048011</v>
      </c>
      <c r="R304" s="7">
        <v>0</v>
      </c>
      <c r="S304" s="7">
        <v>0</v>
      </c>
      <c r="T304" s="7">
        <v>0.13568696025980195</v>
      </c>
      <c r="U304" s="7">
        <v>0</v>
      </c>
      <c r="V304" s="7">
        <v>0</v>
      </c>
      <c r="W304" s="7">
        <v>0</v>
      </c>
      <c r="X304" s="7">
        <v>0</v>
      </c>
      <c r="Y304" s="7">
        <v>0.5278776599824615</v>
      </c>
      <c r="Z304" s="7">
        <v>0</v>
      </c>
      <c r="AA304" s="7">
        <v>0</v>
      </c>
      <c r="AB304" s="7">
        <v>0</v>
      </c>
      <c r="AC304" s="7">
        <v>4.9474615540929889</v>
      </c>
      <c r="AD304" s="7">
        <v>0</v>
      </c>
      <c r="AE304" s="7">
        <v>0.64089823059881146</v>
      </c>
      <c r="AF304" s="7">
        <v>0</v>
      </c>
      <c r="AG304" s="7">
        <v>0</v>
      </c>
      <c r="AH304" s="7">
        <v>0</v>
      </c>
      <c r="AI304" s="7">
        <v>1.8476189857730172E-2</v>
      </c>
      <c r="AJ304" s="7">
        <v>0</v>
      </c>
      <c r="AK304" s="7">
        <v>0.33262557602134291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 s="7">
        <v>0</v>
      </c>
      <c r="AR304" s="7">
        <v>0</v>
      </c>
      <c r="AS304" s="23"/>
    </row>
    <row r="305" spans="1:45" x14ac:dyDescent="0.25">
      <c r="A305" t="s">
        <v>161</v>
      </c>
      <c r="E305" t="s">
        <v>45</v>
      </c>
      <c r="F305">
        <v>2010</v>
      </c>
      <c r="I305" s="6">
        <v>14.016144559925918</v>
      </c>
      <c r="J305" s="6">
        <v>12.372482360797886</v>
      </c>
      <c r="K305" s="6">
        <v>15.632267365119922</v>
      </c>
      <c r="L305" s="6">
        <v>9.1045519159159483</v>
      </c>
      <c r="M305" s="6">
        <v>13.209830555683723</v>
      </c>
      <c r="N305" s="6">
        <v>23.164351791685785</v>
      </c>
      <c r="O305" s="6">
        <v>10.564146150388794</v>
      </c>
      <c r="P305" s="6">
        <v>9.8436426663158176</v>
      </c>
      <c r="Q305" s="6">
        <v>13.051024602480298</v>
      </c>
      <c r="R305" s="6">
        <v>14.431819539934873</v>
      </c>
      <c r="S305" s="6">
        <v>11.94704224501044</v>
      </c>
      <c r="T305" s="6">
        <v>14.783094746826032</v>
      </c>
      <c r="U305" s="6">
        <v>15.187687714129689</v>
      </c>
      <c r="V305" s="6">
        <v>11.481057942748349</v>
      </c>
      <c r="W305" s="6">
        <v>12.611313474565206</v>
      </c>
      <c r="X305" s="6">
        <v>15.204921631385313</v>
      </c>
      <c r="Y305" s="6">
        <v>11.658486817368297</v>
      </c>
      <c r="Z305" s="6">
        <v>13.845582117485753</v>
      </c>
      <c r="AA305" s="6">
        <v>0</v>
      </c>
      <c r="AB305" s="6">
        <v>15.37095898917965</v>
      </c>
      <c r="AC305" s="6">
        <v>9.33906497796705</v>
      </c>
      <c r="AD305" s="19">
        <v>15.632267365119922</v>
      </c>
      <c r="AE305" s="6">
        <v>10.626119426219427</v>
      </c>
      <c r="AF305" s="6">
        <v>0</v>
      </c>
      <c r="AG305" s="6">
        <v>11.964510360633653</v>
      </c>
      <c r="AH305" s="6">
        <v>13.042358204675518</v>
      </c>
      <c r="AI305" s="6">
        <v>14.967924033830601</v>
      </c>
      <c r="AJ305" s="6">
        <v>13.76611223508235</v>
      </c>
      <c r="AK305" s="6">
        <v>10.670062728754695</v>
      </c>
      <c r="AL305" s="6">
        <v>11.869147651340539</v>
      </c>
      <c r="AM305" s="6">
        <v>11.650854751662564</v>
      </c>
      <c r="AN305" s="6">
        <v>12.863964380527291</v>
      </c>
      <c r="AO305" s="6">
        <v>11.907845519488033</v>
      </c>
      <c r="AP305" s="6">
        <v>10.443955490519802</v>
      </c>
      <c r="AQ305" s="6">
        <v>11.888964621785313</v>
      </c>
      <c r="AR305" s="6">
        <v>12.077790767713685</v>
      </c>
      <c r="AS305" s="6"/>
    </row>
    <row r="306" spans="1:45" x14ac:dyDescent="0.25">
      <c r="A306" t="s">
        <v>161</v>
      </c>
      <c r="E306" t="s">
        <v>45</v>
      </c>
      <c r="F306">
        <v>2020</v>
      </c>
      <c r="I306" s="6">
        <v>13.732855123857192</v>
      </c>
      <c r="J306" s="6">
        <v>14.35201834357118</v>
      </c>
      <c r="K306" s="6">
        <v>18.342047566925224</v>
      </c>
      <c r="L306" s="6">
        <v>10.59899995102964</v>
      </c>
      <c r="M306" s="6">
        <v>12.948055659731983</v>
      </c>
      <c r="N306" s="6">
        <v>25.406574206120812</v>
      </c>
      <c r="O306" s="6">
        <v>12.315176249147145</v>
      </c>
      <c r="P306" s="6">
        <v>11.476002460738828</v>
      </c>
      <c r="Q306" s="6">
        <v>15.189088484912977</v>
      </c>
      <c r="R306" s="6">
        <v>16.729145419615996</v>
      </c>
      <c r="S306" s="6">
        <v>14.108375388575126</v>
      </c>
      <c r="T306" s="6">
        <v>17.351708553939542</v>
      </c>
      <c r="U306" s="6">
        <v>17.776727634665288</v>
      </c>
      <c r="V306" s="6">
        <v>13.240720620691622</v>
      </c>
      <c r="W306" s="6">
        <v>14.697813950763807</v>
      </c>
      <c r="X306" s="6">
        <v>14.886324441597564</v>
      </c>
      <c r="Y306" s="6">
        <v>13.765143673976324</v>
      </c>
      <c r="Z306" s="6">
        <v>16.157987694186133</v>
      </c>
      <c r="AA306" s="6">
        <v>0</v>
      </c>
      <c r="AB306" s="6">
        <v>18.012656161667795</v>
      </c>
      <c r="AC306" s="6">
        <v>10.882005949079382</v>
      </c>
      <c r="AD306" s="19">
        <v>18.342047566925224</v>
      </c>
      <c r="AE306" s="6">
        <v>12.474203304928285</v>
      </c>
      <c r="AF306" s="6">
        <v>0</v>
      </c>
      <c r="AG306" s="6">
        <v>11.722989666393277</v>
      </c>
      <c r="AH306" s="6">
        <v>15.459210991074738</v>
      </c>
      <c r="AI306" s="6">
        <v>17.508534164254261</v>
      </c>
      <c r="AJ306" s="6">
        <v>13.732233914182087</v>
      </c>
      <c r="AK306" s="6">
        <v>12.531936376134203</v>
      </c>
      <c r="AL306" s="6">
        <v>13.822050710204291</v>
      </c>
      <c r="AM306" s="6">
        <v>13.797546019075622</v>
      </c>
      <c r="AN306" s="6">
        <v>12.611418087404429</v>
      </c>
      <c r="AO306" s="6">
        <v>13.701108394446207</v>
      </c>
      <c r="AP306" s="6">
        <v>12.197013826005618</v>
      </c>
      <c r="AQ306" s="6">
        <v>14.036932911293679</v>
      </c>
      <c r="AR306" s="6">
        <v>13.93874302669173</v>
      </c>
      <c r="AS306" s="6"/>
    </row>
    <row r="307" spans="1:45" x14ac:dyDescent="0.25">
      <c r="A307" t="s">
        <v>161</v>
      </c>
      <c r="E307" t="s">
        <v>45</v>
      </c>
      <c r="F307">
        <v>2030</v>
      </c>
      <c r="I307" s="6">
        <v>14.518738669093</v>
      </c>
      <c r="J307" s="6">
        <v>20.299386072469776</v>
      </c>
      <c r="K307" s="6">
        <v>26.483379406747016</v>
      </c>
      <c r="L307" s="6">
        <v>14.850421576790184</v>
      </c>
      <c r="M307" s="6">
        <v>13.674254935423923</v>
      </c>
      <c r="N307" s="6">
        <v>23.184668859086635</v>
      </c>
      <c r="O307" s="6">
        <v>17.296276441612303</v>
      </c>
      <c r="P307" s="6">
        <v>16.119524974679887</v>
      </c>
      <c r="Q307" s="6">
        <v>21.612741425481918</v>
      </c>
      <c r="R307" s="6">
        <v>23.631289113128155</v>
      </c>
      <c r="S307" s="6">
        <v>20.256651734610173</v>
      </c>
      <c r="T307" s="6">
        <v>25.068916524581272</v>
      </c>
      <c r="U307" s="6">
        <v>25.555304334570152</v>
      </c>
      <c r="V307" s="6">
        <v>18.527495458643958</v>
      </c>
      <c r="W307" s="6">
        <v>20.966548495861613</v>
      </c>
      <c r="X307" s="6">
        <v>15.770156512737051</v>
      </c>
      <c r="Y307" s="6">
        <v>19.757884107935265</v>
      </c>
      <c r="Z307" s="6">
        <v>23.105437208958616</v>
      </c>
      <c r="AA307" s="6">
        <v>0</v>
      </c>
      <c r="AB307" s="6">
        <v>25.949437634651023</v>
      </c>
      <c r="AC307" s="6">
        <v>15.271161551612884</v>
      </c>
      <c r="AD307" s="19">
        <v>26.483379406747016</v>
      </c>
      <c r="AE307" s="6">
        <v>17.731389329575155</v>
      </c>
      <c r="AF307" s="6">
        <v>0</v>
      </c>
      <c r="AG307" s="6">
        <v>12.393001023228313</v>
      </c>
      <c r="AH307" s="6">
        <v>22.334356020294745</v>
      </c>
      <c r="AI307" s="6">
        <v>25.141607183834221</v>
      </c>
      <c r="AJ307" s="6">
        <v>14.606955238479316</v>
      </c>
      <c r="AK307" s="6">
        <v>17.828349721561064</v>
      </c>
      <c r="AL307" s="6">
        <v>19.68940181219423</v>
      </c>
      <c r="AM307" s="6">
        <v>19.904476112109506</v>
      </c>
      <c r="AN307" s="6">
        <v>13.312015959777638</v>
      </c>
      <c r="AO307" s="6">
        <v>19.088832509981824</v>
      </c>
      <c r="AP307" s="6">
        <v>17.183883679632338</v>
      </c>
      <c r="AQ307" s="6">
        <v>20.147190677774098</v>
      </c>
      <c r="AR307" s="6">
        <v>19.52983483122728</v>
      </c>
      <c r="AS307" s="6"/>
    </row>
    <row r="308" spans="1:45" x14ac:dyDescent="0.25">
      <c r="A308" t="s">
        <v>161</v>
      </c>
      <c r="E308" t="s">
        <v>45</v>
      </c>
      <c r="F308">
        <v>2040</v>
      </c>
      <c r="I308" s="6">
        <v>17.251299028044816</v>
      </c>
      <c r="J308" s="6">
        <v>20.244404297168177</v>
      </c>
      <c r="K308" s="6">
        <v>26.408115037991426</v>
      </c>
      <c r="L308" s="6">
        <v>14.679572284917077</v>
      </c>
      <c r="M308" s="6">
        <v>16.199289802848071</v>
      </c>
      <c r="N308" s="6">
        <v>27.575622960758103</v>
      </c>
      <c r="O308" s="6">
        <v>17.096117747549545</v>
      </c>
      <c r="P308" s="6">
        <v>15.932931377617251</v>
      </c>
      <c r="Q308" s="6">
        <v>21.553356524683284</v>
      </c>
      <c r="R308" s="6">
        <v>23.567480697211298</v>
      </c>
      <c r="S308" s="6">
        <v>20.009591664222334</v>
      </c>
      <c r="T308" s="6">
        <v>24.997573064089366</v>
      </c>
      <c r="U308" s="6">
        <v>25.483393537092088</v>
      </c>
      <c r="V308" s="6">
        <v>18.478620682531176</v>
      </c>
      <c r="W308" s="6">
        <v>20.908595772926866</v>
      </c>
      <c r="X308" s="6">
        <v>18.843289289478644</v>
      </c>
      <c r="Y308" s="6">
        <v>19.517074035306567</v>
      </c>
      <c r="Z308" s="6">
        <v>23.041209953212455</v>
      </c>
      <c r="AA308" s="6">
        <v>0</v>
      </c>
      <c r="AB308" s="6">
        <v>25.876064277653931</v>
      </c>
      <c r="AC308" s="6">
        <v>15.094789340756678</v>
      </c>
      <c r="AD308" s="19">
        <v>26.408115037991426</v>
      </c>
      <c r="AE308" s="6">
        <v>17.520136504199336</v>
      </c>
      <c r="AF308" s="6">
        <v>0</v>
      </c>
      <c r="AG308" s="6">
        <v>14.722667402978756</v>
      </c>
      <c r="AH308" s="6">
        <v>22.058087726671101</v>
      </c>
      <c r="AI308" s="6">
        <v>25.071041527773644</v>
      </c>
      <c r="AJ308" s="6">
        <v>17.383981886376123</v>
      </c>
      <c r="AK308" s="6">
        <v>17.6155205999865</v>
      </c>
      <c r="AL308" s="6">
        <v>19.635159768552345</v>
      </c>
      <c r="AM308" s="6">
        <v>19.659060631416796</v>
      </c>
      <c r="AN308" s="6">
        <v>15.748033338203076</v>
      </c>
      <c r="AO308" s="6">
        <v>19.039024485623745</v>
      </c>
      <c r="AP308" s="6">
        <v>16.983493139632206</v>
      </c>
      <c r="AQ308" s="6">
        <v>19.901658331973142</v>
      </c>
      <c r="AR308" s="6">
        <v>19.478146728641345</v>
      </c>
      <c r="AS308" s="6"/>
    </row>
    <row r="309" spans="1:45" x14ac:dyDescent="0.25">
      <c r="A309" t="s">
        <v>161</v>
      </c>
      <c r="E309" t="s">
        <v>45</v>
      </c>
      <c r="F309">
        <v>2050</v>
      </c>
      <c r="I309" s="6">
        <v>19.983859386996635</v>
      </c>
      <c r="J309" s="6">
        <v>20.189422521866579</v>
      </c>
      <c r="K309" s="6">
        <v>26.332850669235864</v>
      </c>
      <c r="L309" s="6">
        <v>14.508722993043973</v>
      </c>
      <c r="M309" s="6">
        <v>18.724324670272214</v>
      </c>
      <c r="N309" s="6">
        <v>31.966577062429586</v>
      </c>
      <c r="O309" s="6">
        <v>16.895959053486788</v>
      </c>
      <c r="P309" s="6">
        <v>15.746337780554613</v>
      </c>
      <c r="Q309" s="6">
        <v>21.493971623884601</v>
      </c>
      <c r="R309" s="6">
        <v>23.503672281294445</v>
      </c>
      <c r="S309" s="6">
        <v>19.762531593834495</v>
      </c>
      <c r="T309" s="6">
        <v>24.926229603597456</v>
      </c>
      <c r="U309" s="6">
        <v>25.411482739614019</v>
      </c>
      <c r="V309" s="6">
        <v>18.429745906418361</v>
      </c>
      <c r="W309" s="6">
        <v>20.850643049992104</v>
      </c>
      <c r="X309" s="6">
        <v>21.916422066220242</v>
      </c>
      <c r="Y309" s="6">
        <v>19.276263962677884</v>
      </c>
      <c r="Z309" s="6">
        <v>22.976982697466298</v>
      </c>
      <c r="AA309" s="6">
        <v>0</v>
      </c>
      <c r="AB309" s="6">
        <v>25.802690920656843</v>
      </c>
      <c r="AC309" s="6">
        <v>14.918417129900472</v>
      </c>
      <c r="AD309" s="19">
        <v>26.332850669235864</v>
      </c>
      <c r="AE309" s="6">
        <v>17.308883678823513</v>
      </c>
      <c r="AF309" s="6">
        <v>0</v>
      </c>
      <c r="AG309" s="6">
        <v>17.052333782729196</v>
      </c>
      <c r="AH309" s="6">
        <v>21.781819433047456</v>
      </c>
      <c r="AI309" s="6">
        <v>25.000475871713064</v>
      </c>
      <c r="AJ309" s="6">
        <v>20.161008534272934</v>
      </c>
      <c r="AK309" s="6">
        <v>17.402691478411949</v>
      </c>
      <c r="AL309" s="6">
        <v>19.580917724910474</v>
      </c>
      <c r="AM309" s="6">
        <v>19.413645150724093</v>
      </c>
      <c r="AN309" s="6">
        <v>18.184050716628512</v>
      </c>
      <c r="AO309" s="6">
        <v>18.989216461265681</v>
      </c>
      <c r="AP309" s="6">
        <v>16.783102599632073</v>
      </c>
      <c r="AQ309" s="6">
        <v>19.656125986172185</v>
      </c>
      <c r="AR309" s="6">
        <v>19.4264586260554</v>
      </c>
      <c r="AS309" s="6"/>
    </row>
    <row r="310" spans="1:45" x14ac:dyDescent="0.25">
      <c r="B310" t="s">
        <v>46</v>
      </c>
    </row>
    <row r="311" spans="1:45" x14ac:dyDescent="0.25">
      <c r="A311" t="s">
        <v>179</v>
      </c>
      <c r="B311" t="s">
        <v>42</v>
      </c>
      <c r="D311" t="s">
        <v>40</v>
      </c>
      <c r="E311" t="s">
        <v>41</v>
      </c>
      <c r="F311">
        <v>2010</v>
      </c>
      <c r="I311" s="6">
        <v>0</v>
      </c>
      <c r="J311" s="6">
        <v>0</v>
      </c>
      <c r="K311" s="6">
        <v>0</v>
      </c>
      <c r="L311" s="6">
        <v>2.8586132218456445E-4</v>
      </c>
      <c r="M311" s="6">
        <v>0</v>
      </c>
      <c r="N311" s="6">
        <v>0</v>
      </c>
      <c r="O311" s="6">
        <v>0</v>
      </c>
      <c r="P311" s="6">
        <v>3.525092010362682E-2</v>
      </c>
      <c r="Q311" s="6">
        <v>0.28180652092183084</v>
      </c>
      <c r="R311" s="6">
        <v>0.15437271455685952</v>
      </c>
      <c r="S311" s="6">
        <v>0</v>
      </c>
      <c r="T311" s="6">
        <v>0</v>
      </c>
      <c r="U311" s="6">
        <v>0</v>
      </c>
      <c r="V311" s="6">
        <v>1.7550189235032211E-3</v>
      </c>
      <c r="W311" s="6">
        <v>1.7813466923063888E-4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0.19274937985272755</v>
      </c>
      <c r="AD311" s="6">
        <v>0</v>
      </c>
      <c r="AE311" s="6">
        <v>7.2887568707878131E-2</v>
      </c>
      <c r="AF311" s="6">
        <v>0</v>
      </c>
      <c r="AG311" s="6">
        <v>0</v>
      </c>
      <c r="AH311" s="6">
        <v>0</v>
      </c>
      <c r="AI311" s="6">
        <v>0</v>
      </c>
      <c r="AJ311" s="6">
        <v>0</v>
      </c>
      <c r="AK311" s="6">
        <v>2.8361307905644311</v>
      </c>
      <c r="AL311" s="6">
        <v>0</v>
      </c>
      <c r="AM311" s="6">
        <v>1.6512832538277837E-4</v>
      </c>
      <c r="AN311" s="6">
        <v>0</v>
      </c>
      <c r="AO311" s="6">
        <v>1.623792901038365E-3</v>
      </c>
      <c r="AP311" s="6">
        <v>0</v>
      </c>
      <c r="AQ311" s="6">
        <v>3.6075674829453072E-4</v>
      </c>
      <c r="AR311" s="6">
        <v>0</v>
      </c>
      <c r="AS311" s="6"/>
    </row>
    <row r="312" spans="1:45" x14ac:dyDescent="0.25">
      <c r="A312" t="s">
        <v>179</v>
      </c>
      <c r="B312" t="s">
        <v>42</v>
      </c>
      <c r="D312" t="s">
        <v>40</v>
      </c>
      <c r="E312" t="s">
        <v>41</v>
      </c>
      <c r="F312">
        <v>2020</v>
      </c>
      <c r="I312" s="6">
        <v>0</v>
      </c>
      <c r="J312" s="6">
        <v>6.1462841052574962E-2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0.13007569233763869</v>
      </c>
      <c r="Q312" s="6">
        <v>0.42673905712770116</v>
      </c>
      <c r="R312" s="6">
        <v>0.43566189881011913</v>
      </c>
      <c r="S312" s="6">
        <v>9.2231904160421305E-2</v>
      </c>
      <c r="T312" s="6">
        <v>3.1449582015547284</v>
      </c>
      <c r="U312" s="6">
        <v>4.2044689662882918E-2</v>
      </c>
      <c r="V312" s="6">
        <v>9.181810296535883E-3</v>
      </c>
      <c r="W312" s="6">
        <v>1.7922513512487984E-3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C312" s="6">
        <v>0.339651324875549</v>
      </c>
      <c r="AD312" s="6">
        <v>0</v>
      </c>
      <c r="AE312" s="6">
        <v>6.0456303047073896E-2</v>
      </c>
      <c r="AF312" s="6">
        <v>0</v>
      </c>
      <c r="AG312" s="6">
        <v>0</v>
      </c>
      <c r="AH312" s="6">
        <v>0</v>
      </c>
      <c r="AI312" s="6">
        <v>9.9906100181322982E-2</v>
      </c>
      <c r="AJ312" s="6">
        <v>0</v>
      </c>
      <c r="AK312" s="6">
        <v>3.7517471971802085</v>
      </c>
      <c r="AL312" s="6">
        <v>0</v>
      </c>
      <c r="AM312" s="6">
        <v>0</v>
      </c>
      <c r="AN312" s="6">
        <v>0</v>
      </c>
      <c r="AO312" s="6">
        <v>3.6071758357266781E-2</v>
      </c>
      <c r="AP312" s="6">
        <v>0</v>
      </c>
      <c r="AQ312" s="6">
        <v>0.13731323390515673</v>
      </c>
      <c r="AR312" s="6">
        <v>0</v>
      </c>
      <c r="AS312" s="6"/>
    </row>
    <row r="313" spans="1:45" x14ac:dyDescent="0.25">
      <c r="A313" t="s">
        <v>179</v>
      </c>
      <c r="B313" t="s">
        <v>42</v>
      </c>
      <c r="D313" t="s">
        <v>40</v>
      </c>
      <c r="E313" t="s">
        <v>41</v>
      </c>
      <c r="F313">
        <v>2030</v>
      </c>
      <c r="I313" s="6">
        <v>0</v>
      </c>
      <c r="J313" s="6">
        <v>9.2309005386913903E-2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0.42192187361413119</v>
      </c>
      <c r="Q313" s="6">
        <v>2.027384633179083</v>
      </c>
      <c r="R313" s="6">
        <v>0.22127598595041176</v>
      </c>
      <c r="S313" s="6">
        <v>1.3167765503953641</v>
      </c>
      <c r="T313" s="6">
        <v>3.1129824845333518</v>
      </c>
      <c r="U313" s="6">
        <v>1.2460122482637143E-2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0.98494862483376966</v>
      </c>
      <c r="AD313" s="6">
        <v>0</v>
      </c>
      <c r="AE313" s="6">
        <v>0.25094366404429108</v>
      </c>
      <c r="AF313" s="6">
        <v>0</v>
      </c>
      <c r="AG313" s="6">
        <v>0</v>
      </c>
      <c r="AH313" s="6">
        <v>0</v>
      </c>
      <c r="AI313" s="6">
        <v>5.5347903513825292E-2</v>
      </c>
      <c r="AJ313" s="6">
        <v>0</v>
      </c>
      <c r="AK313" s="6">
        <v>5.7985735396264184</v>
      </c>
      <c r="AL313" s="6">
        <v>0</v>
      </c>
      <c r="AM313" s="6">
        <v>0</v>
      </c>
      <c r="AN313" s="6">
        <v>0</v>
      </c>
      <c r="AO313" s="6">
        <v>4.0174560633678561E-3</v>
      </c>
      <c r="AP313" s="6">
        <v>0</v>
      </c>
      <c r="AQ313" s="6">
        <v>0.27906749453112867</v>
      </c>
      <c r="AR313" s="6">
        <v>0</v>
      </c>
      <c r="AS313" s="6"/>
    </row>
    <row r="314" spans="1:45" x14ac:dyDescent="0.25">
      <c r="A314" t="s">
        <v>179</v>
      </c>
      <c r="B314" t="s">
        <v>42</v>
      </c>
      <c r="D314" t="s">
        <v>40</v>
      </c>
      <c r="E314" t="s">
        <v>41</v>
      </c>
      <c r="F314">
        <v>2040</v>
      </c>
      <c r="I314" s="6">
        <v>0</v>
      </c>
      <c r="J314" s="6">
        <v>9.5085343739140765E-2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0.36856081487331765</v>
      </c>
      <c r="Q314" s="6">
        <v>3.3092187341112815</v>
      </c>
      <c r="R314" s="6">
        <v>0.10176493170251914</v>
      </c>
      <c r="S314" s="6">
        <v>2.795265032404993</v>
      </c>
      <c r="T314" s="6">
        <v>2.5466482344082588</v>
      </c>
      <c r="U314" s="6">
        <v>8.2680561435661479E-3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C314" s="6">
        <v>1.1195371225624158</v>
      </c>
      <c r="AD314" s="6">
        <v>0</v>
      </c>
      <c r="AE314" s="6">
        <v>0.38855875494404507</v>
      </c>
      <c r="AF314" s="6">
        <v>0</v>
      </c>
      <c r="AG314" s="6">
        <v>0</v>
      </c>
      <c r="AH314" s="6">
        <v>0</v>
      </c>
      <c r="AI314" s="6">
        <v>2.6704795525605257E-2</v>
      </c>
      <c r="AJ314" s="6">
        <v>0</v>
      </c>
      <c r="AK314" s="6">
        <v>7.2099614368016427</v>
      </c>
      <c r="AL314" s="6">
        <v>0</v>
      </c>
      <c r="AM314" s="6">
        <v>0</v>
      </c>
      <c r="AN314" s="6">
        <v>0</v>
      </c>
      <c r="AO314" s="6">
        <v>2.8792002123237763E-3</v>
      </c>
      <c r="AP314" s="6">
        <v>0</v>
      </c>
      <c r="AQ314" s="6">
        <v>0.24039874576603817</v>
      </c>
      <c r="AR314" s="6">
        <v>0</v>
      </c>
      <c r="AS314" s="6"/>
    </row>
    <row r="315" spans="1:45" x14ac:dyDescent="0.25">
      <c r="A315" t="s">
        <v>179</v>
      </c>
      <c r="B315" t="s">
        <v>42</v>
      </c>
      <c r="D315" t="s">
        <v>40</v>
      </c>
      <c r="E315" s="5" t="s">
        <v>41</v>
      </c>
      <c r="F315" s="5">
        <v>2050</v>
      </c>
      <c r="G315" s="5"/>
      <c r="H315" s="5"/>
      <c r="I315" s="7">
        <v>0</v>
      </c>
      <c r="J315" s="7">
        <v>9.6758277507960247E-2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0.33060694815175773</v>
      </c>
      <c r="Q315" s="7">
        <v>4.5791434699324958</v>
      </c>
      <c r="R315" s="7">
        <v>3.3300738669005772E-3</v>
      </c>
      <c r="S315" s="7">
        <v>4.2643407136832465</v>
      </c>
      <c r="T315" s="7">
        <v>2.0087334649622353</v>
      </c>
      <c r="U315" s="7">
        <v>4.4352593824867001E-4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1.2281338157302204</v>
      </c>
      <c r="AD315" s="7">
        <v>0</v>
      </c>
      <c r="AE315" s="7">
        <v>0.49948173854511324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8.6146345689246644</v>
      </c>
      <c r="AL315" s="7">
        <v>0</v>
      </c>
      <c r="AM315" s="7">
        <v>0</v>
      </c>
      <c r="AN315" s="7">
        <v>0</v>
      </c>
      <c r="AO315" s="7">
        <v>1.7709385229173791E-4</v>
      </c>
      <c r="AP315" s="7">
        <v>0</v>
      </c>
      <c r="AQ315" s="7">
        <v>0.22190937714046727</v>
      </c>
      <c r="AR315" s="7">
        <v>0</v>
      </c>
      <c r="AS315" s="23"/>
    </row>
    <row r="316" spans="1:45" x14ac:dyDescent="0.25">
      <c r="A316" t="s">
        <v>162</v>
      </c>
      <c r="E316" t="s">
        <v>45</v>
      </c>
      <c r="F316">
        <v>2010</v>
      </c>
      <c r="I316" s="6">
        <v>12.819304657651756</v>
      </c>
      <c r="J316" s="6">
        <v>11.424619473146443</v>
      </c>
      <c r="K316" s="6">
        <v>10.955172558423415</v>
      </c>
      <c r="L316" s="6">
        <v>11.834970451795245</v>
      </c>
      <c r="M316" s="6">
        <v>14.194474337110234</v>
      </c>
      <c r="N316" s="6">
        <v>14.983579866211588</v>
      </c>
      <c r="O316" s="6">
        <v>14.68530401274236</v>
      </c>
      <c r="P316" s="6">
        <v>10.982983332071978</v>
      </c>
      <c r="Q316" s="6">
        <v>12.392703875944111</v>
      </c>
      <c r="R316" s="6">
        <v>12.566649847019917</v>
      </c>
      <c r="S316" s="6">
        <v>11.019338584894236</v>
      </c>
      <c r="T316" s="6">
        <v>13.723795055485517</v>
      </c>
      <c r="U316" s="6">
        <v>14.571826888597872</v>
      </c>
      <c r="V316" s="6">
        <v>13.336250982369105</v>
      </c>
      <c r="W316" s="6">
        <v>13.739055803644023</v>
      </c>
      <c r="X316" s="6">
        <v>15.629621463395605</v>
      </c>
      <c r="Y316" s="6">
        <v>11.038554657143292</v>
      </c>
      <c r="Z316" s="6">
        <v>15.228313739431361</v>
      </c>
      <c r="AA316" s="6">
        <v>0</v>
      </c>
      <c r="AB316" s="6">
        <v>13.198434678434584</v>
      </c>
      <c r="AC316" s="6">
        <v>9.5052941067995178</v>
      </c>
      <c r="AD316" s="19">
        <v>10.955172558423415</v>
      </c>
      <c r="AE316" s="6">
        <v>9.9856324086916946</v>
      </c>
      <c r="AF316" s="6">
        <v>0</v>
      </c>
      <c r="AG316" s="6">
        <v>13.399485455350492</v>
      </c>
      <c r="AH316" s="6">
        <v>14.514175584689534</v>
      </c>
      <c r="AI316" s="6">
        <v>13.586355365054517</v>
      </c>
      <c r="AJ316" s="6">
        <v>18.909082965321655</v>
      </c>
      <c r="AK316" s="6">
        <v>9.9462759726497048</v>
      </c>
      <c r="AL316" s="6">
        <v>12.069805563781575</v>
      </c>
      <c r="AM316" s="6">
        <v>12.10985542303044</v>
      </c>
      <c r="AN316" s="6">
        <v>14.155103779508719</v>
      </c>
      <c r="AO316" s="6">
        <v>11.954683486254483</v>
      </c>
      <c r="AP316" s="6">
        <v>12.027806270386474</v>
      </c>
      <c r="AQ316" s="6">
        <v>11.845511678512009</v>
      </c>
      <c r="AR316" s="6">
        <v>8.778231588104255</v>
      </c>
      <c r="AS316" s="6"/>
    </row>
    <row r="317" spans="1:45" x14ac:dyDescent="0.25">
      <c r="A317" t="s">
        <v>162</v>
      </c>
      <c r="E317" t="s">
        <v>45</v>
      </c>
      <c r="F317">
        <v>2020</v>
      </c>
      <c r="I317" s="6">
        <v>12.36926527659814</v>
      </c>
      <c r="J317" s="6">
        <v>12.715679010566632</v>
      </c>
      <c r="K317" s="6">
        <v>12.148161816606075</v>
      </c>
      <c r="L317" s="6">
        <v>14.813997321863043</v>
      </c>
      <c r="M317" s="6">
        <v>13.364682724693978</v>
      </c>
      <c r="N317" s="6">
        <v>14.153788253795337</v>
      </c>
      <c r="O317" s="6">
        <v>13.832972005560238</v>
      </c>
      <c r="P317" s="6">
        <v>12.234000475193241</v>
      </c>
      <c r="Q317" s="6">
        <v>13.849261922837062</v>
      </c>
      <c r="R317" s="6">
        <v>13.934942027037101</v>
      </c>
      <c r="S317" s="6">
        <v>12.276544149107801</v>
      </c>
      <c r="T317" s="6">
        <v>15.42805086420538</v>
      </c>
      <c r="U317" s="6">
        <v>16.366426670697582</v>
      </c>
      <c r="V317" s="6">
        <v>14.942379297766308</v>
      </c>
      <c r="W317" s="6">
        <v>15.461319029035858</v>
      </c>
      <c r="X317" s="6">
        <v>15.038897701643055</v>
      </c>
      <c r="Y317" s="6">
        <v>12.310542525530318</v>
      </c>
      <c r="Z317" s="6">
        <v>14.354780129037092</v>
      </c>
      <c r="AA317" s="6">
        <v>0</v>
      </c>
      <c r="AB317" s="6">
        <v>14.767116814036109</v>
      </c>
      <c r="AC317" s="6">
        <v>10.538552888377199</v>
      </c>
      <c r="AD317" s="19">
        <v>12.148161816606075</v>
      </c>
      <c r="AE317" s="6">
        <v>11.085658742679678</v>
      </c>
      <c r="AF317" s="6">
        <v>0</v>
      </c>
      <c r="AG317" s="6">
        <v>12.898498872608515</v>
      </c>
      <c r="AH317" s="6">
        <v>13.661843577507412</v>
      </c>
      <c r="AI317" s="6">
        <v>15.21530058135979</v>
      </c>
      <c r="AJ317" s="6">
        <v>21.178182043872628</v>
      </c>
      <c r="AK317" s="6">
        <v>11.041643778548316</v>
      </c>
      <c r="AL317" s="6">
        <v>13.536512156996023</v>
      </c>
      <c r="AM317" s="6">
        <v>13.584766512709308</v>
      </c>
      <c r="AN317" s="6">
        <v>13.641247954277647</v>
      </c>
      <c r="AO317" s="6">
        <v>13.278140817510218</v>
      </c>
      <c r="AP317" s="6">
        <v>13.430358937528732</v>
      </c>
      <c r="AQ317" s="6">
        <v>13.23889822941381</v>
      </c>
      <c r="AR317" s="6">
        <v>9.5826437716963628</v>
      </c>
      <c r="AS317" s="6"/>
    </row>
    <row r="318" spans="1:45" x14ac:dyDescent="0.25">
      <c r="A318" t="s">
        <v>162</v>
      </c>
      <c r="E318" t="s">
        <v>45</v>
      </c>
      <c r="F318">
        <v>2030</v>
      </c>
      <c r="I318" s="6">
        <v>12.601620744963235</v>
      </c>
      <c r="J318" s="6">
        <v>17.110435328336568</v>
      </c>
      <c r="K318" s="6">
        <v>16.209087689866987</v>
      </c>
      <c r="L318" s="6">
        <v>18.230680671817655</v>
      </c>
      <c r="M318" s="6">
        <v>13.833740337315916</v>
      </c>
      <c r="N318" s="6">
        <v>14.622845866417268</v>
      </c>
      <c r="O318" s="6">
        <v>14.315221951378208</v>
      </c>
      <c r="P318" s="6">
        <v>16.610006345084766</v>
      </c>
      <c r="Q318" s="6">
        <v>18.807373840411731</v>
      </c>
      <c r="R318" s="6">
        <v>18.592597641201579</v>
      </c>
      <c r="S318" s="6">
        <v>16.674196858272609</v>
      </c>
      <c r="T318" s="6">
        <v>21.229323977786141</v>
      </c>
      <c r="U318" s="6">
        <v>22.475229945572735</v>
      </c>
      <c r="V318" s="6">
        <v>20.409627210550813</v>
      </c>
      <c r="W318" s="6">
        <v>21.323889244641808</v>
      </c>
      <c r="X318" s="6">
        <v>15.34388855825445</v>
      </c>
      <c r="Y318" s="6">
        <v>16.759903119106838</v>
      </c>
      <c r="Z318" s="6">
        <v>14.86040555594756</v>
      </c>
      <c r="AA318" s="6">
        <v>0</v>
      </c>
      <c r="AB318" s="6">
        <v>20.106898230920436</v>
      </c>
      <c r="AC318" s="6">
        <v>14.15284907781208</v>
      </c>
      <c r="AD318" s="19">
        <v>16.209087689866987</v>
      </c>
      <c r="AE318" s="6">
        <v>14.933505050010462</v>
      </c>
      <c r="AF318" s="6">
        <v>0</v>
      </c>
      <c r="AG318" s="6">
        <v>13.157158396593092</v>
      </c>
      <c r="AH318" s="6">
        <v>14.144093523325381</v>
      </c>
      <c r="AI318" s="6">
        <v>20.760217041962019</v>
      </c>
      <c r="AJ318" s="6">
        <v>18.416304942856609</v>
      </c>
      <c r="AK318" s="6">
        <v>14.873194748619939</v>
      </c>
      <c r="AL318" s="6">
        <v>18.529169644910272</v>
      </c>
      <c r="AM318" s="6">
        <v>18.744376932147244</v>
      </c>
      <c r="AN318" s="6">
        <v>13.906551872046288</v>
      </c>
      <c r="AO318" s="6">
        <v>17.783178965833901</v>
      </c>
      <c r="AP318" s="6">
        <v>18.336429759974372</v>
      </c>
      <c r="AQ318" s="6">
        <v>18.112906358959581</v>
      </c>
      <c r="AR318" s="6">
        <v>12.320856397425885</v>
      </c>
      <c r="AS318" s="6"/>
    </row>
    <row r="319" spans="1:45" x14ac:dyDescent="0.25">
      <c r="A319" t="s">
        <v>162</v>
      </c>
      <c r="E319" t="s">
        <v>45</v>
      </c>
      <c r="F319">
        <v>2040</v>
      </c>
      <c r="I319" s="6">
        <v>14.797582244099742</v>
      </c>
      <c r="J319" s="6">
        <v>17.138094504331505</v>
      </c>
      <c r="K319" s="6">
        <v>16.234645844929364</v>
      </c>
      <c r="L319" s="6">
        <v>18.319615933392921</v>
      </c>
      <c r="M319" s="6">
        <v>15.135809976193867</v>
      </c>
      <c r="N319" s="6">
        <v>15.924915505295221</v>
      </c>
      <c r="O319" s="6">
        <v>15.652435464209193</v>
      </c>
      <c r="P319" s="6">
        <v>16.688148511088794</v>
      </c>
      <c r="Q319" s="6">
        <v>18.838578594490176</v>
      </c>
      <c r="R319" s="6">
        <v>18.621911420405919</v>
      </c>
      <c r="S319" s="6">
        <v>16.752725571040568</v>
      </c>
      <c r="T319" s="6">
        <v>21.265835315944855</v>
      </c>
      <c r="U319" s="6">
        <v>22.513676779181012</v>
      </c>
      <c r="V319" s="6">
        <v>20.444036302043841</v>
      </c>
      <c r="W319" s="6">
        <v>21.360786366951064</v>
      </c>
      <c r="X319" s="6">
        <v>18.226317723445973</v>
      </c>
      <c r="Y319" s="6">
        <v>16.839355177548352</v>
      </c>
      <c r="Z319" s="6">
        <v>16.225192210174004</v>
      </c>
      <c r="AA319" s="6">
        <v>0</v>
      </c>
      <c r="AB319" s="6">
        <v>20.140698734750352</v>
      </c>
      <c r="AC319" s="6">
        <v>14.217389423785047</v>
      </c>
      <c r="AD319" s="19">
        <v>16.234645844929364</v>
      </c>
      <c r="AE319" s="6">
        <v>15.002215891322217</v>
      </c>
      <c r="AF319" s="6">
        <v>0</v>
      </c>
      <c r="AG319" s="6">
        <v>15.601716125540548</v>
      </c>
      <c r="AH319" s="6">
        <v>15.481307036156366</v>
      </c>
      <c r="AI319" s="6">
        <v>20.795316038612047</v>
      </c>
      <c r="AJ319" s="6">
        <v>22.420294277881364</v>
      </c>
      <c r="AK319" s="6">
        <v>14.94161460473034</v>
      </c>
      <c r="AL319" s="6">
        <v>18.560591817644234</v>
      </c>
      <c r="AM319" s="6">
        <v>18.83663297339076</v>
      </c>
      <c r="AN319" s="6">
        <v>16.413904907846561</v>
      </c>
      <c r="AO319" s="6">
        <v>17.81153222003017</v>
      </c>
      <c r="AP319" s="6">
        <v>18.424037275145405</v>
      </c>
      <c r="AQ319" s="6">
        <v>18.199941331875049</v>
      </c>
      <c r="AR319" s="6">
        <v>12.338089822774279</v>
      </c>
      <c r="AS319" s="6"/>
    </row>
    <row r="320" spans="1:45" ht="15.75" thickBot="1" x14ac:dyDescent="0.3">
      <c r="A320" t="s">
        <v>162</v>
      </c>
      <c r="C320" s="10"/>
      <c r="E320" t="s">
        <v>45</v>
      </c>
      <c r="F320">
        <v>2050</v>
      </c>
      <c r="I320" s="6">
        <v>16.993543743236245</v>
      </c>
      <c r="J320" s="6">
        <v>17.165753680326443</v>
      </c>
      <c r="K320" s="6">
        <v>16.260203999991742</v>
      </c>
      <c r="L320" s="6">
        <v>18.408551194968172</v>
      </c>
      <c r="M320" s="6">
        <v>16.437879615071818</v>
      </c>
      <c r="N320" s="6">
        <v>17.22698514417317</v>
      </c>
      <c r="O320" s="6">
        <v>16.989648977040176</v>
      </c>
      <c r="P320" s="6">
        <v>16.766290677092822</v>
      </c>
      <c r="Q320" s="6">
        <v>18.869783348568642</v>
      </c>
      <c r="R320" s="6">
        <v>18.651225199610259</v>
      </c>
      <c r="S320" s="6">
        <v>16.831254283808523</v>
      </c>
      <c r="T320" s="6">
        <v>21.302346654103573</v>
      </c>
      <c r="U320" s="6">
        <v>22.552123612789291</v>
      </c>
      <c r="V320" s="6">
        <v>20.478445393536848</v>
      </c>
      <c r="W320" s="6">
        <v>21.397683489260316</v>
      </c>
      <c r="X320" s="6">
        <v>21.108746888637494</v>
      </c>
      <c r="Y320" s="6">
        <v>16.918807235989863</v>
      </c>
      <c r="Z320" s="6">
        <v>17.58997886440045</v>
      </c>
      <c r="AA320" s="6">
        <v>0</v>
      </c>
      <c r="AB320" s="6">
        <v>20.174499238580271</v>
      </c>
      <c r="AC320" s="6">
        <v>14.281929769758014</v>
      </c>
      <c r="AD320" s="19">
        <v>16.260203999991742</v>
      </c>
      <c r="AE320" s="6">
        <v>15.07092673263397</v>
      </c>
      <c r="AF320" s="6">
        <v>0</v>
      </c>
      <c r="AG320" s="6">
        <v>18.046273854488007</v>
      </c>
      <c r="AH320" s="6">
        <v>16.818520548987347</v>
      </c>
      <c r="AI320" s="6">
        <v>20.830415035262089</v>
      </c>
      <c r="AJ320" s="6">
        <v>26.42428361290612</v>
      </c>
      <c r="AK320" s="6">
        <v>15.01003446084073</v>
      </c>
      <c r="AL320" s="6">
        <v>18.592013990378206</v>
      </c>
      <c r="AM320" s="6">
        <v>18.928889014634279</v>
      </c>
      <c r="AN320" s="6">
        <v>18.921257943646829</v>
      </c>
      <c r="AO320" s="6">
        <v>17.839885474226438</v>
      </c>
      <c r="AP320" s="6">
        <v>18.511644790316439</v>
      </c>
      <c r="AQ320" s="6">
        <v>18.286976304790517</v>
      </c>
      <c r="AR320" s="6">
        <v>12.355323248122657</v>
      </c>
      <c r="AS320" s="6"/>
    </row>
    <row r="321" spans="1:45" x14ac:dyDescent="0.25">
      <c r="B321" t="s">
        <v>46</v>
      </c>
    </row>
    <row r="322" spans="1:45" x14ac:dyDescent="0.25">
      <c r="A322" t="s">
        <v>180</v>
      </c>
      <c r="B322" t="s">
        <v>42</v>
      </c>
      <c r="D322" t="s">
        <v>40</v>
      </c>
      <c r="E322" t="s">
        <v>41</v>
      </c>
      <c r="F322">
        <v>2010</v>
      </c>
      <c r="I322" s="6">
        <v>0</v>
      </c>
      <c r="J322" s="6">
        <v>1.2980257878931458</v>
      </c>
      <c r="K322" s="6">
        <v>2.6536266106845097</v>
      </c>
      <c r="L322" s="6">
        <v>0.13865109152217792</v>
      </c>
      <c r="M322" s="6">
        <v>0</v>
      </c>
      <c r="N322" s="6">
        <v>0</v>
      </c>
      <c r="O322" s="6">
        <v>0</v>
      </c>
      <c r="P322" s="6">
        <v>1.9109641944428386</v>
      </c>
      <c r="Q322" s="6">
        <v>9.2078130185744982</v>
      </c>
      <c r="R322" s="6">
        <v>0.19759766433486234</v>
      </c>
      <c r="S322" s="6">
        <v>9.9491161551632599E-3</v>
      </c>
      <c r="T322" s="6">
        <v>0.49521694126393317</v>
      </c>
      <c r="U322" s="6">
        <v>0.23644215338976957</v>
      </c>
      <c r="V322" s="6">
        <v>7.6148769032981782</v>
      </c>
      <c r="W322" s="6">
        <v>0</v>
      </c>
      <c r="X322" s="6">
        <v>1.856838717692523E-2</v>
      </c>
      <c r="Y322" s="6">
        <v>0.38269776144310153</v>
      </c>
      <c r="Z322" s="6">
        <v>4.6531844293736059E-2</v>
      </c>
      <c r="AA322" s="6">
        <v>0</v>
      </c>
      <c r="AB322" s="6">
        <v>0.43890942900458696</v>
      </c>
      <c r="AC322" s="6">
        <v>0.25230698235433902</v>
      </c>
      <c r="AD322" s="6">
        <v>0.16972840036381476</v>
      </c>
      <c r="AE322" s="6">
        <v>0.56437385248979055</v>
      </c>
      <c r="AF322" s="6">
        <v>0</v>
      </c>
      <c r="AG322" s="6">
        <v>0</v>
      </c>
      <c r="AH322" s="6">
        <v>0</v>
      </c>
      <c r="AI322" s="6">
        <v>0.35386646137947225</v>
      </c>
      <c r="AJ322" s="6">
        <v>0</v>
      </c>
      <c r="AK322" s="6">
        <v>1.2542215522360576</v>
      </c>
      <c r="AL322" s="6">
        <v>0</v>
      </c>
      <c r="AM322" s="6">
        <v>0.24122209967335062</v>
      </c>
      <c r="AN322" s="6">
        <v>0</v>
      </c>
      <c r="AO322" s="6">
        <v>8.621494474419011</v>
      </c>
      <c r="AP322" s="6">
        <v>0</v>
      </c>
      <c r="AQ322" s="6">
        <v>0.70739723670136068</v>
      </c>
      <c r="AR322" s="6">
        <v>10.94269310277928</v>
      </c>
      <c r="AS322" s="6"/>
    </row>
    <row r="323" spans="1:45" x14ac:dyDescent="0.25">
      <c r="A323" t="s">
        <v>180</v>
      </c>
      <c r="B323" t="s">
        <v>42</v>
      </c>
      <c r="D323" t="s">
        <v>40</v>
      </c>
      <c r="E323" t="s">
        <v>41</v>
      </c>
      <c r="F323">
        <v>2020</v>
      </c>
      <c r="I323" s="6">
        <v>0</v>
      </c>
      <c r="J323" s="6">
        <v>0.30334835046619557</v>
      </c>
      <c r="K323" s="6">
        <v>2.3259362452817216</v>
      </c>
      <c r="L323" s="6">
        <v>2.1098273999294004</v>
      </c>
      <c r="M323" s="6">
        <v>0</v>
      </c>
      <c r="N323" s="6">
        <v>0</v>
      </c>
      <c r="O323" s="6">
        <v>0</v>
      </c>
      <c r="P323" s="6">
        <v>0.91497358245819038</v>
      </c>
      <c r="Q323" s="6">
        <v>1.9249820252643821</v>
      </c>
      <c r="R323" s="6">
        <v>0.6655032567266651</v>
      </c>
      <c r="S323" s="6">
        <v>0.13063318636132318</v>
      </c>
      <c r="T323" s="6">
        <v>0.93061912863983376</v>
      </c>
      <c r="U323" s="6">
        <v>0.25703809109602099</v>
      </c>
      <c r="V323" s="6">
        <v>4.0243094205156194</v>
      </c>
      <c r="W323" s="6">
        <v>0</v>
      </c>
      <c r="X323" s="6">
        <v>4.9500307998832836E-2</v>
      </c>
      <c r="Y323" s="6">
        <v>0.99046873117016687</v>
      </c>
      <c r="Z323" s="6">
        <v>9.0172376173496674E-2</v>
      </c>
      <c r="AA323" s="6">
        <v>0</v>
      </c>
      <c r="AB323" s="6">
        <v>2.0763674489084236</v>
      </c>
      <c r="AC323" s="6">
        <v>0.50973246464132405</v>
      </c>
      <c r="AD323" s="6">
        <v>0.14876902299304653</v>
      </c>
      <c r="AE323" s="6">
        <v>0.53462832831341833</v>
      </c>
      <c r="AF323" s="6">
        <v>0</v>
      </c>
      <c r="AG323" s="6">
        <v>0</v>
      </c>
      <c r="AH323" s="6">
        <v>0</v>
      </c>
      <c r="AI323" s="6">
        <v>0.30449643288748635</v>
      </c>
      <c r="AJ323" s="6">
        <v>0</v>
      </c>
      <c r="AK323" s="6">
        <v>1.8210138523988184</v>
      </c>
      <c r="AL323" s="6">
        <v>0</v>
      </c>
      <c r="AM323" s="6">
        <v>1.8106724243949903</v>
      </c>
      <c r="AN323" s="6">
        <v>0</v>
      </c>
      <c r="AO323" s="6">
        <v>0.3045711999913856</v>
      </c>
      <c r="AP323" s="6">
        <v>0</v>
      </c>
      <c r="AQ323" s="6">
        <v>0.31111437783278528</v>
      </c>
      <c r="AR323" s="6">
        <v>11.995413503843913</v>
      </c>
      <c r="AS323" s="6"/>
    </row>
    <row r="324" spans="1:45" x14ac:dyDescent="0.25">
      <c r="A324" t="s">
        <v>180</v>
      </c>
      <c r="B324" t="s">
        <v>42</v>
      </c>
      <c r="D324" t="s">
        <v>40</v>
      </c>
      <c r="E324" t="s">
        <v>41</v>
      </c>
      <c r="F324">
        <v>2030</v>
      </c>
      <c r="I324" s="6">
        <v>0</v>
      </c>
      <c r="J324" s="6">
        <v>0.51156803649552784</v>
      </c>
      <c r="K324" s="6">
        <v>2.8837181251006756</v>
      </c>
      <c r="L324" s="6">
        <v>2.462747939142321</v>
      </c>
      <c r="M324" s="6">
        <v>0</v>
      </c>
      <c r="N324" s="6">
        <v>0</v>
      </c>
      <c r="O324" s="6">
        <v>0</v>
      </c>
      <c r="P324" s="6">
        <v>2.2367374887290974</v>
      </c>
      <c r="Q324" s="6">
        <v>1.6491017237702055</v>
      </c>
      <c r="R324" s="6">
        <v>0.91465727857117374</v>
      </c>
      <c r="S324" s="6">
        <v>1.5364699047958947</v>
      </c>
      <c r="T324" s="6">
        <v>1.1126346355467154</v>
      </c>
      <c r="U324" s="6">
        <v>0.24543515110970476</v>
      </c>
      <c r="V324" s="6">
        <v>3.6114109498368188</v>
      </c>
      <c r="W324" s="6">
        <v>0</v>
      </c>
      <c r="X324" s="6">
        <v>1.1603254500494899E-2</v>
      </c>
      <c r="Y324" s="6">
        <v>1.2170530427063544</v>
      </c>
      <c r="Z324" s="6">
        <v>0.10206721783946911</v>
      </c>
      <c r="AA324" s="6">
        <v>0</v>
      </c>
      <c r="AB324" s="6">
        <v>2.0106978010690835</v>
      </c>
      <c r="AC324" s="6">
        <v>1.0005370985645676</v>
      </c>
      <c r="AD324" s="6">
        <v>0.18444526539746381</v>
      </c>
      <c r="AE324" s="6">
        <v>2.2462095036475538</v>
      </c>
      <c r="AF324" s="6">
        <v>0</v>
      </c>
      <c r="AG324" s="6">
        <v>0</v>
      </c>
      <c r="AH324" s="6">
        <v>0</v>
      </c>
      <c r="AI324" s="6">
        <v>0.36835767943968811</v>
      </c>
      <c r="AJ324" s="6">
        <v>0</v>
      </c>
      <c r="AK324" s="6">
        <v>2.8278573545713535</v>
      </c>
      <c r="AL324" s="6">
        <v>0</v>
      </c>
      <c r="AM324" s="6">
        <v>2.1708649088731762</v>
      </c>
      <c r="AN324" s="6">
        <v>0</v>
      </c>
      <c r="AO324" s="6">
        <v>3.6590552687748482E-2</v>
      </c>
      <c r="AP324" s="6">
        <v>0</v>
      </c>
      <c r="AQ324" s="6">
        <v>0.44829582609469931</v>
      </c>
      <c r="AR324" s="6">
        <v>25.38119960432704</v>
      </c>
      <c r="AS324" s="6"/>
    </row>
    <row r="325" spans="1:45" x14ac:dyDescent="0.25">
      <c r="A325" t="s">
        <v>180</v>
      </c>
      <c r="B325" t="s">
        <v>42</v>
      </c>
      <c r="D325" t="s">
        <v>40</v>
      </c>
      <c r="E325" t="s">
        <v>41</v>
      </c>
      <c r="F325">
        <v>2040</v>
      </c>
      <c r="I325" s="6">
        <v>0</v>
      </c>
      <c r="J325" s="6">
        <v>0.50322742547574384</v>
      </c>
      <c r="K325" s="6">
        <v>3.0805825841171051</v>
      </c>
      <c r="L325" s="6">
        <v>2.3729532065923773</v>
      </c>
      <c r="M325" s="6">
        <v>0</v>
      </c>
      <c r="N325" s="6">
        <v>0</v>
      </c>
      <c r="O325" s="6">
        <v>0</v>
      </c>
      <c r="P325" s="6">
        <v>1.5558677512613355</v>
      </c>
      <c r="Q325" s="6">
        <v>1.8799549649392238</v>
      </c>
      <c r="R325" s="6">
        <v>0.77379811640906782</v>
      </c>
      <c r="S325" s="6">
        <v>3.3971228755370642</v>
      </c>
      <c r="T325" s="6">
        <v>1.183258057746492</v>
      </c>
      <c r="U325" s="6">
        <v>0.32246983214001651</v>
      </c>
      <c r="V325" s="6">
        <v>2.8860044117751951</v>
      </c>
      <c r="W325" s="6">
        <v>0</v>
      </c>
      <c r="X325" s="6">
        <v>0</v>
      </c>
      <c r="Y325" s="6">
        <v>1.3010167474373417</v>
      </c>
      <c r="Z325" s="6">
        <v>8.8773659326218723E-2</v>
      </c>
      <c r="AA325" s="6">
        <v>0</v>
      </c>
      <c r="AB325" s="6">
        <v>1.7189448078571443</v>
      </c>
      <c r="AC325" s="6">
        <v>1.2284490211532955</v>
      </c>
      <c r="AD325" s="6">
        <v>0.19703689738623373</v>
      </c>
      <c r="AE325" s="6">
        <v>3.8997170959217224</v>
      </c>
      <c r="AF325" s="6">
        <v>0</v>
      </c>
      <c r="AG325" s="6">
        <v>0</v>
      </c>
      <c r="AH325" s="6">
        <v>0</v>
      </c>
      <c r="AI325" s="6">
        <v>0.39758231644921799</v>
      </c>
      <c r="AJ325" s="6">
        <v>0</v>
      </c>
      <c r="AK325" s="6">
        <v>3.3074376664073371</v>
      </c>
      <c r="AL325" s="6">
        <v>0</v>
      </c>
      <c r="AM325" s="6">
        <v>2.120979455284921</v>
      </c>
      <c r="AN325" s="6">
        <v>0</v>
      </c>
      <c r="AO325" s="6">
        <v>6.7383024614610154E-2</v>
      </c>
      <c r="AP325" s="6">
        <v>0</v>
      </c>
      <c r="AQ325" s="6">
        <v>0.274978889331363</v>
      </c>
      <c r="AR325" s="6">
        <v>20.341078258265092</v>
      </c>
      <c r="AS325" s="6"/>
    </row>
    <row r="326" spans="1:45" x14ac:dyDescent="0.25">
      <c r="A326" t="s">
        <v>180</v>
      </c>
      <c r="B326" t="s">
        <v>42</v>
      </c>
      <c r="D326" t="s">
        <v>40</v>
      </c>
      <c r="E326" s="5" t="s">
        <v>41</v>
      </c>
      <c r="F326" s="5">
        <v>2050</v>
      </c>
      <c r="G326" s="5"/>
      <c r="H326" s="5"/>
      <c r="I326" s="7">
        <v>0</v>
      </c>
      <c r="J326" s="7">
        <v>0.49290667043811182</v>
      </c>
      <c r="K326" s="7">
        <v>3.2894835371693381</v>
      </c>
      <c r="L326" s="7">
        <v>2.2937439863188178</v>
      </c>
      <c r="M326" s="7">
        <v>0</v>
      </c>
      <c r="N326" s="7">
        <v>0</v>
      </c>
      <c r="O326" s="7">
        <v>0</v>
      </c>
      <c r="P326" s="7">
        <v>0.87701833173163724</v>
      </c>
      <c r="Q326" s="7">
        <v>2.2654082205379109</v>
      </c>
      <c r="R326" s="7">
        <v>0.64588659822845373</v>
      </c>
      <c r="S326" s="7">
        <v>5.2555867305797328</v>
      </c>
      <c r="T326" s="7">
        <v>1.2316580941580737</v>
      </c>
      <c r="U326" s="7">
        <v>0.40116170980672228</v>
      </c>
      <c r="V326" s="7">
        <v>2.2203184680444723</v>
      </c>
      <c r="W326" s="7">
        <v>0</v>
      </c>
      <c r="X326" s="7">
        <v>0</v>
      </c>
      <c r="Y326" s="7">
        <v>1.3668281442062848</v>
      </c>
      <c r="Z326" s="7">
        <v>7.6834881483990453E-2</v>
      </c>
      <c r="AA326" s="7">
        <v>0</v>
      </c>
      <c r="AB326" s="7">
        <v>1.3118652928562753</v>
      </c>
      <c r="AC326" s="7">
        <v>1.4375239919349778</v>
      </c>
      <c r="AD326" s="7">
        <v>0.21039839461168017</v>
      </c>
      <c r="AE326" s="7">
        <v>5.5552977056818262</v>
      </c>
      <c r="AF326" s="7">
        <v>0</v>
      </c>
      <c r="AG326" s="7">
        <v>0</v>
      </c>
      <c r="AH326" s="7">
        <v>0</v>
      </c>
      <c r="AI326" s="7">
        <v>0.42679428830352639</v>
      </c>
      <c r="AJ326" s="7">
        <v>0</v>
      </c>
      <c r="AK326" s="7">
        <v>3.8012373762923644</v>
      </c>
      <c r="AL326" s="7">
        <v>0</v>
      </c>
      <c r="AM326" s="7">
        <v>2.0546770506104597</v>
      </c>
      <c r="AN326" s="7">
        <v>0</v>
      </c>
      <c r="AO326" s="7">
        <v>9.3116971277994606E-2</v>
      </c>
      <c r="AP326" s="7">
        <v>0</v>
      </c>
      <c r="AQ326" s="7">
        <v>9.9235086666726577E-2</v>
      </c>
      <c r="AR326" s="7">
        <v>15.231595511600551</v>
      </c>
      <c r="AS326" s="23"/>
    </row>
    <row r="327" spans="1:45" x14ac:dyDescent="0.25">
      <c r="A327" t="s">
        <v>158</v>
      </c>
      <c r="E327" t="s">
        <v>45</v>
      </c>
      <c r="F327">
        <v>2010</v>
      </c>
      <c r="I327" s="6">
        <v>12.773189687239029</v>
      </c>
      <c r="J327" s="6">
        <v>12.992283730826758</v>
      </c>
      <c r="K327" s="6">
        <v>13.184497780842619</v>
      </c>
      <c r="L327" s="6">
        <v>11.357682668416475</v>
      </c>
      <c r="M327" s="6">
        <v>13.259950855908173</v>
      </c>
      <c r="N327" s="6">
        <v>45.96788945127053</v>
      </c>
      <c r="O327" s="6">
        <v>18.331435230481407</v>
      </c>
      <c r="P327" s="6">
        <v>10.771664156511177</v>
      </c>
      <c r="Q327" s="6">
        <v>13.705220231804841</v>
      </c>
      <c r="R327" s="6">
        <v>13.599147342040803</v>
      </c>
      <c r="S327" s="6">
        <v>11.683783550215979</v>
      </c>
      <c r="T327" s="6">
        <v>15.397939381076036</v>
      </c>
      <c r="U327" s="6">
        <v>12.521065246218507</v>
      </c>
      <c r="V327" s="6">
        <v>13.71276296635148</v>
      </c>
      <c r="W327" s="6">
        <v>19.353190429326329</v>
      </c>
      <c r="X327" s="6">
        <v>13.352502841616911</v>
      </c>
      <c r="Y327" s="6">
        <v>12.582711702786536</v>
      </c>
      <c r="Z327" s="6">
        <v>10.964759235371609</v>
      </c>
      <c r="AA327" s="6">
        <v>0</v>
      </c>
      <c r="AB327" s="6">
        <v>18.560536603379131</v>
      </c>
      <c r="AC327" s="6">
        <v>11.733802999901116</v>
      </c>
      <c r="AD327" s="19">
        <v>13.184497780842619</v>
      </c>
      <c r="AE327" s="6">
        <v>11.457675092693494</v>
      </c>
      <c r="AF327" s="6">
        <v>0</v>
      </c>
      <c r="AG327" s="6">
        <v>12.319777218822354</v>
      </c>
      <c r="AH327" s="6">
        <v>13.852757597203235</v>
      </c>
      <c r="AI327" s="6">
        <v>12.916161883468428</v>
      </c>
      <c r="AJ327" s="6">
        <v>21.029647719522142</v>
      </c>
      <c r="AK327" s="6">
        <v>11.655892336543102</v>
      </c>
      <c r="AL327" s="6">
        <v>14.436498227474404</v>
      </c>
      <c r="AM327" s="6">
        <v>12.757767510061141</v>
      </c>
      <c r="AN327" s="6">
        <v>11.297837599628998</v>
      </c>
      <c r="AO327" s="6">
        <v>13.292097555887169</v>
      </c>
      <c r="AP327" s="6">
        <v>12.798398485212276</v>
      </c>
      <c r="AQ327" s="6">
        <v>11.681737057116797</v>
      </c>
      <c r="AR327" s="6">
        <v>13.574877362050032</v>
      </c>
      <c r="AS327" s="6"/>
    </row>
    <row r="328" spans="1:45" x14ac:dyDescent="0.25">
      <c r="A328" t="s">
        <v>158</v>
      </c>
      <c r="E328" t="s">
        <v>45</v>
      </c>
      <c r="F328">
        <v>2020</v>
      </c>
      <c r="I328" s="6">
        <v>14.056823350207996</v>
      </c>
      <c r="J328" s="6">
        <v>14.297775390370589</v>
      </c>
      <c r="K328" s="6">
        <v>14.50203881582601</v>
      </c>
      <c r="L328" s="6">
        <v>12.620853010979133</v>
      </c>
      <c r="M328" s="6">
        <v>14.61023897552008</v>
      </c>
      <c r="N328" s="6">
        <v>49.848003874169365</v>
      </c>
      <c r="O328" s="6">
        <v>20.601364909111535</v>
      </c>
      <c r="P328" s="6">
        <v>11.915240344810915</v>
      </c>
      <c r="Q328" s="6">
        <v>15.113088916185903</v>
      </c>
      <c r="R328" s="6">
        <v>14.8931422674515</v>
      </c>
      <c r="S328" s="6">
        <v>12.968091902443803</v>
      </c>
      <c r="T328" s="6">
        <v>17.064944429726324</v>
      </c>
      <c r="U328" s="6">
        <v>13.73318863942929</v>
      </c>
      <c r="V328" s="6">
        <v>15.112670174314713</v>
      </c>
      <c r="W328" s="6">
        <v>21.596536932088672</v>
      </c>
      <c r="X328" s="6">
        <v>14.733878666168469</v>
      </c>
      <c r="Y328" s="6">
        <v>14.016439859747335</v>
      </c>
      <c r="Z328" s="6">
        <v>11.976269653554363</v>
      </c>
      <c r="AA328" s="6">
        <v>0</v>
      </c>
      <c r="AB328" s="6">
        <v>20.639248046275085</v>
      </c>
      <c r="AC328" s="6">
        <v>13.048519052541982</v>
      </c>
      <c r="AD328" s="19">
        <v>14.50203881582601</v>
      </c>
      <c r="AE328" s="6">
        <v>12.718625986703904</v>
      </c>
      <c r="AF328" s="6">
        <v>0</v>
      </c>
      <c r="AG328" s="6">
        <v>13.60790620177008</v>
      </c>
      <c r="AH328" s="6">
        <v>15.459095945817001</v>
      </c>
      <c r="AI328" s="6">
        <v>14.186092369078287</v>
      </c>
      <c r="AJ328" s="6">
        <v>17.923336775011908</v>
      </c>
      <c r="AK328" s="6">
        <v>12.949062527592183</v>
      </c>
      <c r="AL328" s="6">
        <v>16.003039828832126</v>
      </c>
      <c r="AM328" s="6">
        <v>14.244183634262585</v>
      </c>
      <c r="AN328" s="6">
        <v>12.3794444821431</v>
      </c>
      <c r="AO328" s="6">
        <v>14.591946487795484</v>
      </c>
      <c r="AP328" s="6">
        <v>14.235705695588921</v>
      </c>
      <c r="AQ328" s="6">
        <v>12.966484727721021</v>
      </c>
      <c r="AR328" s="6">
        <v>14.932421144433082</v>
      </c>
      <c r="AS328" s="6"/>
    </row>
    <row r="329" spans="1:45" x14ac:dyDescent="0.25">
      <c r="A329" t="s">
        <v>158</v>
      </c>
      <c r="E329" t="s">
        <v>45</v>
      </c>
      <c r="F329">
        <v>2030</v>
      </c>
      <c r="I329" s="6">
        <v>12.837872612877142</v>
      </c>
      <c r="J329" s="6">
        <v>19.491087820948692</v>
      </c>
      <c r="K329" s="6">
        <v>19.743284276687</v>
      </c>
      <c r="L329" s="6">
        <v>17.350339496976435</v>
      </c>
      <c r="M329" s="6">
        <v>13.327992532089263</v>
      </c>
      <c r="N329" s="6">
        <v>49.82734009356335</v>
      </c>
      <c r="O329" s="6">
        <v>29.099910800294968</v>
      </c>
      <c r="P329" s="6">
        <v>16.196753912312747</v>
      </c>
      <c r="Q329" s="6">
        <v>20.713662375056284</v>
      </c>
      <c r="R329" s="6">
        <v>20.040720103060625</v>
      </c>
      <c r="S329" s="6">
        <v>17.776502300613149</v>
      </c>
      <c r="T329" s="6">
        <v>23.696375567338595</v>
      </c>
      <c r="U329" s="6">
        <v>18.555077342690485</v>
      </c>
      <c r="V329" s="6">
        <v>20.681572473783817</v>
      </c>
      <c r="W329" s="6">
        <v>30.520683780304182</v>
      </c>
      <c r="X329" s="6">
        <v>13.42211104239523</v>
      </c>
      <c r="Y329" s="6">
        <v>19.384273344688783</v>
      </c>
      <c r="Z329" s="6">
        <v>16.000109706460812</v>
      </c>
      <c r="AA329" s="6">
        <v>0</v>
      </c>
      <c r="AB329" s="6">
        <v>28.908468226317225</v>
      </c>
      <c r="AC329" s="6">
        <v>17.970774932286584</v>
      </c>
      <c r="AD329" s="19">
        <v>19.743284276687</v>
      </c>
      <c r="AE329" s="6">
        <v>17.439586790099067</v>
      </c>
      <c r="AF329" s="6">
        <v>0</v>
      </c>
      <c r="AG329" s="6">
        <v>12.384686665824228</v>
      </c>
      <c r="AH329" s="6">
        <v>21.473176602580079</v>
      </c>
      <c r="AI329" s="6">
        <v>19.237940635341637</v>
      </c>
      <c r="AJ329" s="6">
        <v>22.671699779870075</v>
      </c>
      <c r="AK329" s="6">
        <v>17.790651373804085</v>
      </c>
      <c r="AL329" s="6">
        <v>22.234822247259508</v>
      </c>
      <c r="AM329" s="6">
        <v>19.809533559845192</v>
      </c>
      <c r="AN329" s="6">
        <v>11.352340297376511</v>
      </c>
      <c r="AO329" s="6">
        <v>19.76281185993578</v>
      </c>
      <c r="AP329" s="6">
        <v>19.616939044846831</v>
      </c>
      <c r="AQ329" s="6">
        <v>17.776539920184145</v>
      </c>
      <c r="AR329" s="6">
        <v>20.332799575473704</v>
      </c>
      <c r="AS329" s="6"/>
    </row>
    <row r="330" spans="1:45" x14ac:dyDescent="0.25">
      <c r="A330" t="s">
        <v>158</v>
      </c>
      <c r="E330" t="s">
        <v>45</v>
      </c>
      <c r="F330">
        <v>2040</v>
      </c>
      <c r="I330" s="6">
        <v>13.092820194086819</v>
      </c>
      <c r="J330" s="6">
        <v>19.743043348151385</v>
      </c>
      <c r="K330" s="6">
        <v>19.997565293079251</v>
      </c>
      <c r="L330" s="6">
        <v>17.472137175190742</v>
      </c>
      <c r="M330" s="6">
        <v>13.596178619726592</v>
      </c>
      <c r="N330" s="6">
        <v>57.291304972869867</v>
      </c>
      <c r="O330" s="6">
        <v>29.318782622567568</v>
      </c>
      <c r="P330" s="6">
        <v>16.307020149455294</v>
      </c>
      <c r="Q330" s="6">
        <v>20.98537632589785</v>
      </c>
      <c r="R330" s="6">
        <v>20.290456798998903</v>
      </c>
      <c r="S330" s="6">
        <v>17.900338255558534</v>
      </c>
      <c r="T330" s="6">
        <v>24.018101970423398</v>
      </c>
      <c r="U330" s="6">
        <v>18.789013106537382</v>
      </c>
      <c r="V330" s="6">
        <v>20.951749886284841</v>
      </c>
      <c r="W330" s="6">
        <v>30.953642157839344</v>
      </c>
      <c r="X330" s="6">
        <v>13.696471582610712</v>
      </c>
      <c r="Y330" s="6">
        <v>19.52251669967541</v>
      </c>
      <c r="Z330" s="6">
        <v>16.195327836596778</v>
      </c>
      <c r="AA330" s="6">
        <v>0</v>
      </c>
      <c r="AB330" s="6">
        <v>29.309652587525722</v>
      </c>
      <c r="AC330" s="6">
        <v>18.097542867399977</v>
      </c>
      <c r="AD330" s="19">
        <v>19.997565293079251</v>
      </c>
      <c r="AE330" s="6">
        <v>17.561170565388032</v>
      </c>
      <c r="AF330" s="6">
        <v>0</v>
      </c>
      <c r="AG330" s="6">
        <v>12.64052708039315</v>
      </c>
      <c r="AH330" s="6">
        <v>21.628063427866945</v>
      </c>
      <c r="AI330" s="6">
        <v>19.483032974824226</v>
      </c>
      <c r="AJ330" s="6">
        <v>25.847231791750424</v>
      </c>
      <c r="AK330" s="6">
        <v>17.915341807559876</v>
      </c>
      <c r="AL330" s="6">
        <v>22.537159540776148</v>
      </c>
      <c r="AM330" s="6">
        <v>19.952857090083203</v>
      </c>
      <c r="AN330" s="6">
        <v>11.567162537141485</v>
      </c>
      <c r="AO330" s="6">
        <v>20.013678359563404</v>
      </c>
      <c r="AP330" s="6">
        <v>19.755527500366973</v>
      </c>
      <c r="AQ330" s="6">
        <v>17.900418235214289</v>
      </c>
      <c r="AR330" s="6">
        <v>20.59480098842074</v>
      </c>
      <c r="AS330" s="6"/>
    </row>
    <row r="331" spans="1:45" x14ac:dyDescent="0.25">
      <c r="A331" t="s">
        <v>158</v>
      </c>
      <c r="E331" t="s">
        <v>45</v>
      </c>
      <c r="F331">
        <v>2050</v>
      </c>
      <c r="I331" s="6">
        <v>13.347767775296496</v>
      </c>
      <c r="J331" s="6">
        <v>19.994998875354071</v>
      </c>
      <c r="K331" s="6">
        <v>20.25184630947151</v>
      </c>
      <c r="L331" s="6">
        <v>17.593934853405045</v>
      </c>
      <c r="M331" s="6">
        <v>13.86436470736392</v>
      </c>
      <c r="N331" s="6">
        <v>64.755269852176397</v>
      </c>
      <c r="O331" s="6">
        <v>29.537654444840168</v>
      </c>
      <c r="P331" s="6">
        <v>16.417286386597834</v>
      </c>
      <c r="Q331" s="6">
        <v>21.257090276739433</v>
      </c>
      <c r="R331" s="6">
        <v>20.540193494937185</v>
      </c>
      <c r="S331" s="6">
        <v>18.024174210503915</v>
      </c>
      <c r="T331" s="6">
        <v>24.33982837350818</v>
      </c>
      <c r="U331" s="6">
        <v>19.022948870384276</v>
      </c>
      <c r="V331" s="6">
        <v>21.221927298785872</v>
      </c>
      <c r="W331" s="6">
        <v>31.386600535374537</v>
      </c>
      <c r="X331" s="6">
        <v>13.970832122826195</v>
      </c>
      <c r="Y331" s="6">
        <v>19.660760054662045</v>
      </c>
      <c r="Z331" s="6">
        <v>16.390545966732748</v>
      </c>
      <c r="AA331" s="6">
        <v>0</v>
      </c>
      <c r="AB331" s="6">
        <v>29.710836948734215</v>
      </c>
      <c r="AC331" s="6">
        <v>18.224310802513369</v>
      </c>
      <c r="AD331" s="19">
        <v>20.25184630947151</v>
      </c>
      <c r="AE331" s="6">
        <v>17.682754340677004</v>
      </c>
      <c r="AF331" s="6">
        <v>0</v>
      </c>
      <c r="AG331" s="6">
        <v>12.896367494962073</v>
      </c>
      <c r="AH331" s="6">
        <v>21.782950253153814</v>
      </c>
      <c r="AI331" s="6">
        <v>19.728125314306816</v>
      </c>
      <c r="AJ331" s="6">
        <v>29.022763803630763</v>
      </c>
      <c r="AK331" s="6">
        <v>18.040032241315657</v>
      </c>
      <c r="AL331" s="6">
        <v>22.839496834292792</v>
      </c>
      <c r="AM331" s="6">
        <v>20.096180620321217</v>
      </c>
      <c r="AN331" s="6">
        <v>11.781984776906457</v>
      </c>
      <c r="AO331" s="6">
        <v>20.264544859191023</v>
      </c>
      <c r="AP331" s="6">
        <v>19.89411595588712</v>
      </c>
      <c r="AQ331" s="6">
        <v>18.02429655024444</v>
      </c>
      <c r="AR331" s="6">
        <v>20.856802401367769</v>
      </c>
      <c r="AS331" s="6"/>
    </row>
    <row r="332" spans="1:45" ht="15.75" thickBot="1" x14ac:dyDescent="0.3">
      <c r="A332" s="10"/>
      <c r="B332" s="10" t="s">
        <v>46</v>
      </c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1"/>
    </row>
    <row r="333" spans="1:45" x14ac:dyDescent="0.25">
      <c r="A333" t="s">
        <v>163</v>
      </c>
      <c r="B333" t="s">
        <v>42</v>
      </c>
      <c r="D333" t="s">
        <v>40</v>
      </c>
      <c r="E333" t="s">
        <v>41</v>
      </c>
      <c r="F333">
        <v>2010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</row>
    <row r="334" spans="1:45" x14ac:dyDescent="0.25">
      <c r="A334" t="s">
        <v>163</v>
      </c>
      <c r="B334" t="s">
        <v>42</v>
      </c>
      <c r="D334" t="s">
        <v>40</v>
      </c>
      <c r="E334" t="s">
        <v>41</v>
      </c>
      <c r="F334">
        <v>2020</v>
      </c>
      <c r="I334" s="6">
        <v>14.536330662231627</v>
      </c>
      <c r="J334" s="6">
        <v>4.7031491660934952</v>
      </c>
      <c r="K334" s="6">
        <v>3.9688975455633329</v>
      </c>
      <c r="L334" s="6">
        <v>30.203026512752736</v>
      </c>
      <c r="M334" s="6">
        <v>35.676317409993139</v>
      </c>
      <c r="N334" s="6">
        <v>0</v>
      </c>
      <c r="O334" s="6">
        <v>0.61503302314585917</v>
      </c>
      <c r="P334" s="6">
        <v>9.5575501328702099</v>
      </c>
      <c r="Q334" s="6">
        <v>28.979390226014903</v>
      </c>
      <c r="R334" s="6">
        <v>0</v>
      </c>
      <c r="S334" s="6">
        <v>0</v>
      </c>
      <c r="T334" s="6">
        <v>154.45870080182465</v>
      </c>
      <c r="U334" s="6">
        <v>0</v>
      </c>
      <c r="V334" s="6">
        <v>81.693775590971669</v>
      </c>
      <c r="W334" s="6">
        <v>11.450849041079797</v>
      </c>
      <c r="X334" s="6">
        <v>0</v>
      </c>
      <c r="Y334" s="6">
        <v>45.454581120619871</v>
      </c>
      <c r="Z334" s="6">
        <v>0</v>
      </c>
      <c r="AA334" s="6">
        <v>0</v>
      </c>
      <c r="AB334" s="6">
        <v>102.58289133965037</v>
      </c>
      <c r="AC334" s="6">
        <v>0</v>
      </c>
      <c r="AD334" s="6">
        <v>0</v>
      </c>
      <c r="AE334" s="6">
        <v>0</v>
      </c>
      <c r="AF334" s="6">
        <v>1.3520380960530554</v>
      </c>
      <c r="AG334" s="6">
        <v>8.7774447886414002</v>
      </c>
      <c r="AH334" s="6">
        <v>0</v>
      </c>
      <c r="AI334" s="6">
        <v>4.8481475479283089</v>
      </c>
      <c r="AJ334" s="6">
        <v>0</v>
      </c>
      <c r="AK334" s="6">
        <v>0</v>
      </c>
      <c r="AL334" s="6">
        <v>11.102061029392164</v>
      </c>
      <c r="AM334" s="6">
        <v>132.44224906092651</v>
      </c>
      <c r="AN334" s="6">
        <v>20.397726438052363</v>
      </c>
      <c r="AO334" s="6">
        <v>0</v>
      </c>
      <c r="AP334" s="6">
        <v>0.69634125206199704</v>
      </c>
      <c r="AQ334" s="6">
        <v>7.2054589852373496</v>
      </c>
      <c r="AR334" s="6">
        <v>17.679755895144975</v>
      </c>
      <c r="AS334" s="6"/>
    </row>
    <row r="335" spans="1:45" x14ac:dyDescent="0.25">
      <c r="A335" t="s">
        <v>163</v>
      </c>
      <c r="B335" t="s">
        <v>42</v>
      </c>
      <c r="D335" t="s">
        <v>40</v>
      </c>
      <c r="E335" t="s">
        <v>41</v>
      </c>
      <c r="F335">
        <v>2030</v>
      </c>
      <c r="I335" s="6">
        <v>15.233114077419405</v>
      </c>
      <c r="J335" s="6">
        <v>4.9433193675755067</v>
      </c>
      <c r="K335" s="6">
        <v>5.6451956902614544</v>
      </c>
      <c r="L335" s="6">
        <v>27.594281328425275</v>
      </c>
      <c r="M335" s="6">
        <v>36.831883350207697</v>
      </c>
      <c r="N335" s="6">
        <v>0</v>
      </c>
      <c r="O335" s="6">
        <v>0.66687082016484966</v>
      </c>
      <c r="P335" s="6">
        <v>11.062205629043815</v>
      </c>
      <c r="Q335" s="6">
        <v>53.363409696219399</v>
      </c>
      <c r="R335" s="6">
        <v>0</v>
      </c>
      <c r="S335" s="6">
        <v>0</v>
      </c>
      <c r="T335" s="6">
        <v>178.50060498045067</v>
      </c>
      <c r="U335" s="6">
        <v>0</v>
      </c>
      <c r="V335" s="6">
        <v>117.05355915173597</v>
      </c>
      <c r="W335" s="6">
        <v>9.4234084474587831</v>
      </c>
      <c r="X335" s="6">
        <v>0</v>
      </c>
      <c r="Y335" s="6">
        <v>47.01846471277667</v>
      </c>
      <c r="Z335" s="6">
        <v>0</v>
      </c>
      <c r="AA335" s="6">
        <v>0</v>
      </c>
      <c r="AB335" s="6">
        <v>94.927666141464343</v>
      </c>
      <c r="AC335" s="6">
        <v>0</v>
      </c>
      <c r="AD335" s="6">
        <v>0</v>
      </c>
      <c r="AE335" s="6">
        <v>0</v>
      </c>
      <c r="AF335" s="6">
        <v>1.3841039607666763</v>
      </c>
      <c r="AG335" s="6">
        <v>9.1796893776078416</v>
      </c>
      <c r="AH335" s="6">
        <v>0</v>
      </c>
      <c r="AI335" s="6">
        <v>9.052532423122555</v>
      </c>
      <c r="AJ335" s="6">
        <v>0</v>
      </c>
      <c r="AK335" s="6">
        <v>0</v>
      </c>
      <c r="AL335" s="6">
        <v>12.277670300788106</v>
      </c>
      <c r="AM335" s="6">
        <v>138.73170877911647</v>
      </c>
      <c r="AN335" s="6">
        <v>20.495318558178436</v>
      </c>
      <c r="AO335" s="6">
        <v>0</v>
      </c>
      <c r="AP335" s="6">
        <v>1.8903912968096859</v>
      </c>
      <c r="AQ335" s="6">
        <v>8.8627434974009951</v>
      </c>
      <c r="AR335" s="6">
        <v>23.015873195434903</v>
      </c>
      <c r="AS335" s="6"/>
    </row>
    <row r="336" spans="1:45" x14ac:dyDescent="0.25">
      <c r="A336" t="s">
        <v>163</v>
      </c>
      <c r="B336" t="s">
        <v>42</v>
      </c>
      <c r="D336" t="s">
        <v>40</v>
      </c>
      <c r="E336" t="s">
        <v>41</v>
      </c>
      <c r="F336">
        <v>2040</v>
      </c>
      <c r="I336" s="6">
        <v>16.03002463642536</v>
      </c>
      <c r="J336" s="6">
        <v>4.2262755017179368</v>
      </c>
      <c r="K336" s="6">
        <v>3.3442510979052384</v>
      </c>
      <c r="L336" s="6">
        <v>27.824334704845182</v>
      </c>
      <c r="M336" s="6">
        <v>37.173288775502428</v>
      </c>
      <c r="N336" s="6">
        <v>0</v>
      </c>
      <c r="O336" s="6">
        <v>0.62582975824528653</v>
      </c>
      <c r="P336" s="6">
        <v>12.653319686343913</v>
      </c>
      <c r="Q336" s="6">
        <v>55.10724376027872</v>
      </c>
      <c r="R336" s="6">
        <v>0</v>
      </c>
      <c r="S336" s="6">
        <v>0</v>
      </c>
      <c r="T336" s="6">
        <v>186.58573366797688</v>
      </c>
      <c r="U336" s="6">
        <v>0</v>
      </c>
      <c r="V336" s="6">
        <v>113.9999229021431</v>
      </c>
      <c r="W336" s="6">
        <v>9.9086107657234113</v>
      </c>
      <c r="X336" s="6">
        <v>0</v>
      </c>
      <c r="Y336" s="6">
        <v>48.97296829072959</v>
      </c>
      <c r="Z336" s="6">
        <v>0</v>
      </c>
      <c r="AA336" s="6">
        <v>0</v>
      </c>
      <c r="AB336" s="6">
        <v>88.063003288988284</v>
      </c>
      <c r="AC336" s="6">
        <v>0</v>
      </c>
      <c r="AD336" s="6">
        <v>0</v>
      </c>
      <c r="AE336" s="6">
        <v>0</v>
      </c>
      <c r="AF336" s="6">
        <v>1.4285795452903183</v>
      </c>
      <c r="AG336" s="6">
        <v>9.8566364314571846</v>
      </c>
      <c r="AH336" s="6">
        <v>0</v>
      </c>
      <c r="AI336" s="6">
        <v>8.1146642017322002</v>
      </c>
      <c r="AJ336" s="6">
        <v>0</v>
      </c>
      <c r="AK336" s="6">
        <v>0</v>
      </c>
      <c r="AL336" s="6">
        <v>11.800270403231663</v>
      </c>
      <c r="AM336" s="6">
        <v>130.12882574355018</v>
      </c>
      <c r="AN336" s="6">
        <v>19.218202861363078</v>
      </c>
      <c r="AO336" s="6">
        <v>0</v>
      </c>
      <c r="AP336" s="6">
        <v>1.6163569806868276</v>
      </c>
      <c r="AQ336" s="6">
        <v>5.4409884722333519</v>
      </c>
      <c r="AR336" s="6">
        <v>20.372899820064809</v>
      </c>
      <c r="AS336" s="6"/>
    </row>
    <row r="337" spans="1:45" x14ac:dyDescent="0.25">
      <c r="A337" t="s">
        <v>163</v>
      </c>
      <c r="B337" t="s">
        <v>42</v>
      </c>
      <c r="D337" t="s">
        <v>40</v>
      </c>
      <c r="E337" s="5" t="s">
        <v>41</v>
      </c>
      <c r="F337" s="5">
        <v>2050</v>
      </c>
      <c r="G337" s="5"/>
      <c r="H337" s="5"/>
      <c r="I337" s="7">
        <v>16.836858805622672</v>
      </c>
      <c r="J337" s="7">
        <v>3.427341183621468</v>
      </c>
      <c r="K337" s="7">
        <v>0.82091134063954385</v>
      </c>
      <c r="L337" s="7">
        <v>29.518266108069884</v>
      </c>
      <c r="M337" s="7">
        <v>37.400105655329874</v>
      </c>
      <c r="N337" s="7">
        <v>0</v>
      </c>
      <c r="O337" s="7">
        <v>0.57858405528858825</v>
      </c>
      <c r="P337" s="7">
        <v>14.339067354835938</v>
      </c>
      <c r="Q337" s="7">
        <v>56.791793001069593</v>
      </c>
      <c r="R337" s="7">
        <v>0</v>
      </c>
      <c r="S337" s="7">
        <v>0</v>
      </c>
      <c r="T337" s="7">
        <v>194.97683209263516</v>
      </c>
      <c r="U337" s="7">
        <v>0</v>
      </c>
      <c r="V337" s="7">
        <v>110.21809077649182</v>
      </c>
      <c r="W337" s="7">
        <v>10.398757916218733</v>
      </c>
      <c r="X337" s="7">
        <v>0</v>
      </c>
      <c r="Y337" s="7">
        <v>50.911584967505391</v>
      </c>
      <c r="Z337" s="7">
        <v>0</v>
      </c>
      <c r="AA337" s="7">
        <v>0</v>
      </c>
      <c r="AB337" s="7">
        <v>80.226205065382032</v>
      </c>
      <c r="AC337" s="7">
        <v>0</v>
      </c>
      <c r="AD337" s="7">
        <v>0</v>
      </c>
      <c r="AE337" s="7">
        <v>0</v>
      </c>
      <c r="AF337" s="7">
        <v>1.471451805303104</v>
      </c>
      <c r="AG337" s="7">
        <v>10.556165089287076</v>
      </c>
      <c r="AH337" s="7">
        <v>0</v>
      </c>
      <c r="AI337" s="7">
        <v>7.0594614613943776</v>
      </c>
      <c r="AJ337" s="7">
        <v>0</v>
      </c>
      <c r="AK337" s="7">
        <v>0</v>
      </c>
      <c r="AL337" s="7">
        <v>11.232829129995261</v>
      </c>
      <c r="AM337" s="7">
        <v>120.22951924726624</v>
      </c>
      <c r="AN337" s="7">
        <v>17.749024461432647</v>
      </c>
      <c r="AO337" s="7">
        <v>0</v>
      </c>
      <c r="AP337" s="7">
        <v>1.3110216912378334</v>
      </c>
      <c r="AQ337" s="7">
        <v>1.6866589251246464</v>
      </c>
      <c r="AR337" s="7">
        <v>17.409130842111413</v>
      </c>
      <c r="AS337" s="23"/>
    </row>
    <row r="338" spans="1:45" x14ac:dyDescent="0.25">
      <c r="E338" t="s">
        <v>45</v>
      </c>
      <c r="F338">
        <v>2010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</row>
    <row r="339" spans="1:45" x14ac:dyDescent="0.25">
      <c r="E339" t="s">
        <v>45</v>
      </c>
      <c r="F339">
        <v>2020</v>
      </c>
      <c r="I339" s="6">
        <v>3.048076340115033</v>
      </c>
      <c r="J339" s="6">
        <v>5.2489203307171266</v>
      </c>
      <c r="K339" s="6">
        <v>6.3747489576378822</v>
      </c>
      <c r="L339" s="6">
        <v>2.9728951400834269</v>
      </c>
      <c r="M339" s="6">
        <v>3.5902724396447074</v>
      </c>
      <c r="N339" s="6">
        <v>8.4383973743507887</v>
      </c>
      <c r="O339" s="6">
        <v>5.5103616165420313</v>
      </c>
      <c r="P339" s="6">
        <v>3.4318381128711679</v>
      </c>
      <c r="Q339" s="6">
        <v>6.5012607378006173</v>
      </c>
      <c r="R339" s="6">
        <v>0</v>
      </c>
      <c r="S339" s="6">
        <v>0</v>
      </c>
      <c r="T339" s="6">
        <v>6.2144181024582128</v>
      </c>
      <c r="U339" s="6">
        <v>0</v>
      </c>
      <c r="V339" s="6">
        <v>5.7894249384740313</v>
      </c>
      <c r="W339" s="6">
        <v>6.340311314667864</v>
      </c>
      <c r="X339" s="6">
        <v>0</v>
      </c>
      <c r="Y339" s="6">
        <v>3.0398281873886903</v>
      </c>
      <c r="Z339" s="6">
        <v>0</v>
      </c>
      <c r="AA339" s="6">
        <v>0</v>
      </c>
      <c r="AB339" s="6">
        <v>6.6435528106364803</v>
      </c>
      <c r="AC339" s="6">
        <v>0</v>
      </c>
      <c r="AD339" s="6">
        <v>7.0933704970401932</v>
      </c>
      <c r="AE339" s="6">
        <v>0</v>
      </c>
      <c r="AF339" s="6">
        <v>3.5902724396447074</v>
      </c>
      <c r="AG339" s="6">
        <v>3.5902724396447074</v>
      </c>
      <c r="AH339" s="6">
        <v>0</v>
      </c>
      <c r="AI339" s="6">
        <v>8.8721116684149539</v>
      </c>
      <c r="AJ339" s="6">
        <v>0</v>
      </c>
      <c r="AK339" s="6">
        <v>0</v>
      </c>
      <c r="AL339" s="6">
        <v>4.4439346708979715</v>
      </c>
      <c r="AM339" s="6">
        <v>2.7539953252517853</v>
      </c>
      <c r="AN339" s="6">
        <v>3.5905168495960491</v>
      </c>
      <c r="AO339" s="6">
        <v>0</v>
      </c>
      <c r="AP339" s="6">
        <v>3.4692193550794812</v>
      </c>
      <c r="AQ339" s="6">
        <v>3.046176306966907</v>
      </c>
      <c r="AR339" s="6">
        <v>7.1378128198219146</v>
      </c>
      <c r="AS339" s="6"/>
    </row>
    <row r="340" spans="1:45" x14ac:dyDescent="0.25">
      <c r="E340" t="s">
        <v>45</v>
      </c>
      <c r="F340">
        <v>2030</v>
      </c>
      <c r="I340" s="6">
        <v>2.8328907024578944</v>
      </c>
      <c r="J340" s="6">
        <v>5.0275408707539668</v>
      </c>
      <c r="K340" s="6">
        <v>5.7244350362475398</v>
      </c>
      <c r="L340" s="6">
        <v>3.0752655519268881</v>
      </c>
      <c r="M340" s="6">
        <v>2.8328907024578944</v>
      </c>
      <c r="N340" s="6">
        <v>6.8109304249720282</v>
      </c>
      <c r="O340" s="6">
        <v>5.2081196833335088</v>
      </c>
      <c r="P340" s="6">
        <v>3.1348618090779117</v>
      </c>
      <c r="Q340" s="6">
        <v>5.8829262782241658</v>
      </c>
      <c r="R340" s="6">
        <v>0</v>
      </c>
      <c r="S340" s="6">
        <v>0</v>
      </c>
      <c r="T340" s="6">
        <v>5.6900448167835407</v>
      </c>
      <c r="U340" s="6">
        <v>0</v>
      </c>
      <c r="V340" s="6">
        <v>5.1345398653302468</v>
      </c>
      <c r="W340" s="6">
        <v>6.8188877635704248</v>
      </c>
      <c r="X340" s="6">
        <v>3.5710352591767838</v>
      </c>
      <c r="Y340" s="6">
        <v>2.9334011777122244</v>
      </c>
      <c r="Z340" s="6">
        <v>0</v>
      </c>
      <c r="AA340" s="6">
        <v>0</v>
      </c>
      <c r="AB340" s="6">
        <v>6.6598686562404001</v>
      </c>
      <c r="AC340" s="6">
        <v>0</v>
      </c>
      <c r="AD340" s="6">
        <v>6.9206350568576962</v>
      </c>
      <c r="AE340" s="6">
        <v>0</v>
      </c>
      <c r="AF340" s="6">
        <v>3.3828474358655996</v>
      </c>
      <c r="AG340" s="6">
        <v>3.3828474358655996</v>
      </c>
      <c r="AH340" s="6">
        <v>0</v>
      </c>
      <c r="AI340" s="6">
        <v>8.1148705838962272</v>
      </c>
      <c r="AJ340" s="6">
        <v>0</v>
      </c>
      <c r="AK340" s="6">
        <v>0</v>
      </c>
      <c r="AL340" s="6">
        <v>4.1809878663178415</v>
      </c>
      <c r="AM340" s="6">
        <v>2.6339680692275231</v>
      </c>
      <c r="AN340" s="6">
        <v>2.8328907024578944</v>
      </c>
      <c r="AO340" s="6">
        <v>0</v>
      </c>
      <c r="AP340" s="6">
        <v>3.0240103396362912</v>
      </c>
      <c r="AQ340" s="6">
        <v>2.6564777819736611</v>
      </c>
      <c r="AR340" s="6">
        <v>6.4399584303123447</v>
      </c>
      <c r="AS340" s="6"/>
    </row>
    <row r="341" spans="1:45" x14ac:dyDescent="0.25">
      <c r="E341" t="s">
        <v>45</v>
      </c>
      <c r="F341">
        <v>2040</v>
      </c>
      <c r="I341" s="6">
        <v>3.2651289590583286</v>
      </c>
      <c r="J341" s="6">
        <v>5.2696624459737995</v>
      </c>
      <c r="K341" s="6">
        <v>6.3547479795416164</v>
      </c>
      <c r="L341" s="6">
        <v>3.0219585949001888</v>
      </c>
      <c r="M341" s="6">
        <v>3.2651289590583286</v>
      </c>
      <c r="N341" s="6">
        <v>7.0554684547633526</v>
      </c>
      <c r="O341" s="6">
        <v>5.2243273131081853</v>
      </c>
      <c r="P341" s="6">
        <v>3.0781765737561586</v>
      </c>
      <c r="Q341" s="6">
        <v>5.730887332127967</v>
      </c>
      <c r="R341" s="6">
        <v>0</v>
      </c>
      <c r="S341" s="6">
        <v>0</v>
      </c>
      <c r="T341" s="6">
        <v>5.5803646486138305</v>
      </c>
      <c r="U341" s="6">
        <v>0</v>
      </c>
      <c r="V341" s="6">
        <v>5.0015307462726568</v>
      </c>
      <c r="W341" s="6">
        <v>6.6593391398235902</v>
      </c>
      <c r="X341" s="6">
        <v>4.0110899175013515</v>
      </c>
      <c r="Y341" s="6">
        <v>2.8462857491873463</v>
      </c>
      <c r="Z341" s="6">
        <v>0</v>
      </c>
      <c r="AA341" s="6">
        <v>0</v>
      </c>
      <c r="AB341" s="6">
        <v>6.6715035192542782</v>
      </c>
      <c r="AC341" s="6">
        <v>0</v>
      </c>
      <c r="AD341" s="6">
        <v>6.7691298457991174</v>
      </c>
      <c r="AE341" s="6">
        <v>0</v>
      </c>
      <c r="AF341" s="6">
        <v>3.8228463263440662</v>
      </c>
      <c r="AG341" s="6">
        <v>3.8228463263440657</v>
      </c>
      <c r="AH341" s="6">
        <v>0</v>
      </c>
      <c r="AI341" s="6">
        <v>7.868475299242732</v>
      </c>
      <c r="AJ341" s="6">
        <v>0</v>
      </c>
      <c r="AK341" s="6">
        <v>0</v>
      </c>
      <c r="AL341" s="6">
        <v>4.1363279203185144</v>
      </c>
      <c r="AM341" s="6">
        <v>2.6910851967440284</v>
      </c>
      <c r="AN341" s="6">
        <v>3.2651289590583286</v>
      </c>
      <c r="AO341" s="6">
        <v>0</v>
      </c>
      <c r="AP341" s="6">
        <v>2.9764870653187425</v>
      </c>
      <c r="AQ341" s="6">
        <v>3.2406633038979251</v>
      </c>
      <c r="AR341" s="6">
        <v>6.4058728363905653</v>
      </c>
      <c r="AS341" s="6"/>
    </row>
    <row r="342" spans="1:45" x14ac:dyDescent="0.25">
      <c r="E342" t="s">
        <v>45</v>
      </c>
      <c r="F342">
        <v>2050</v>
      </c>
      <c r="I342" s="6">
        <v>3.3604275582356351</v>
      </c>
      <c r="J342" s="6">
        <v>5.3996741848289904</v>
      </c>
      <c r="K342" s="6">
        <v>6.3699436693794196</v>
      </c>
      <c r="L342" s="6">
        <v>2.8973523388962374</v>
      </c>
      <c r="M342" s="6">
        <v>3.9259055593994034</v>
      </c>
      <c r="N342" s="6">
        <v>6.979466137074092</v>
      </c>
      <c r="O342" s="6">
        <v>5.2710050120853706</v>
      </c>
      <c r="P342" s="6">
        <v>3.0501539788445657</v>
      </c>
      <c r="Q342" s="6">
        <v>5.591668649196107</v>
      </c>
      <c r="R342" s="6">
        <v>0</v>
      </c>
      <c r="S342" s="6">
        <v>0</v>
      </c>
      <c r="T342" s="6">
        <v>5.5245167301808751</v>
      </c>
      <c r="U342" s="6">
        <v>0</v>
      </c>
      <c r="V342" s="6">
        <v>4.8821715076265901</v>
      </c>
      <c r="W342" s="6">
        <v>6.5421656320601302</v>
      </c>
      <c r="X342" s="6">
        <v>4.1142049184027911</v>
      </c>
      <c r="Y342" s="6">
        <v>2.8338495603349134</v>
      </c>
      <c r="Z342" s="6">
        <v>0</v>
      </c>
      <c r="AA342" s="6">
        <v>0</v>
      </c>
      <c r="AB342" s="6">
        <v>6.6016258726988681</v>
      </c>
      <c r="AC342" s="6">
        <v>0</v>
      </c>
      <c r="AD342" s="6">
        <v>6.6284650602132684</v>
      </c>
      <c r="AE342" s="6">
        <v>0</v>
      </c>
      <c r="AF342" s="6">
        <v>3.9259055593994034</v>
      </c>
      <c r="AG342" s="6">
        <v>3.9259055593994034</v>
      </c>
      <c r="AH342" s="6">
        <v>0</v>
      </c>
      <c r="AI342" s="6">
        <v>7.6433487324367642</v>
      </c>
      <c r="AJ342" s="6">
        <v>0</v>
      </c>
      <c r="AK342" s="6">
        <v>0</v>
      </c>
      <c r="AL342" s="6">
        <v>4.1865391038419872</v>
      </c>
      <c r="AM342" s="6">
        <v>2.7361724808399299</v>
      </c>
      <c r="AN342" s="6">
        <v>3.9211788419463858</v>
      </c>
      <c r="AO342" s="6">
        <v>0</v>
      </c>
      <c r="AP342" s="6">
        <v>2.9338300246185773</v>
      </c>
      <c r="AQ342" s="6">
        <v>3.4817454147807094</v>
      </c>
      <c r="AR342" s="6">
        <v>6.6304006427492661</v>
      </c>
      <c r="AS342" s="6"/>
    </row>
    <row r="343" spans="1:45" x14ac:dyDescent="0.25">
      <c r="B343" t="s">
        <v>46</v>
      </c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</row>
    <row r="344" spans="1:45" x14ac:dyDescent="0.25">
      <c r="A344" t="s">
        <v>164</v>
      </c>
      <c r="B344" t="s">
        <v>42</v>
      </c>
      <c r="D344" t="s">
        <v>40</v>
      </c>
      <c r="E344" t="s">
        <v>41</v>
      </c>
      <c r="F344">
        <v>2010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</row>
    <row r="345" spans="1:45" x14ac:dyDescent="0.25">
      <c r="A345" t="s">
        <v>164</v>
      </c>
      <c r="B345" t="s">
        <v>42</v>
      </c>
      <c r="D345" t="s">
        <v>40</v>
      </c>
      <c r="E345" t="s">
        <v>41</v>
      </c>
      <c r="F345">
        <v>2020</v>
      </c>
      <c r="I345" s="6">
        <v>10.175431463562139</v>
      </c>
      <c r="J345" s="6">
        <v>9.7735993089322601</v>
      </c>
      <c r="K345" s="6">
        <v>10.230697496470885</v>
      </c>
      <c r="L345" s="6">
        <v>21.305110096908756</v>
      </c>
      <c r="M345" s="6">
        <v>24.973422186995194</v>
      </c>
      <c r="N345" s="6">
        <v>0</v>
      </c>
      <c r="O345" s="6">
        <v>0</v>
      </c>
      <c r="P345" s="6">
        <v>12.9269105591217</v>
      </c>
      <c r="Q345" s="6">
        <v>51.452257038488966</v>
      </c>
      <c r="R345" s="6">
        <v>0</v>
      </c>
      <c r="S345" s="6">
        <v>0</v>
      </c>
      <c r="T345" s="6">
        <v>54.445210217126281</v>
      </c>
      <c r="U345" s="6">
        <v>0</v>
      </c>
      <c r="V345" s="6">
        <v>85.630157722092946</v>
      </c>
      <c r="W345" s="6">
        <v>4.817440564396076</v>
      </c>
      <c r="X345" s="6">
        <v>0</v>
      </c>
      <c r="Y345" s="6">
        <v>41.846053678012844</v>
      </c>
      <c r="Z345" s="6">
        <v>0</v>
      </c>
      <c r="AA345" s="6">
        <v>0</v>
      </c>
      <c r="AB345" s="6">
        <v>54.64596600278449</v>
      </c>
      <c r="AC345" s="6">
        <v>0</v>
      </c>
      <c r="AD345" s="6">
        <v>0</v>
      </c>
      <c r="AE345" s="6">
        <v>0</v>
      </c>
      <c r="AF345" s="6">
        <v>0.94642666723713864</v>
      </c>
      <c r="AG345" s="6">
        <v>6.1442113520489805</v>
      </c>
      <c r="AH345" s="6">
        <v>0</v>
      </c>
      <c r="AI345" s="6">
        <v>6.8743802918758288</v>
      </c>
      <c r="AJ345" s="6">
        <v>0</v>
      </c>
      <c r="AK345" s="6">
        <v>0</v>
      </c>
      <c r="AL345" s="6">
        <v>6.8030796607270965</v>
      </c>
      <c r="AM345" s="6">
        <v>134.57290363037635</v>
      </c>
      <c r="AN345" s="6">
        <v>14.278408506636652</v>
      </c>
      <c r="AO345" s="6">
        <v>0</v>
      </c>
      <c r="AP345" s="6">
        <v>0.3011019987439002</v>
      </c>
      <c r="AQ345" s="6">
        <v>3.5869106209184389</v>
      </c>
      <c r="AR345" s="6">
        <v>10.364642318242733</v>
      </c>
      <c r="AS345" s="6"/>
    </row>
    <row r="346" spans="1:45" x14ac:dyDescent="0.25">
      <c r="A346" t="s">
        <v>164</v>
      </c>
      <c r="B346" t="s">
        <v>42</v>
      </c>
      <c r="D346" t="s">
        <v>40</v>
      </c>
      <c r="E346" t="s">
        <v>41</v>
      </c>
      <c r="F346">
        <v>2030</v>
      </c>
      <c r="I346" s="6">
        <v>10.663179854193581</v>
      </c>
      <c r="J346" s="6">
        <v>10.223856927356039</v>
      </c>
      <c r="K346" s="6">
        <v>15.021620834879002</v>
      </c>
      <c r="L346" s="6">
        <v>19.233850239361633</v>
      </c>
      <c r="M346" s="6">
        <v>25.782318345145384</v>
      </c>
      <c r="N346" s="6">
        <v>0</v>
      </c>
      <c r="O346" s="6">
        <v>0</v>
      </c>
      <c r="P346" s="6">
        <v>14.418914857689643</v>
      </c>
      <c r="Q346" s="6">
        <v>94.786698912620821</v>
      </c>
      <c r="R346" s="6">
        <v>0</v>
      </c>
      <c r="S346" s="6">
        <v>0</v>
      </c>
      <c r="T346" s="6">
        <v>62.084550995421779</v>
      </c>
      <c r="U346" s="6">
        <v>0</v>
      </c>
      <c r="V346" s="6">
        <v>123.357343165153</v>
      </c>
      <c r="W346" s="6">
        <v>4.1731965062724745</v>
      </c>
      <c r="X346" s="6">
        <v>0</v>
      </c>
      <c r="Y346" s="6">
        <v>42.858310110441678</v>
      </c>
      <c r="Z346" s="6">
        <v>0</v>
      </c>
      <c r="AA346" s="6">
        <v>0</v>
      </c>
      <c r="AB346" s="6">
        <v>50.412852214313197</v>
      </c>
      <c r="AC346" s="6">
        <v>0</v>
      </c>
      <c r="AD346" s="6">
        <v>0</v>
      </c>
      <c r="AE346" s="6">
        <v>0</v>
      </c>
      <c r="AF346" s="6">
        <v>0.96887277253667325</v>
      </c>
      <c r="AG346" s="6">
        <v>6.4257825643254884</v>
      </c>
      <c r="AH346" s="6">
        <v>0</v>
      </c>
      <c r="AI346" s="6">
        <v>12.872125609021777</v>
      </c>
      <c r="AJ346" s="6">
        <v>0</v>
      </c>
      <c r="AK346" s="6">
        <v>0</v>
      </c>
      <c r="AL346" s="6">
        <v>7.2034107632061968</v>
      </c>
      <c r="AM346" s="6">
        <v>140.40794072501419</v>
      </c>
      <c r="AN346" s="6">
        <v>14.346722990724905</v>
      </c>
      <c r="AO346" s="6">
        <v>0</v>
      </c>
      <c r="AP346" s="6">
        <v>0.80597054784977396</v>
      </c>
      <c r="AQ346" s="6">
        <v>4.3114835213953029</v>
      </c>
      <c r="AR346" s="6">
        <v>13.01142906613782</v>
      </c>
      <c r="AS346" s="6"/>
    </row>
    <row r="347" spans="1:45" x14ac:dyDescent="0.25">
      <c r="A347" t="s">
        <v>164</v>
      </c>
      <c r="B347" t="s">
        <v>42</v>
      </c>
      <c r="D347" t="s">
        <v>40</v>
      </c>
      <c r="E347" t="s">
        <v>41</v>
      </c>
      <c r="F347">
        <v>2040</v>
      </c>
      <c r="I347" s="6">
        <v>11.221017245497752</v>
      </c>
      <c r="J347" s="6">
        <v>8.6731307939855071</v>
      </c>
      <c r="K347" s="6">
        <v>8.9137807978252344</v>
      </c>
      <c r="L347" s="6">
        <v>19.724841361209176</v>
      </c>
      <c r="M347" s="6">
        <v>26.021302142851692</v>
      </c>
      <c r="N347" s="6">
        <v>0</v>
      </c>
      <c r="O347" s="6">
        <v>0</v>
      </c>
      <c r="P347" s="6">
        <v>14.163266055542659</v>
      </c>
      <c r="Q347" s="6">
        <v>98.080249816011232</v>
      </c>
      <c r="R347" s="6">
        <v>0</v>
      </c>
      <c r="S347" s="6">
        <v>0</v>
      </c>
      <c r="T347" s="6">
        <v>67.14328273174128</v>
      </c>
      <c r="U347" s="6">
        <v>0</v>
      </c>
      <c r="V347" s="6">
        <v>119.97709540466298</v>
      </c>
      <c r="W347" s="6">
        <v>4.4651961728633385</v>
      </c>
      <c r="X347" s="6">
        <v>0</v>
      </c>
      <c r="Y347" s="6">
        <v>44.245214300393791</v>
      </c>
      <c r="Z347" s="6">
        <v>0</v>
      </c>
      <c r="AA347" s="6">
        <v>0</v>
      </c>
      <c r="AB347" s="6">
        <v>46.809558092804053</v>
      </c>
      <c r="AC347" s="6">
        <v>0</v>
      </c>
      <c r="AD347" s="6">
        <v>0</v>
      </c>
      <c r="AE347" s="6">
        <v>0</v>
      </c>
      <c r="AF347" s="6">
        <v>1.0000056817032228</v>
      </c>
      <c r="AG347" s="6">
        <v>6.8996455020200287</v>
      </c>
      <c r="AH347" s="6">
        <v>0</v>
      </c>
      <c r="AI347" s="6">
        <v>11.52048894842739</v>
      </c>
      <c r="AJ347" s="6">
        <v>0</v>
      </c>
      <c r="AK347" s="6">
        <v>0</v>
      </c>
      <c r="AL347" s="6">
        <v>7.5330973666043022</v>
      </c>
      <c r="AM347" s="6">
        <v>130.62401636983844</v>
      </c>
      <c r="AN347" s="6">
        <v>13.452742002954158</v>
      </c>
      <c r="AO347" s="6">
        <v>0</v>
      </c>
      <c r="AP347" s="6">
        <v>0.69125126614545784</v>
      </c>
      <c r="AQ347" s="6">
        <v>2.8194635370164365</v>
      </c>
      <c r="AR347" s="6">
        <v>11.69543250763768</v>
      </c>
      <c r="AS347" s="6"/>
    </row>
    <row r="348" spans="1:45" x14ac:dyDescent="0.25">
      <c r="A348" t="s">
        <v>164</v>
      </c>
      <c r="B348" t="s">
        <v>42</v>
      </c>
      <c r="D348" t="s">
        <v>40</v>
      </c>
      <c r="E348" s="5" t="s">
        <v>41</v>
      </c>
      <c r="F348" s="5">
        <v>2050</v>
      </c>
      <c r="G348" s="5"/>
      <c r="H348" s="5"/>
      <c r="I348" s="7">
        <v>11.78580116393587</v>
      </c>
      <c r="J348" s="7">
        <v>6.9471484081979495</v>
      </c>
      <c r="K348" s="7">
        <v>2.2154502404154912</v>
      </c>
      <c r="L348" s="7">
        <v>22.607068064922771</v>
      </c>
      <c r="M348" s="7">
        <v>26.180073958730915</v>
      </c>
      <c r="N348" s="7">
        <v>0</v>
      </c>
      <c r="O348" s="7">
        <v>0</v>
      </c>
      <c r="P348" s="7">
        <v>13.828395164443414</v>
      </c>
      <c r="Q348" s="7">
        <v>101.28554546628686</v>
      </c>
      <c r="R348" s="7">
        <v>0</v>
      </c>
      <c r="S348" s="7">
        <v>0</v>
      </c>
      <c r="T348" s="7">
        <v>72.525145394663866</v>
      </c>
      <c r="U348" s="7">
        <v>0</v>
      </c>
      <c r="V348" s="7">
        <v>115.81533462482145</v>
      </c>
      <c r="W348" s="7">
        <v>4.7660922669590509</v>
      </c>
      <c r="X348" s="7">
        <v>0</v>
      </c>
      <c r="Y348" s="7">
        <v>45.58331841947043</v>
      </c>
      <c r="Z348" s="7">
        <v>0</v>
      </c>
      <c r="AA348" s="7">
        <v>0</v>
      </c>
      <c r="AB348" s="7">
        <v>42.693673762253361</v>
      </c>
      <c r="AC348" s="7">
        <v>0</v>
      </c>
      <c r="AD348" s="7">
        <v>0</v>
      </c>
      <c r="AE348" s="7">
        <v>0</v>
      </c>
      <c r="AF348" s="7">
        <v>1.0300162637121728</v>
      </c>
      <c r="AG348" s="7">
        <v>7.3893155625009506</v>
      </c>
      <c r="AH348" s="7">
        <v>0</v>
      </c>
      <c r="AI348" s="7">
        <v>10.000440698338551</v>
      </c>
      <c r="AJ348" s="7">
        <v>0</v>
      </c>
      <c r="AK348" s="7">
        <v>0</v>
      </c>
      <c r="AL348" s="7">
        <v>7.8629803909966842</v>
      </c>
      <c r="AM348" s="7">
        <v>119.43434388605057</v>
      </c>
      <c r="AN348" s="7">
        <v>12.424317123002853</v>
      </c>
      <c r="AO348" s="7">
        <v>0</v>
      </c>
      <c r="AP348" s="7">
        <v>0.56337074038839563</v>
      </c>
      <c r="AQ348" s="7">
        <v>1.1806612475872524</v>
      </c>
      <c r="AR348" s="7">
        <v>10.213572892405759</v>
      </c>
      <c r="AS348" s="23"/>
    </row>
    <row r="349" spans="1:45" x14ac:dyDescent="0.25">
      <c r="E349" t="s">
        <v>45</v>
      </c>
      <c r="F349">
        <v>2010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</row>
    <row r="350" spans="1:45" x14ac:dyDescent="0.25">
      <c r="E350" t="s">
        <v>45</v>
      </c>
      <c r="F350">
        <v>2020</v>
      </c>
      <c r="I350" s="6">
        <v>3.0335939921117618</v>
      </c>
      <c r="J350" s="6">
        <v>4.6742536215909967</v>
      </c>
      <c r="K350" s="6">
        <v>5.3893299418970422</v>
      </c>
      <c r="L350" s="6">
        <v>2.8917671631077004</v>
      </c>
      <c r="M350" s="6">
        <v>3.5661351929725891</v>
      </c>
      <c r="N350" s="6">
        <v>5.9352505130126278</v>
      </c>
      <c r="O350" s="6">
        <v>0</v>
      </c>
      <c r="P350" s="6">
        <v>3.0233033910109279</v>
      </c>
      <c r="Q350" s="6">
        <v>5.6706294515392637</v>
      </c>
      <c r="R350" s="6">
        <v>0</v>
      </c>
      <c r="S350" s="6">
        <v>0</v>
      </c>
      <c r="T350" s="6">
        <v>10.579417662731965</v>
      </c>
      <c r="U350" s="6">
        <v>0</v>
      </c>
      <c r="V350" s="6">
        <v>5.5019033904646184</v>
      </c>
      <c r="W350" s="6">
        <v>10.040439321119447</v>
      </c>
      <c r="X350" s="6">
        <v>0</v>
      </c>
      <c r="Y350" s="6">
        <v>2.8215166185246607</v>
      </c>
      <c r="Z350" s="6">
        <v>0</v>
      </c>
      <c r="AA350" s="6">
        <v>0</v>
      </c>
      <c r="AB350" s="6">
        <v>8.9799109726729167</v>
      </c>
      <c r="AC350" s="6">
        <v>0</v>
      </c>
      <c r="AD350" s="6">
        <v>6.0741322277769756</v>
      </c>
      <c r="AE350" s="6">
        <v>0</v>
      </c>
      <c r="AF350" s="6">
        <v>3.5661351929725886</v>
      </c>
      <c r="AG350" s="6">
        <v>3.5661351929725891</v>
      </c>
      <c r="AH350" s="6">
        <v>0</v>
      </c>
      <c r="AI350" s="6">
        <v>8.1189543268125099</v>
      </c>
      <c r="AJ350" s="6">
        <v>0</v>
      </c>
      <c r="AK350" s="6">
        <v>0</v>
      </c>
      <c r="AL350" s="6">
        <v>4.8353010815080681</v>
      </c>
      <c r="AM350" s="6">
        <v>2.482471112007989</v>
      </c>
      <c r="AN350" s="6">
        <v>3.5663796029239307</v>
      </c>
      <c r="AO350" s="6">
        <v>0</v>
      </c>
      <c r="AP350" s="6">
        <v>3.6119253281191215</v>
      </c>
      <c r="AQ350" s="6">
        <v>3.0468415063324121</v>
      </c>
      <c r="AR350" s="6">
        <v>7.8468994075259584</v>
      </c>
      <c r="AS350" s="6"/>
    </row>
    <row r="351" spans="1:45" x14ac:dyDescent="0.25">
      <c r="E351" t="s">
        <v>45</v>
      </c>
      <c r="F351">
        <v>2030</v>
      </c>
      <c r="I351" s="6">
        <v>2.821549563405255</v>
      </c>
      <c r="J351" s="6">
        <v>4.4672587244558422</v>
      </c>
      <c r="K351" s="6">
        <v>4.7904398717106318</v>
      </c>
      <c r="L351" s="6">
        <v>2.995368070985803</v>
      </c>
      <c r="M351" s="6">
        <v>2.821549563405255</v>
      </c>
      <c r="N351" s="6">
        <v>4.4021621373303654</v>
      </c>
      <c r="O351" s="6">
        <v>0</v>
      </c>
      <c r="P351" s="6">
        <v>2.7430854391386994</v>
      </c>
      <c r="Q351" s="6">
        <v>5.0783054767082492</v>
      </c>
      <c r="R351" s="6">
        <v>0</v>
      </c>
      <c r="S351" s="6">
        <v>0</v>
      </c>
      <c r="T351" s="6">
        <v>9.7233110153916176</v>
      </c>
      <c r="U351" s="6">
        <v>0</v>
      </c>
      <c r="V351" s="6">
        <v>4.8590536399087432</v>
      </c>
      <c r="W351" s="6">
        <v>11.155998337252869</v>
      </c>
      <c r="X351" s="6">
        <v>3.287253946591377</v>
      </c>
      <c r="Y351" s="6">
        <v>2.7342206854673874</v>
      </c>
      <c r="Z351" s="6">
        <v>0</v>
      </c>
      <c r="AA351" s="6">
        <v>0</v>
      </c>
      <c r="AB351" s="6">
        <v>8.9617790359680907</v>
      </c>
      <c r="AC351" s="6">
        <v>0</v>
      </c>
      <c r="AD351" s="6">
        <v>5.9389978156687446</v>
      </c>
      <c r="AE351" s="6">
        <v>0</v>
      </c>
      <c r="AF351" s="6">
        <v>3.3639455374445335</v>
      </c>
      <c r="AG351" s="6">
        <v>3.3639455374445335</v>
      </c>
      <c r="AH351" s="6">
        <v>0</v>
      </c>
      <c r="AI351" s="6">
        <v>7.3861921143453824</v>
      </c>
      <c r="AJ351" s="6">
        <v>0</v>
      </c>
      <c r="AK351" s="6">
        <v>0</v>
      </c>
      <c r="AL351" s="6">
        <v>4.5361667293824777</v>
      </c>
      <c r="AM351" s="6">
        <v>2.379140044555677</v>
      </c>
      <c r="AN351" s="6">
        <v>2.821549563405255</v>
      </c>
      <c r="AO351" s="6">
        <v>0</v>
      </c>
      <c r="AP351" s="6">
        <v>3.1551772173904169</v>
      </c>
      <c r="AQ351" s="6">
        <v>2.6569351096137872</v>
      </c>
      <c r="AR351" s="6">
        <v>7.1187412216489578</v>
      </c>
      <c r="AS351" s="6"/>
    </row>
    <row r="352" spans="1:45" x14ac:dyDescent="0.25">
      <c r="E352" t="s">
        <v>45</v>
      </c>
      <c r="F352">
        <v>2040</v>
      </c>
      <c r="I352" s="6">
        <v>3.2569290289563217</v>
      </c>
      <c r="J352" s="6">
        <v>4.7365783763980689</v>
      </c>
      <c r="K352" s="6">
        <v>5.4611908979855013</v>
      </c>
      <c r="L352" s="6">
        <v>2.9175428891607726</v>
      </c>
      <c r="M352" s="6">
        <v>3.2569290289563217</v>
      </c>
      <c r="N352" s="6">
        <v>4.7318124316680565</v>
      </c>
      <c r="O352" s="6">
        <v>0</v>
      </c>
      <c r="P352" s="6">
        <v>2.6920704606455192</v>
      </c>
      <c r="Q352" s="6">
        <v>4.9494041830983875</v>
      </c>
      <c r="R352" s="6">
        <v>0</v>
      </c>
      <c r="S352" s="6">
        <v>0</v>
      </c>
      <c r="T352" s="6">
        <v>9.4502763309588769</v>
      </c>
      <c r="U352" s="6">
        <v>0</v>
      </c>
      <c r="V352" s="6">
        <v>4.7361790127200898</v>
      </c>
      <c r="W352" s="6">
        <v>10.865238725897306</v>
      </c>
      <c r="X352" s="6">
        <v>3.7272207197217115</v>
      </c>
      <c r="Y352" s="6">
        <v>2.6739557486020034</v>
      </c>
      <c r="Z352" s="6">
        <v>0</v>
      </c>
      <c r="AA352" s="6">
        <v>0</v>
      </c>
      <c r="AB352" s="6">
        <v>8.9490151080782336</v>
      </c>
      <c r="AC352" s="6">
        <v>0</v>
      </c>
      <c r="AD352" s="6">
        <v>5.8198968241414937</v>
      </c>
      <c r="AE352" s="6">
        <v>0</v>
      </c>
      <c r="AF352" s="6">
        <v>3.8091797761740538</v>
      </c>
      <c r="AG352" s="6">
        <v>3.8091797761740538</v>
      </c>
      <c r="AH352" s="6">
        <v>0</v>
      </c>
      <c r="AI352" s="6">
        <v>7.1637118988056105</v>
      </c>
      <c r="AJ352" s="6">
        <v>0</v>
      </c>
      <c r="AK352" s="6">
        <v>0</v>
      </c>
      <c r="AL352" s="6">
        <v>4.5035154665448918</v>
      </c>
      <c r="AM352" s="6">
        <v>2.4659845695781493</v>
      </c>
      <c r="AN352" s="6">
        <v>3.2569290289563213</v>
      </c>
      <c r="AO352" s="6">
        <v>0</v>
      </c>
      <c r="AP352" s="6">
        <v>3.1026765161451317</v>
      </c>
      <c r="AQ352" s="6">
        <v>3.2386236640992969</v>
      </c>
      <c r="AR352" s="6">
        <v>6.9727709706309522</v>
      </c>
      <c r="AS352" s="6"/>
    </row>
    <row r="353" spans="1:45" x14ac:dyDescent="0.25">
      <c r="E353" t="s">
        <v>45</v>
      </c>
      <c r="F353">
        <v>2050</v>
      </c>
      <c r="I353" s="6">
        <v>3.3553688370842605</v>
      </c>
      <c r="J353" s="6">
        <v>4.8745975716569259</v>
      </c>
      <c r="K353" s="6">
        <v>5.4937840306759034</v>
      </c>
      <c r="L353" s="6">
        <v>2.7085749550954703</v>
      </c>
      <c r="M353" s="6">
        <v>3.9174743574804438</v>
      </c>
      <c r="N353" s="6">
        <v>4.7331310536689415</v>
      </c>
      <c r="O353" s="6">
        <v>0</v>
      </c>
      <c r="P353" s="6">
        <v>2.6849466337021912</v>
      </c>
      <c r="Q353" s="6">
        <v>4.8313026235208634</v>
      </c>
      <c r="R353" s="6">
        <v>0</v>
      </c>
      <c r="S353" s="6">
        <v>0</v>
      </c>
      <c r="T353" s="6">
        <v>9.2420516055802651</v>
      </c>
      <c r="U353" s="6">
        <v>0</v>
      </c>
      <c r="V353" s="6">
        <v>4.6287418244334031</v>
      </c>
      <c r="W353" s="6">
        <v>10.624075340393885</v>
      </c>
      <c r="X353" s="6">
        <v>3.8302478354289176</v>
      </c>
      <c r="Y353" s="6">
        <v>2.6727977941452412</v>
      </c>
      <c r="Z353" s="6">
        <v>0</v>
      </c>
      <c r="AA353" s="6">
        <v>0</v>
      </c>
      <c r="AB353" s="6">
        <v>8.8595157379118579</v>
      </c>
      <c r="AC353" s="6">
        <v>0</v>
      </c>
      <c r="AD353" s="6">
        <v>5.7090142218449627</v>
      </c>
      <c r="AE353" s="6">
        <v>3.1168008603333806</v>
      </c>
      <c r="AF353" s="6">
        <v>3.9174743574804443</v>
      </c>
      <c r="AG353" s="6">
        <v>3.9174743574804443</v>
      </c>
      <c r="AH353" s="6">
        <v>0</v>
      </c>
      <c r="AI353" s="6">
        <v>6.9611518647714803</v>
      </c>
      <c r="AJ353" s="6">
        <v>0</v>
      </c>
      <c r="AK353" s="6">
        <v>0</v>
      </c>
      <c r="AL353" s="6">
        <v>4.5526946479908048</v>
      </c>
      <c r="AM353" s="6">
        <v>2.537759578941535</v>
      </c>
      <c r="AN353" s="6">
        <v>3.9127476400274261</v>
      </c>
      <c r="AO353" s="6">
        <v>0</v>
      </c>
      <c r="AP353" s="6">
        <v>3.0561209585468552</v>
      </c>
      <c r="AQ353" s="6">
        <v>3.4748469156394814</v>
      </c>
      <c r="AR353" s="6">
        <v>7.0522011948471874</v>
      </c>
      <c r="AS353" s="6"/>
    </row>
    <row r="354" spans="1:45" x14ac:dyDescent="0.25">
      <c r="B354" t="s">
        <v>46</v>
      </c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</row>
    <row r="355" spans="1:45" x14ac:dyDescent="0.25">
      <c r="A355" t="s">
        <v>165</v>
      </c>
      <c r="B355" t="s">
        <v>42</v>
      </c>
      <c r="D355" t="s">
        <v>40</v>
      </c>
      <c r="E355" t="s">
        <v>41</v>
      </c>
      <c r="F355">
        <v>2010</v>
      </c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</row>
    <row r="356" spans="1:45" x14ac:dyDescent="0.25">
      <c r="A356" t="s">
        <v>165</v>
      </c>
      <c r="B356" t="s">
        <v>42</v>
      </c>
      <c r="D356" t="s">
        <v>40</v>
      </c>
      <c r="E356" t="s">
        <v>41</v>
      </c>
      <c r="F356">
        <v>2020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7.5136672005557134E-3</v>
      </c>
      <c r="S356" s="6">
        <v>5.7565405183451084</v>
      </c>
      <c r="T356" s="6">
        <v>0</v>
      </c>
      <c r="U356" s="6">
        <v>11.049789349784692</v>
      </c>
      <c r="V356" s="6">
        <v>0</v>
      </c>
      <c r="W356" s="6">
        <v>0</v>
      </c>
      <c r="X356" s="6">
        <v>0</v>
      </c>
      <c r="Y356" s="6">
        <v>0</v>
      </c>
      <c r="Z356" s="6">
        <v>12.309501359681583</v>
      </c>
      <c r="AA356" s="6">
        <v>0</v>
      </c>
      <c r="AB356" s="6">
        <v>0</v>
      </c>
      <c r="AC356" s="6">
        <v>29.48564081856388</v>
      </c>
      <c r="AD356" s="6">
        <v>0</v>
      </c>
      <c r="AE356" s="6">
        <v>5.8035991412187915</v>
      </c>
      <c r="AF356" s="6">
        <v>0</v>
      </c>
      <c r="AG356" s="6">
        <v>0</v>
      </c>
      <c r="AH356" s="6">
        <v>0</v>
      </c>
      <c r="AI356" s="6">
        <v>0</v>
      </c>
      <c r="AJ356" s="6">
        <v>3.8390528620409343</v>
      </c>
      <c r="AK356" s="6">
        <v>154.15116398057904</v>
      </c>
      <c r="AL356" s="6">
        <v>0</v>
      </c>
      <c r="AM356" s="6">
        <v>0</v>
      </c>
      <c r="AN356" s="6">
        <v>0</v>
      </c>
      <c r="AO356" s="6">
        <v>10.390519619347678</v>
      </c>
      <c r="AP356" s="6">
        <v>0</v>
      </c>
      <c r="AQ356" s="6">
        <v>0</v>
      </c>
      <c r="AR356" s="6">
        <v>0</v>
      </c>
      <c r="AS356" s="6"/>
    </row>
    <row r="357" spans="1:45" x14ac:dyDescent="0.25">
      <c r="A357" t="s">
        <v>165</v>
      </c>
      <c r="B357" t="s">
        <v>42</v>
      </c>
      <c r="D357" t="s">
        <v>40</v>
      </c>
      <c r="E357" t="s">
        <v>41</v>
      </c>
      <c r="F357">
        <v>2030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2.9745645349806542E-3</v>
      </c>
      <c r="S357" s="6">
        <v>5.6104747092503082</v>
      </c>
      <c r="T357" s="6">
        <v>0</v>
      </c>
      <c r="U357" s="6">
        <v>12.477303252403525</v>
      </c>
      <c r="V357" s="6">
        <v>0</v>
      </c>
      <c r="W357" s="6">
        <v>0</v>
      </c>
      <c r="X357" s="6">
        <v>0</v>
      </c>
      <c r="Y357" s="6">
        <v>0</v>
      </c>
      <c r="Z357" s="6">
        <v>11.442190606639524</v>
      </c>
      <c r="AA357" s="6">
        <v>0</v>
      </c>
      <c r="AB357" s="6">
        <v>0</v>
      </c>
      <c r="AC357" s="6">
        <v>33.414216488177239</v>
      </c>
      <c r="AD357" s="6">
        <v>0</v>
      </c>
      <c r="AE357" s="6">
        <v>7.4864124439355049</v>
      </c>
      <c r="AF357" s="6">
        <v>0</v>
      </c>
      <c r="AG357" s="6">
        <v>0</v>
      </c>
      <c r="AH357" s="6">
        <v>0</v>
      </c>
      <c r="AI357" s="6">
        <v>0</v>
      </c>
      <c r="AJ357" s="6">
        <v>4.0060885561046602</v>
      </c>
      <c r="AK357" s="6">
        <v>189.92325446035656</v>
      </c>
      <c r="AL357" s="6">
        <v>0</v>
      </c>
      <c r="AM357" s="6">
        <v>0</v>
      </c>
      <c r="AN357" s="6">
        <v>0</v>
      </c>
      <c r="AO357" s="6">
        <v>12.657705458199151</v>
      </c>
      <c r="AP357" s="6">
        <v>0</v>
      </c>
      <c r="AQ357" s="6">
        <v>0</v>
      </c>
      <c r="AR357" s="6">
        <v>0</v>
      </c>
      <c r="AS357" s="6"/>
    </row>
    <row r="358" spans="1:45" x14ac:dyDescent="0.25">
      <c r="A358" t="s">
        <v>165</v>
      </c>
      <c r="B358" t="s">
        <v>42</v>
      </c>
      <c r="D358" t="s">
        <v>40</v>
      </c>
      <c r="E358" t="s">
        <v>41</v>
      </c>
      <c r="F358">
        <v>2040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1.5548860069217053E-3</v>
      </c>
      <c r="S358" s="6">
        <v>3.8578689396237373</v>
      </c>
      <c r="T358" s="6">
        <v>0</v>
      </c>
      <c r="U358" s="6">
        <v>16.333884504201677</v>
      </c>
      <c r="V358" s="6">
        <v>0</v>
      </c>
      <c r="W358" s="6">
        <v>0</v>
      </c>
      <c r="X358" s="6">
        <v>0</v>
      </c>
      <c r="Y358" s="6">
        <v>0</v>
      </c>
      <c r="Z358" s="6">
        <v>8.2624570365032479</v>
      </c>
      <c r="AA358" s="6">
        <v>0</v>
      </c>
      <c r="AB358" s="6">
        <v>0</v>
      </c>
      <c r="AC358" s="6">
        <v>23.624923887027794</v>
      </c>
      <c r="AD358" s="6">
        <v>0</v>
      </c>
      <c r="AE358" s="6">
        <v>4.9326842437286373</v>
      </c>
      <c r="AF358" s="6">
        <v>0</v>
      </c>
      <c r="AG358" s="6">
        <v>0</v>
      </c>
      <c r="AH358" s="6">
        <v>0</v>
      </c>
      <c r="AI358" s="6">
        <v>0</v>
      </c>
      <c r="AJ358" s="6">
        <v>4.1393513574294678</v>
      </c>
      <c r="AK358" s="6">
        <v>185.20069652394514</v>
      </c>
      <c r="AL358" s="6">
        <v>0</v>
      </c>
      <c r="AM358" s="6">
        <v>0</v>
      </c>
      <c r="AN358" s="6">
        <v>0</v>
      </c>
      <c r="AO358" s="6">
        <v>11.622727799793498</v>
      </c>
      <c r="AP358" s="6">
        <v>0</v>
      </c>
      <c r="AQ358" s="6">
        <v>0</v>
      </c>
      <c r="AR358" s="6">
        <v>0</v>
      </c>
      <c r="AS358" s="6"/>
    </row>
    <row r="359" spans="1:45" x14ac:dyDescent="0.25">
      <c r="A359" t="s">
        <v>165</v>
      </c>
      <c r="B359" t="s">
        <v>42</v>
      </c>
      <c r="D359" t="s">
        <v>40</v>
      </c>
      <c r="E359" s="5" t="s">
        <v>41</v>
      </c>
      <c r="F359" s="5">
        <v>2050</v>
      </c>
      <c r="G359" s="5"/>
      <c r="H359" s="5"/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1.9306868789258831</v>
      </c>
      <c r="T359" s="7">
        <v>0</v>
      </c>
      <c r="U359" s="7">
        <v>20.510868477529442</v>
      </c>
      <c r="V359" s="7">
        <v>0</v>
      </c>
      <c r="W359" s="7">
        <v>0</v>
      </c>
      <c r="X359" s="7">
        <v>0</v>
      </c>
      <c r="Y359" s="7">
        <v>0</v>
      </c>
      <c r="Z359" s="7">
        <v>4.7609988452221614</v>
      </c>
      <c r="AA359" s="7">
        <v>0</v>
      </c>
      <c r="AB359" s="7">
        <v>0</v>
      </c>
      <c r="AC359" s="7">
        <v>12.852316449066233</v>
      </c>
      <c r="AD359" s="7">
        <v>0</v>
      </c>
      <c r="AE359" s="7">
        <v>2.1273021587451448</v>
      </c>
      <c r="AF359" s="7">
        <v>0</v>
      </c>
      <c r="AG359" s="7">
        <v>0</v>
      </c>
      <c r="AH359" s="7">
        <v>0</v>
      </c>
      <c r="AI359" s="7">
        <v>0</v>
      </c>
      <c r="AJ359" s="7">
        <v>4.3165918895153208</v>
      </c>
      <c r="AK359" s="7">
        <v>179.31679657543336</v>
      </c>
      <c r="AL359" s="7">
        <v>0</v>
      </c>
      <c r="AM359" s="7">
        <v>0</v>
      </c>
      <c r="AN359" s="7">
        <v>0</v>
      </c>
      <c r="AO359" s="7">
        <v>10.447721627778659</v>
      </c>
      <c r="AP359" s="7">
        <v>0</v>
      </c>
      <c r="AQ359" s="7">
        <v>0</v>
      </c>
      <c r="AR359" s="7">
        <v>0</v>
      </c>
      <c r="AS359" s="23"/>
    </row>
    <row r="360" spans="1:45" x14ac:dyDescent="0.25">
      <c r="E360" t="s">
        <v>45</v>
      </c>
      <c r="F360">
        <v>2010</v>
      </c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</row>
    <row r="361" spans="1:45" x14ac:dyDescent="0.25">
      <c r="E361" t="s">
        <v>45</v>
      </c>
      <c r="F361">
        <v>2020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9.7380292253558327</v>
      </c>
      <c r="S361" s="6">
        <v>2.9785766370494953</v>
      </c>
      <c r="T361" s="6">
        <v>0</v>
      </c>
      <c r="U361" s="6">
        <v>5.3692204861266983</v>
      </c>
      <c r="V361" s="6">
        <v>0</v>
      </c>
      <c r="W361" s="6">
        <v>0</v>
      </c>
      <c r="X361" s="6">
        <v>0</v>
      </c>
      <c r="Y361" s="6">
        <v>0</v>
      </c>
      <c r="Z361" s="6">
        <v>4.9286228756440122</v>
      </c>
      <c r="AA361" s="6">
        <v>0</v>
      </c>
      <c r="AB361" s="6">
        <v>0</v>
      </c>
      <c r="AC361" s="6">
        <v>2.3773811031826559</v>
      </c>
      <c r="AD361" s="6">
        <v>0</v>
      </c>
      <c r="AE361" s="6">
        <v>2.5131877457373912</v>
      </c>
      <c r="AF361" s="6">
        <v>0</v>
      </c>
      <c r="AG361" s="6">
        <v>0</v>
      </c>
      <c r="AH361" s="6">
        <v>0</v>
      </c>
      <c r="AI361" s="6">
        <v>0</v>
      </c>
      <c r="AJ361" s="6">
        <v>0</v>
      </c>
      <c r="AK361" s="6">
        <v>4.1563416472950685</v>
      </c>
      <c r="AL361" s="6">
        <v>0</v>
      </c>
      <c r="AM361" s="6">
        <v>0</v>
      </c>
      <c r="AN361" s="6">
        <v>0</v>
      </c>
      <c r="AO361" s="6">
        <v>7.9921600745329844</v>
      </c>
      <c r="AP361" s="6">
        <v>0</v>
      </c>
      <c r="AQ361" s="6">
        <v>0</v>
      </c>
      <c r="AR361" s="6">
        <v>0</v>
      </c>
      <c r="AS361" s="6"/>
    </row>
    <row r="362" spans="1:45" x14ac:dyDescent="0.25">
      <c r="E362" t="s">
        <v>45</v>
      </c>
      <c r="F362">
        <v>2030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10.033954364426076</v>
      </c>
      <c r="S362" s="6">
        <v>2.9803603266139649</v>
      </c>
      <c r="T362" s="6">
        <v>0</v>
      </c>
      <c r="U362" s="6">
        <v>4.9508486260310898</v>
      </c>
      <c r="V362" s="6">
        <v>0</v>
      </c>
      <c r="W362" s="6">
        <v>0</v>
      </c>
      <c r="X362" s="6">
        <v>3.1129065124447912</v>
      </c>
      <c r="Y362" s="6">
        <v>0</v>
      </c>
      <c r="Z362" s="6">
        <v>4.9756486374676774</v>
      </c>
      <c r="AA362" s="6">
        <v>0</v>
      </c>
      <c r="AB362" s="6">
        <v>0</v>
      </c>
      <c r="AC362" s="6">
        <v>2.1419180094268069</v>
      </c>
      <c r="AD362" s="6">
        <v>0</v>
      </c>
      <c r="AE362" s="6">
        <v>2.1295170511469155</v>
      </c>
      <c r="AF362" s="6">
        <v>0</v>
      </c>
      <c r="AG362" s="6">
        <v>0</v>
      </c>
      <c r="AH362" s="6">
        <v>0</v>
      </c>
      <c r="AI362" s="6">
        <v>0</v>
      </c>
      <c r="AJ362" s="6">
        <v>6.8894208795101068</v>
      </c>
      <c r="AK362" s="6">
        <v>3.7405980973348769</v>
      </c>
      <c r="AL362" s="6">
        <v>0</v>
      </c>
      <c r="AM362" s="6">
        <v>0</v>
      </c>
      <c r="AN362" s="6">
        <v>0</v>
      </c>
      <c r="AO362" s="6">
        <v>7.4005877351813441</v>
      </c>
      <c r="AP362" s="6">
        <v>0</v>
      </c>
      <c r="AQ362" s="6">
        <v>0</v>
      </c>
      <c r="AR362" s="6">
        <v>0</v>
      </c>
      <c r="AS362" s="6"/>
    </row>
    <row r="363" spans="1:45" x14ac:dyDescent="0.25">
      <c r="E363" t="s">
        <v>45</v>
      </c>
      <c r="F363">
        <v>2040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9.7651024304281329</v>
      </c>
      <c r="S363" s="6">
        <v>3.2624923571004061</v>
      </c>
      <c r="T363" s="6">
        <v>0</v>
      </c>
      <c r="U363" s="6">
        <v>4.7296338899028791</v>
      </c>
      <c r="V363" s="6">
        <v>0</v>
      </c>
      <c r="W363" s="6">
        <v>0</v>
      </c>
      <c r="X363" s="6">
        <v>3.5457707655569037</v>
      </c>
      <c r="Y363" s="6">
        <v>0</v>
      </c>
      <c r="Z363" s="6">
        <v>5.167714213792383</v>
      </c>
      <c r="AA363" s="6">
        <v>0</v>
      </c>
      <c r="AB363" s="6">
        <v>0</v>
      </c>
      <c r="AC363" s="6">
        <v>2.6542011098139229</v>
      </c>
      <c r="AD363" s="6">
        <v>0</v>
      </c>
      <c r="AE363" s="6">
        <v>2.7047178287636786</v>
      </c>
      <c r="AF363" s="6">
        <v>0</v>
      </c>
      <c r="AG363" s="6">
        <v>0</v>
      </c>
      <c r="AH363" s="6">
        <v>0</v>
      </c>
      <c r="AI363" s="6">
        <v>0</v>
      </c>
      <c r="AJ363" s="6">
        <v>7.3275907592416489</v>
      </c>
      <c r="AK363" s="6">
        <v>3.6826255101366629</v>
      </c>
      <c r="AL363" s="6">
        <v>0</v>
      </c>
      <c r="AM363" s="6">
        <v>0</v>
      </c>
      <c r="AN363" s="6">
        <v>0</v>
      </c>
      <c r="AO363" s="6">
        <v>7.2946930366496217</v>
      </c>
      <c r="AP363" s="6">
        <v>0</v>
      </c>
      <c r="AQ363" s="6">
        <v>0</v>
      </c>
      <c r="AR363" s="6">
        <v>0</v>
      </c>
      <c r="AS363" s="6"/>
    </row>
    <row r="364" spans="1:45" x14ac:dyDescent="0.25">
      <c r="E364" t="s">
        <v>45</v>
      </c>
      <c r="F364">
        <v>2050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3.2630199915689313</v>
      </c>
      <c r="T364" s="6">
        <v>0</v>
      </c>
      <c r="U364" s="6">
        <v>4.6417188450755242</v>
      </c>
      <c r="V364" s="6">
        <v>0</v>
      </c>
      <c r="W364" s="6">
        <v>0</v>
      </c>
      <c r="X364" s="6">
        <v>3.6416953612458878</v>
      </c>
      <c r="Y364" s="6">
        <v>0</v>
      </c>
      <c r="Z364" s="6">
        <v>5.0784871227585757</v>
      </c>
      <c r="AA364" s="6">
        <v>0</v>
      </c>
      <c r="AB364" s="6">
        <v>0</v>
      </c>
      <c r="AC364" s="6">
        <v>2.6698513028845197</v>
      </c>
      <c r="AD364" s="6">
        <v>0</v>
      </c>
      <c r="AE364" s="6">
        <v>3.0957435523053451</v>
      </c>
      <c r="AF364" s="6">
        <v>0</v>
      </c>
      <c r="AG364" s="6">
        <v>0</v>
      </c>
      <c r="AH364" s="6">
        <v>0</v>
      </c>
      <c r="AI364" s="6">
        <v>0</v>
      </c>
      <c r="AJ364" s="6">
        <v>7.4288209815500599</v>
      </c>
      <c r="AK364" s="6">
        <v>3.6593412266100973</v>
      </c>
      <c r="AL364" s="6">
        <v>0</v>
      </c>
      <c r="AM364" s="6">
        <v>0</v>
      </c>
      <c r="AN364" s="6">
        <v>0</v>
      </c>
      <c r="AO364" s="6">
        <v>7.2860751798100329</v>
      </c>
      <c r="AP364" s="6">
        <v>0</v>
      </c>
      <c r="AQ364" s="6">
        <v>0</v>
      </c>
      <c r="AR364" s="6">
        <v>0</v>
      </c>
      <c r="AS364" s="6"/>
    </row>
    <row r="365" spans="1:45" x14ac:dyDescent="0.25">
      <c r="B365" t="s">
        <v>46</v>
      </c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</row>
    <row r="366" spans="1:45" x14ac:dyDescent="0.25">
      <c r="A366" t="s">
        <v>154</v>
      </c>
      <c r="B366" t="s">
        <v>42</v>
      </c>
      <c r="D366" t="s">
        <v>40</v>
      </c>
      <c r="E366" t="s">
        <v>41</v>
      </c>
      <c r="F366">
        <v>2010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</row>
    <row r="367" spans="1:45" x14ac:dyDescent="0.25">
      <c r="A367" t="s">
        <v>154</v>
      </c>
      <c r="B367" t="s">
        <v>42</v>
      </c>
      <c r="D367" t="s">
        <v>40</v>
      </c>
      <c r="E367" t="s">
        <v>41</v>
      </c>
      <c r="F367">
        <v>2020</v>
      </c>
      <c r="I367" s="6">
        <v>0</v>
      </c>
      <c r="J367" s="6">
        <v>2.3344901928447741</v>
      </c>
      <c r="K367" s="6">
        <v>3.6504994777442237</v>
      </c>
      <c r="L367" s="6">
        <v>6.7114300525785477</v>
      </c>
      <c r="M367" s="6">
        <v>0</v>
      </c>
      <c r="N367" s="6">
        <v>0</v>
      </c>
      <c r="O367" s="6">
        <v>0</v>
      </c>
      <c r="P367" s="6">
        <v>4.0446388593672671</v>
      </c>
      <c r="Q367" s="6">
        <v>10.179435271763801</v>
      </c>
      <c r="R367" s="6">
        <v>5.1375258027302603E-3</v>
      </c>
      <c r="S367" s="6">
        <v>2.9851018861947587</v>
      </c>
      <c r="T367" s="6">
        <v>0</v>
      </c>
      <c r="U367" s="6">
        <v>3.5170655178915289</v>
      </c>
      <c r="V367" s="6">
        <v>25.508660498007291</v>
      </c>
      <c r="W367" s="6">
        <v>0</v>
      </c>
      <c r="X367" s="6">
        <v>0</v>
      </c>
      <c r="Y367" s="6">
        <v>15.375130278969715</v>
      </c>
      <c r="Z367" s="6">
        <v>6.5821375793890926</v>
      </c>
      <c r="AA367" s="6">
        <v>0</v>
      </c>
      <c r="AB367" s="6">
        <v>0</v>
      </c>
      <c r="AC367" s="6">
        <v>15.474333448402575</v>
      </c>
      <c r="AD367" s="6">
        <v>0</v>
      </c>
      <c r="AE367" s="6">
        <v>3.0246228581427497</v>
      </c>
      <c r="AF367" s="6">
        <v>0</v>
      </c>
      <c r="AG367" s="6">
        <v>0</v>
      </c>
      <c r="AH367" s="6">
        <v>0</v>
      </c>
      <c r="AI367" s="6">
        <v>1.2612964320388904</v>
      </c>
      <c r="AJ367" s="6">
        <v>3.5910159831246222</v>
      </c>
      <c r="AK367" s="6">
        <v>67.233611434054964</v>
      </c>
      <c r="AL367" s="6">
        <v>0</v>
      </c>
      <c r="AM367" s="6">
        <v>62.119331713564662</v>
      </c>
      <c r="AN367" s="6">
        <v>0</v>
      </c>
      <c r="AO367" s="6">
        <v>3.955527888148004</v>
      </c>
      <c r="AP367" s="6">
        <v>0</v>
      </c>
      <c r="AQ367" s="6">
        <v>2.2785509775196324</v>
      </c>
      <c r="AR367" s="6">
        <v>27.599106643701809</v>
      </c>
      <c r="AS367" s="6"/>
    </row>
    <row r="368" spans="1:45" x14ac:dyDescent="0.25">
      <c r="A368" t="s">
        <v>154</v>
      </c>
      <c r="B368" t="s">
        <v>42</v>
      </c>
      <c r="D368" t="s">
        <v>40</v>
      </c>
      <c r="E368" t="s">
        <v>41</v>
      </c>
      <c r="F368">
        <v>2030</v>
      </c>
      <c r="I368" s="6">
        <v>0</v>
      </c>
      <c r="J368" s="6">
        <v>2.4823388533461692</v>
      </c>
      <c r="K368" s="6">
        <v>5.1781704069834396</v>
      </c>
      <c r="L368" s="6">
        <v>4.7974347916085494</v>
      </c>
      <c r="M368" s="6">
        <v>0</v>
      </c>
      <c r="N368" s="6">
        <v>0</v>
      </c>
      <c r="O368" s="6">
        <v>0</v>
      </c>
      <c r="P368" s="6">
        <v>5.0677321042590613</v>
      </c>
      <c r="Q368" s="6">
        <v>18.772825255217054</v>
      </c>
      <c r="R368" s="6">
        <v>2.0338806128143653E-3</v>
      </c>
      <c r="S368" s="6">
        <v>2.9084025576457191</v>
      </c>
      <c r="T368" s="6">
        <v>0</v>
      </c>
      <c r="U368" s="6">
        <v>4.2254154289054684</v>
      </c>
      <c r="V368" s="6">
        <v>33.521978928128306</v>
      </c>
      <c r="W368" s="6">
        <v>0</v>
      </c>
      <c r="X368" s="6">
        <v>0</v>
      </c>
      <c r="Y368" s="6">
        <v>16.951720664724316</v>
      </c>
      <c r="Z368" s="6">
        <v>6.1214156089375313</v>
      </c>
      <c r="AA368" s="6">
        <v>0</v>
      </c>
      <c r="AB368" s="6">
        <v>0</v>
      </c>
      <c r="AC368" s="6">
        <v>17.150214857955167</v>
      </c>
      <c r="AD368" s="6">
        <v>0</v>
      </c>
      <c r="AE368" s="6">
        <v>3.6780392111450455</v>
      </c>
      <c r="AF368" s="6">
        <v>0</v>
      </c>
      <c r="AG368" s="6">
        <v>0</v>
      </c>
      <c r="AH368" s="6">
        <v>0</v>
      </c>
      <c r="AI368" s="6">
        <v>2.3046520651348068</v>
      </c>
      <c r="AJ368" s="6">
        <v>3.7472596892392267</v>
      </c>
      <c r="AK368" s="6">
        <v>81.005223592302883</v>
      </c>
      <c r="AL368" s="6">
        <v>0</v>
      </c>
      <c r="AM368" s="6">
        <v>66.461037631827637</v>
      </c>
      <c r="AN368" s="6">
        <v>0</v>
      </c>
      <c r="AO368" s="6">
        <v>4.7493767215035723</v>
      </c>
      <c r="AP368" s="6">
        <v>0</v>
      </c>
      <c r="AQ368" s="6">
        <v>2.5851786008342401</v>
      </c>
      <c r="AR368" s="6">
        <v>35.909256598780807</v>
      </c>
      <c r="AS368" s="6"/>
    </row>
    <row r="369" spans="1:50" x14ac:dyDescent="0.25">
      <c r="A369" t="s">
        <v>154</v>
      </c>
      <c r="B369" t="s">
        <v>42</v>
      </c>
      <c r="D369" t="s">
        <v>40</v>
      </c>
      <c r="E369" t="s">
        <v>41</v>
      </c>
      <c r="F369">
        <v>2040</v>
      </c>
      <c r="I369" s="6">
        <v>0</v>
      </c>
      <c r="J369" s="6">
        <v>2.1378735745392539</v>
      </c>
      <c r="K369" s="6">
        <v>3.0659982671726667</v>
      </c>
      <c r="L369" s="6">
        <v>5.6262278460182653</v>
      </c>
      <c r="M369" s="6">
        <v>0</v>
      </c>
      <c r="N369" s="6">
        <v>0</v>
      </c>
      <c r="O369" s="6">
        <v>0</v>
      </c>
      <c r="P369" s="6">
        <v>7.6053545145984671</v>
      </c>
      <c r="Q369" s="6">
        <v>19.487457845340817</v>
      </c>
      <c r="R369" s="6">
        <v>1.0631648657893273E-3</v>
      </c>
      <c r="S369" s="6">
        <v>2.0883547490513688</v>
      </c>
      <c r="T369" s="6">
        <v>0</v>
      </c>
      <c r="U369" s="6">
        <v>5.7556149718441576</v>
      </c>
      <c r="V369" s="6">
        <v>31.859964760535576</v>
      </c>
      <c r="W369" s="6">
        <v>0</v>
      </c>
      <c r="X369" s="6">
        <v>0</v>
      </c>
      <c r="Y369" s="6">
        <v>18.270018241526905</v>
      </c>
      <c r="Z369" s="6">
        <v>4.4256119886979821</v>
      </c>
      <c r="AA369" s="6">
        <v>0</v>
      </c>
      <c r="AB369" s="6">
        <v>0</v>
      </c>
      <c r="AC369" s="6">
        <v>12.615481475361236</v>
      </c>
      <c r="AD369" s="6">
        <v>0</v>
      </c>
      <c r="AE369" s="6">
        <v>2.7330399706694344</v>
      </c>
      <c r="AF369" s="6">
        <v>0</v>
      </c>
      <c r="AG369" s="6">
        <v>0</v>
      </c>
      <c r="AH369" s="6">
        <v>0</v>
      </c>
      <c r="AI369" s="6">
        <v>2.061529199077583</v>
      </c>
      <c r="AJ369" s="6">
        <v>3.8719125311537135</v>
      </c>
      <c r="AK369" s="6">
        <v>79.059960400301719</v>
      </c>
      <c r="AL369" s="6">
        <v>0</v>
      </c>
      <c r="AM369" s="6">
        <v>63.869805384776981</v>
      </c>
      <c r="AN369" s="6">
        <v>0</v>
      </c>
      <c r="AO369" s="6">
        <v>4.3896397471189994</v>
      </c>
      <c r="AP369" s="6">
        <v>0</v>
      </c>
      <c r="AQ369" s="6">
        <v>2.0060812851367125</v>
      </c>
      <c r="AR369" s="6">
        <v>32.079736022502075</v>
      </c>
      <c r="AS369" s="6"/>
    </row>
    <row r="370" spans="1:50" x14ac:dyDescent="0.25">
      <c r="A370" t="s">
        <v>154</v>
      </c>
      <c r="B370" t="s">
        <v>42</v>
      </c>
      <c r="D370" t="s">
        <v>40</v>
      </c>
      <c r="E370" s="5" t="s">
        <v>41</v>
      </c>
      <c r="F370" s="5">
        <v>2050</v>
      </c>
      <c r="G370" s="5"/>
      <c r="H370" s="5"/>
      <c r="I370" s="7">
        <v>0</v>
      </c>
      <c r="J370" s="7">
        <v>1.7536431772062582</v>
      </c>
      <c r="K370" s="7">
        <v>0.74969190806220853</v>
      </c>
      <c r="L370" s="7">
        <v>6.5081276688287923</v>
      </c>
      <c r="M370" s="7">
        <v>0</v>
      </c>
      <c r="N370" s="7">
        <v>0</v>
      </c>
      <c r="O370" s="7">
        <v>0</v>
      </c>
      <c r="P370" s="7">
        <v>10.343609181551345</v>
      </c>
      <c r="Q370" s="7">
        <v>20.19003150948636</v>
      </c>
      <c r="R370" s="7">
        <v>0</v>
      </c>
      <c r="S370" s="7">
        <v>1.1855027730786751</v>
      </c>
      <c r="T370" s="7">
        <v>0</v>
      </c>
      <c r="U370" s="7">
        <v>7.4039257156898168</v>
      </c>
      <c r="V370" s="7">
        <v>29.920929681420446</v>
      </c>
      <c r="W370" s="7">
        <v>0</v>
      </c>
      <c r="X370" s="7">
        <v>0</v>
      </c>
      <c r="Y370" s="7">
        <v>19.635947541748198</v>
      </c>
      <c r="Z370" s="7">
        <v>2.5581518654773765</v>
      </c>
      <c r="AA370" s="7">
        <v>0</v>
      </c>
      <c r="AB370" s="7">
        <v>0</v>
      </c>
      <c r="AC370" s="7">
        <v>7.618636040296864</v>
      </c>
      <c r="AD370" s="7">
        <v>0</v>
      </c>
      <c r="AE370" s="7">
        <v>1.6913291788040672</v>
      </c>
      <c r="AF370" s="7">
        <v>0</v>
      </c>
      <c r="AG370" s="7">
        <v>0</v>
      </c>
      <c r="AH370" s="7">
        <v>0</v>
      </c>
      <c r="AI370" s="7">
        <v>1.788155917532638</v>
      </c>
      <c r="AJ370" s="7">
        <v>4.0377017522063889</v>
      </c>
      <c r="AK370" s="7">
        <v>76.625365137880351</v>
      </c>
      <c r="AL370" s="7">
        <v>0</v>
      </c>
      <c r="AM370" s="7">
        <v>60.790556746157399</v>
      </c>
      <c r="AN370" s="7">
        <v>0</v>
      </c>
      <c r="AO370" s="7">
        <v>3.979849056695044</v>
      </c>
      <c r="AP370" s="7">
        <v>0</v>
      </c>
      <c r="AQ370" s="7">
        <v>1.3664095838811616</v>
      </c>
      <c r="AR370" s="7">
        <v>27.77527983643316</v>
      </c>
      <c r="AS370" s="23"/>
    </row>
    <row r="371" spans="1:50" x14ac:dyDescent="0.25">
      <c r="E371" t="s">
        <v>45</v>
      </c>
      <c r="F371">
        <v>2010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</row>
    <row r="372" spans="1:50" x14ac:dyDescent="0.25">
      <c r="E372" t="s">
        <v>45</v>
      </c>
      <c r="F372">
        <v>2020</v>
      </c>
      <c r="I372" s="6">
        <v>6.912306827095354</v>
      </c>
      <c r="J372" s="6">
        <v>9.7576928017184965</v>
      </c>
      <c r="K372" s="6">
        <v>9.7499269048710033</v>
      </c>
      <c r="L372" s="6">
        <v>7.6086883869706003</v>
      </c>
      <c r="M372" s="6">
        <v>7.4112730685322461</v>
      </c>
      <c r="N372" s="6">
        <v>11.103336344128369</v>
      </c>
      <c r="O372" s="6">
        <v>0</v>
      </c>
      <c r="P372" s="6">
        <v>7.62487832895963</v>
      </c>
      <c r="Q372" s="6">
        <v>11.802830154932328</v>
      </c>
      <c r="R372" s="6">
        <v>17.819199589568392</v>
      </c>
      <c r="S372" s="6">
        <v>7.8885431875159577</v>
      </c>
      <c r="T372" s="6">
        <v>0</v>
      </c>
      <c r="U372" s="6">
        <v>13.483013979369167</v>
      </c>
      <c r="V372" s="6">
        <v>10.561002428001631</v>
      </c>
      <c r="W372" s="6">
        <v>0</v>
      </c>
      <c r="X372" s="6">
        <v>0</v>
      </c>
      <c r="Y372" s="6">
        <v>7.513179423358272</v>
      </c>
      <c r="Z372" s="6">
        <v>9.9307697078986799</v>
      </c>
      <c r="AA372" s="6">
        <v>0</v>
      </c>
      <c r="AB372" s="6">
        <v>0</v>
      </c>
      <c r="AC372" s="6">
        <v>6.9169100876930267</v>
      </c>
      <c r="AD372" s="6">
        <v>10.926785728192844</v>
      </c>
      <c r="AE372" s="6">
        <v>7.1025369123224724</v>
      </c>
      <c r="AF372" s="6">
        <v>7.4112730685322461</v>
      </c>
      <c r="AG372" s="6">
        <v>7.4112730685322461</v>
      </c>
      <c r="AH372" s="6">
        <v>0</v>
      </c>
      <c r="AI372" s="6">
        <v>15.099704924324879</v>
      </c>
      <c r="AJ372" s="6">
        <v>0</v>
      </c>
      <c r="AK372" s="6">
        <v>8.9250544691469802</v>
      </c>
      <c r="AL372" s="6">
        <v>9.3722726197944493</v>
      </c>
      <c r="AM372" s="6">
        <v>6.824712886195627</v>
      </c>
      <c r="AN372" s="6">
        <v>7.4105851537698966</v>
      </c>
      <c r="AO372" s="6">
        <v>14.031054061471906</v>
      </c>
      <c r="AP372" s="6">
        <v>0</v>
      </c>
      <c r="AQ372" s="6">
        <v>7.1245961763032088</v>
      </c>
      <c r="AR372" s="6">
        <v>10.393549407418153</v>
      </c>
      <c r="AS372" s="6"/>
    </row>
    <row r="373" spans="1:50" x14ac:dyDescent="0.25">
      <c r="E373" t="s">
        <v>45</v>
      </c>
      <c r="F373">
        <v>2030</v>
      </c>
      <c r="I373" s="6">
        <v>6.4385073811207327</v>
      </c>
      <c r="J373" s="6">
        <v>9.3148852661315953</v>
      </c>
      <c r="K373" s="6">
        <v>8.3349275992435068</v>
      </c>
      <c r="L373" s="6">
        <v>8.13318330088482</v>
      </c>
      <c r="M373" s="6">
        <v>6.4385073811207327</v>
      </c>
      <c r="N373" s="6">
        <v>8.9109787191956151</v>
      </c>
      <c r="O373" s="6">
        <v>0</v>
      </c>
      <c r="P373" s="6">
        <v>6.7395160965684227</v>
      </c>
      <c r="Q373" s="6">
        <v>10.339291985234764</v>
      </c>
      <c r="R373" s="6">
        <v>18.757171389932761</v>
      </c>
      <c r="S373" s="6">
        <v>7.9656812562562349</v>
      </c>
      <c r="T373" s="6">
        <v>0</v>
      </c>
      <c r="U373" s="6">
        <v>12.386997257405211</v>
      </c>
      <c r="V373" s="6">
        <v>9.1160740795650561</v>
      </c>
      <c r="W373" s="6">
        <v>0</v>
      </c>
      <c r="X373" s="6">
        <v>7.6896037083973443</v>
      </c>
      <c r="Y373" s="6">
        <v>7.1857882013541587</v>
      </c>
      <c r="Z373" s="6">
        <v>10.224660956669162</v>
      </c>
      <c r="AA373" s="6">
        <v>0</v>
      </c>
      <c r="AB373" s="6">
        <v>0</v>
      </c>
      <c r="AC373" s="6">
        <v>6.1772507174737319</v>
      </c>
      <c r="AD373" s="6">
        <v>10.760904218449451</v>
      </c>
      <c r="AE373" s="6">
        <v>5.9080948005994518</v>
      </c>
      <c r="AF373" s="6">
        <v>6.9474404561531538</v>
      </c>
      <c r="AG373" s="6">
        <v>6.9474404561531538</v>
      </c>
      <c r="AH373" s="6">
        <v>0</v>
      </c>
      <c r="AI373" s="6">
        <v>13.479091453784926</v>
      </c>
      <c r="AJ373" s="6">
        <v>11.546414327697367</v>
      </c>
      <c r="AK373" s="6">
        <v>7.7732803318807182</v>
      </c>
      <c r="AL373" s="6">
        <v>0</v>
      </c>
      <c r="AM373" s="6">
        <v>6.4748217148135758</v>
      </c>
      <c r="AN373" s="6">
        <v>6.4385073811207327</v>
      </c>
      <c r="AO373" s="6">
        <v>12.955991968329457</v>
      </c>
      <c r="AP373" s="6">
        <v>0</v>
      </c>
      <c r="AQ373" s="6">
        <v>5.9949224431686847</v>
      </c>
      <c r="AR373" s="6">
        <v>8.9276896402839601</v>
      </c>
      <c r="AS373" s="6"/>
    </row>
    <row r="374" spans="1:50" x14ac:dyDescent="0.25">
      <c r="E374" t="s">
        <v>45</v>
      </c>
      <c r="F374">
        <v>2040</v>
      </c>
      <c r="I374" s="6">
        <v>7.5891187433844198</v>
      </c>
      <c r="J374" s="6">
        <v>10.201619923109414</v>
      </c>
      <c r="K374" s="6">
        <v>10.384059401670049</v>
      </c>
      <c r="L374" s="6">
        <v>7.8921502649268067</v>
      </c>
      <c r="M374" s="6">
        <v>7.5891187433844198</v>
      </c>
      <c r="N374" s="6">
        <v>9.9281440457163992</v>
      </c>
      <c r="O374" s="6">
        <v>0</v>
      </c>
      <c r="P374" s="6">
        <v>6.4984538042015485</v>
      </c>
      <c r="Q374" s="6">
        <v>10.136957512496837</v>
      </c>
      <c r="R374" s="6">
        <v>18.343656092382705</v>
      </c>
      <c r="S374" s="6">
        <v>8.9188238325815625</v>
      </c>
      <c r="T374" s="6">
        <v>0</v>
      </c>
      <c r="U374" s="6">
        <v>11.937257511273996</v>
      </c>
      <c r="V374" s="6">
        <v>8.9607010487056584</v>
      </c>
      <c r="W374" s="6">
        <v>0</v>
      </c>
      <c r="X374" s="6">
        <v>8.8590201082403315</v>
      </c>
      <c r="Y374" s="6">
        <v>6.9701960664502369</v>
      </c>
      <c r="Z374" s="6">
        <v>10.902394822482847</v>
      </c>
      <c r="AA374" s="6">
        <v>0</v>
      </c>
      <c r="AB374" s="6">
        <v>0</v>
      </c>
      <c r="AC374" s="6">
        <v>7.9219591909410241</v>
      </c>
      <c r="AD374" s="6">
        <v>10.621539372259939</v>
      </c>
      <c r="AE374" s="6">
        <v>7.798698791073825</v>
      </c>
      <c r="AF374" s="6">
        <v>8.1080186520123689</v>
      </c>
      <c r="AG374" s="6">
        <v>8.1080186520123689</v>
      </c>
      <c r="AH374" s="6">
        <v>0</v>
      </c>
      <c r="AI374" s="6">
        <v>13.158727386638828</v>
      </c>
      <c r="AJ374" s="6">
        <v>12.719648115727438</v>
      </c>
      <c r="AK374" s="6">
        <v>7.7923926028796684</v>
      </c>
      <c r="AL374" s="6">
        <v>0</v>
      </c>
      <c r="AM374" s="6">
        <v>6.7399092591470549</v>
      </c>
      <c r="AN374" s="6">
        <v>7.5891187433844198</v>
      </c>
      <c r="AO374" s="6">
        <v>13.04230883009561</v>
      </c>
      <c r="AP374" s="6">
        <v>0</v>
      </c>
      <c r="AQ374" s="6">
        <v>7.677468878156942</v>
      </c>
      <c r="AR374" s="6">
        <v>9.064352361342312</v>
      </c>
      <c r="AS374" s="6"/>
      <c r="AU374" s="6"/>
    </row>
    <row r="375" spans="1:50" ht="15.75" thickBot="1" x14ac:dyDescent="0.3">
      <c r="C375" s="10"/>
      <c r="E375" t="s">
        <v>45</v>
      </c>
      <c r="F375">
        <v>2050</v>
      </c>
      <c r="I375" s="6">
        <v>7.8165953409711788</v>
      </c>
      <c r="J375" s="6">
        <v>10.678457062155218</v>
      </c>
      <c r="K375" s="6">
        <v>10.590759884399393</v>
      </c>
      <c r="L375" s="6">
        <v>7.5246052418426252</v>
      </c>
      <c r="M375" s="6">
        <v>8.3454620831946595</v>
      </c>
      <c r="N375" s="6">
        <v>10.03235507958618</v>
      </c>
      <c r="O375" s="6">
        <v>0</v>
      </c>
      <c r="P375" s="6">
        <v>6.3856847387594708</v>
      </c>
      <c r="Q375" s="6">
        <v>9.9515699307768042</v>
      </c>
      <c r="R375" s="6">
        <v>0</v>
      </c>
      <c r="S375" s="6">
        <v>8.9305406715675719</v>
      </c>
      <c r="T375" s="6">
        <v>0</v>
      </c>
      <c r="U375" s="6">
        <v>11.778089401653293</v>
      </c>
      <c r="V375" s="6">
        <v>8.8321011731405488</v>
      </c>
      <c r="W375" s="6">
        <v>0</v>
      </c>
      <c r="X375" s="6">
        <v>9.1053017434063914</v>
      </c>
      <c r="Y375" s="6">
        <v>6.9538999283115777</v>
      </c>
      <c r="Z375" s="6">
        <v>10.787808030123522</v>
      </c>
      <c r="AA375" s="6">
        <v>0</v>
      </c>
      <c r="AB375" s="6">
        <v>0</v>
      </c>
      <c r="AC375" s="6">
        <v>7.9702637644569565</v>
      </c>
      <c r="AD375" s="6">
        <v>10.488479616821065</v>
      </c>
      <c r="AE375" s="6">
        <v>8.6205357831547946</v>
      </c>
      <c r="AF375" s="6">
        <v>8.3454620831946595</v>
      </c>
      <c r="AG375" s="6">
        <v>8.3454620831946595</v>
      </c>
      <c r="AH375" s="6">
        <v>0</v>
      </c>
      <c r="AI375" s="6">
        <v>12.870685589066161</v>
      </c>
      <c r="AJ375" s="6">
        <v>12.969747139080583</v>
      </c>
      <c r="AK375" s="6">
        <v>7.9101391396849721</v>
      </c>
      <c r="AL375" s="6">
        <v>0</v>
      </c>
      <c r="AM375" s="6">
        <v>6.9618456747409621</v>
      </c>
      <c r="AN375" s="6">
        <v>8.3260548575428022</v>
      </c>
      <c r="AO375" s="6">
        <v>13.205062021753143</v>
      </c>
      <c r="AP375" s="6">
        <v>0</v>
      </c>
      <c r="AQ375" s="6">
        <v>8.1311063633613418</v>
      </c>
      <c r="AR375" s="6">
        <v>9.8996366012277619</v>
      </c>
      <c r="AS375" s="6"/>
      <c r="AV375" s="6"/>
    </row>
    <row r="376" spans="1:50" x14ac:dyDescent="0.25">
      <c r="B376" t="s">
        <v>46</v>
      </c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V376" s="6"/>
      <c r="AW376" s="6"/>
    </row>
    <row r="377" spans="1:50" x14ac:dyDescent="0.25">
      <c r="A377" t="s">
        <v>155</v>
      </c>
      <c r="B377" t="s">
        <v>42</v>
      </c>
      <c r="D377" t="s">
        <v>40</v>
      </c>
      <c r="E377" t="s">
        <v>41</v>
      </c>
      <c r="F377">
        <v>2010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V377" s="6"/>
      <c r="AW377" s="6"/>
      <c r="AX377" s="6"/>
    </row>
    <row r="378" spans="1:50" x14ac:dyDescent="0.25">
      <c r="A378" t="s">
        <v>155</v>
      </c>
      <c r="B378" t="s">
        <v>42</v>
      </c>
      <c r="D378" t="s">
        <v>40</v>
      </c>
      <c r="E378" t="s">
        <v>41</v>
      </c>
      <c r="F378">
        <v>2020</v>
      </c>
      <c r="I378" s="6">
        <v>5.3754834434076306</v>
      </c>
      <c r="J378" s="6">
        <v>0</v>
      </c>
      <c r="K378" s="6">
        <v>0</v>
      </c>
      <c r="L378" s="6">
        <v>0</v>
      </c>
      <c r="M378" s="6">
        <v>13.192975449949744</v>
      </c>
      <c r="N378" s="6">
        <v>0</v>
      </c>
      <c r="O378" s="6">
        <v>0.26601390908679773</v>
      </c>
      <c r="P378" s="6">
        <v>0</v>
      </c>
      <c r="Q378" s="6">
        <v>0</v>
      </c>
      <c r="R378" s="6">
        <v>0</v>
      </c>
      <c r="S378" s="6">
        <v>0</v>
      </c>
      <c r="T378" s="6">
        <v>40.506851512503268</v>
      </c>
      <c r="U378" s="6">
        <v>0</v>
      </c>
      <c r="V378" s="6">
        <v>2.7068860807999715</v>
      </c>
      <c r="W378" s="6">
        <v>3.2365045150899698</v>
      </c>
      <c r="X378" s="6">
        <v>0</v>
      </c>
      <c r="Y378" s="6">
        <v>0</v>
      </c>
      <c r="Z378" s="6">
        <v>0</v>
      </c>
      <c r="AA378" s="6">
        <v>0</v>
      </c>
      <c r="AB378" s="6">
        <v>11.693737280325916</v>
      </c>
      <c r="AC378" s="6">
        <v>0</v>
      </c>
      <c r="AD378" s="6">
        <v>0</v>
      </c>
      <c r="AE378" s="6">
        <v>0</v>
      </c>
      <c r="AF378" s="6">
        <v>0.49997888525423856</v>
      </c>
      <c r="AG378" s="6">
        <v>3.245867903882897</v>
      </c>
      <c r="AH378" s="6">
        <v>0</v>
      </c>
      <c r="AI378" s="6">
        <v>0</v>
      </c>
      <c r="AJ378" s="6">
        <v>0</v>
      </c>
      <c r="AK378" s="6">
        <v>0</v>
      </c>
      <c r="AL378" s="6">
        <v>2.9274980379918447</v>
      </c>
      <c r="AM378" s="6">
        <v>0</v>
      </c>
      <c r="AN378" s="6">
        <v>7.5430067806448342</v>
      </c>
      <c r="AO378" s="6">
        <v>0</v>
      </c>
      <c r="AP378" s="6">
        <v>6.2153325495806051E-2</v>
      </c>
      <c r="AQ378" s="6">
        <v>0</v>
      </c>
      <c r="AR378" s="6">
        <v>0</v>
      </c>
      <c r="AS378" s="6"/>
    </row>
    <row r="379" spans="1:50" x14ac:dyDescent="0.25">
      <c r="A379" t="s">
        <v>155</v>
      </c>
      <c r="B379" t="s">
        <v>42</v>
      </c>
      <c r="D379" t="s">
        <v>40</v>
      </c>
      <c r="E379" t="s">
        <v>41</v>
      </c>
      <c r="F379">
        <v>2030</v>
      </c>
      <c r="I379" s="6">
        <v>5.6331514752524647</v>
      </c>
      <c r="J379" s="6">
        <v>0</v>
      </c>
      <c r="K379" s="6">
        <v>0</v>
      </c>
      <c r="L379" s="6">
        <v>0</v>
      </c>
      <c r="M379" s="6">
        <v>13.620299629876971</v>
      </c>
      <c r="N379" s="6">
        <v>0</v>
      </c>
      <c r="O379" s="6">
        <v>0.28843477838083453</v>
      </c>
      <c r="P379" s="6">
        <v>0</v>
      </c>
      <c r="Q379" s="6">
        <v>0</v>
      </c>
      <c r="R379" s="6">
        <v>0</v>
      </c>
      <c r="S379" s="6">
        <v>0</v>
      </c>
      <c r="T379" s="6">
        <v>44.915056075074489</v>
      </c>
      <c r="U379" s="6">
        <v>0</v>
      </c>
      <c r="V379" s="6">
        <v>3.10796216859897</v>
      </c>
      <c r="W379" s="6">
        <v>3.6874292270150786</v>
      </c>
      <c r="X379" s="6">
        <v>0</v>
      </c>
      <c r="Y379" s="6">
        <v>0</v>
      </c>
      <c r="Z379" s="6">
        <v>0</v>
      </c>
      <c r="AA379" s="6">
        <v>0</v>
      </c>
      <c r="AB379" s="6">
        <v>11.132322548074573</v>
      </c>
      <c r="AC379" s="6">
        <v>0</v>
      </c>
      <c r="AD379" s="6">
        <v>0</v>
      </c>
      <c r="AE379" s="6">
        <v>0</v>
      </c>
      <c r="AF379" s="6">
        <v>0.51183672812200365</v>
      </c>
      <c r="AG379" s="6">
        <v>3.3946165240424127</v>
      </c>
      <c r="AH379" s="6">
        <v>0</v>
      </c>
      <c r="AI379" s="6">
        <v>0</v>
      </c>
      <c r="AJ379" s="6">
        <v>0</v>
      </c>
      <c r="AK379" s="6">
        <v>0</v>
      </c>
      <c r="AL379" s="6">
        <v>2.6070542347620203</v>
      </c>
      <c r="AM379" s="6">
        <v>0</v>
      </c>
      <c r="AN379" s="6">
        <v>7.5790960000038714</v>
      </c>
      <c r="AO379" s="6">
        <v>0</v>
      </c>
      <c r="AP379" s="6">
        <v>0.15673132195217976</v>
      </c>
      <c r="AQ379" s="6">
        <v>0</v>
      </c>
      <c r="AR379" s="6">
        <v>0</v>
      </c>
      <c r="AS379" s="6"/>
    </row>
    <row r="380" spans="1:50" x14ac:dyDescent="0.25">
      <c r="A380" t="s">
        <v>155</v>
      </c>
      <c r="B380" t="s">
        <v>42</v>
      </c>
      <c r="D380" t="s">
        <v>40</v>
      </c>
      <c r="E380" t="s">
        <v>41</v>
      </c>
      <c r="F380">
        <v>2040</v>
      </c>
      <c r="I380" s="6">
        <v>5.9278461692128444</v>
      </c>
      <c r="J380" s="6">
        <v>0</v>
      </c>
      <c r="K380" s="6">
        <v>0</v>
      </c>
      <c r="L380" s="6">
        <v>0</v>
      </c>
      <c r="M380" s="6">
        <v>13.746550143421604</v>
      </c>
      <c r="N380" s="6">
        <v>0</v>
      </c>
      <c r="O380" s="6">
        <v>0.2706837098960011</v>
      </c>
      <c r="P380" s="6">
        <v>0</v>
      </c>
      <c r="Q380" s="6">
        <v>0</v>
      </c>
      <c r="R380" s="6">
        <v>0</v>
      </c>
      <c r="S380" s="6">
        <v>0</v>
      </c>
      <c r="T380" s="6">
        <v>49.49124714263916</v>
      </c>
      <c r="U380" s="6">
        <v>0</v>
      </c>
      <c r="V380" s="6">
        <v>3.1324593700257646</v>
      </c>
      <c r="W380" s="6">
        <v>4.0412118061912565</v>
      </c>
      <c r="X380" s="6">
        <v>0</v>
      </c>
      <c r="Y380" s="6">
        <v>0</v>
      </c>
      <c r="Z380" s="6">
        <v>0</v>
      </c>
      <c r="AA380" s="6">
        <v>0</v>
      </c>
      <c r="AB380" s="6">
        <v>10.992619144544038</v>
      </c>
      <c r="AC380" s="6">
        <v>0</v>
      </c>
      <c r="AD380" s="6">
        <v>0</v>
      </c>
      <c r="AE380" s="6">
        <v>0</v>
      </c>
      <c r="AF380" s="6">
        <v>0.52828364129410743</v>
      </c>
      <c r="AG380" s="6">
        <v>3.6449491399263767</v>
      </c>
      <c r="AH380" s="6">
        <v>0</v>
      </c>
      <c r="AI380" s="6">
        <v>0</v>
      </c>
      <c r="AJ380" s="6">
        <v>0</v>
      </c>
      <c r="AK380" s="6">
        <v>0</v>
      </c>
      <c r="AL380" s="6">
        <v>3.706528005509766</v>
      </c>
      <c r="AM380" s="6">
        <v>0</v>
      </c>
      <c r="AN380" s="6">
        <v>7.1068231518508007</v>
      </c>
      <c r="AO380" s="6">
        <v>0</v>
      </c>
      <c r="AP380" s="6">
        <v>0.13622919910901093</v>
      </c>
      <c r="AQ380" s="6">
        <v>0</v>
      </c>
      <c r="AR380" s="6">
        <v>0</v>
      </c>
      <c r="AS380" s="6"/>
    </row>
    <row r="381" spans="1:50" x14ac:dyDescent="0.25">
      <c r="A381" t="s">
        <v>155</v>
      </c>
      <c r="B381" t="s">
        <v>42</v>
      </c>
      <c r="D381" t="s">
        <v>40</v>
      </c>
      <c r="E381" s="5" t="s">
        <v>41</v>
      </c>
      <c r="F381" s="5">
        <v>2050</v>
      </c>
      <c r="G381" s="5"/>
      <c r="H381" s="5"/>
      <c r="I381" s="7">
        <v>6.2262105789716609</v>
      </c>
      <c r="J381" s="7">
        <v>0</v>
      </c>
      <c r="K381" s="7">
        <v>0</v>
      </c>
      <c r="L381" s="7">
        <v>0</v>
      </c>
      <c r="M381" s="7">
        <v>13.830426219890182</v>
      </c>
      <c r="N381" s="7">
        <v>0</v>
      </c>
      <c r="O381" s="7">
        <v>0.25024901182600112</v>
      </c>
      <c r="P381" s="7">
        <v>0</v>
      </c>
      <c r="Q381" s="7">
        <v>0</v>
      </c>
      <c r="R381" s="7">
        <v>0</v>
      </c>
      <c r="S381" s="7">
        <v>0</v>
      </c>
      <c r="T381" s="7">
        <v>54.287838002343584</v>
      </c>
      <c r="U381" s="7">
        <v>0</v>
      </c>
      <c r="V381" s="7">
        <v>3.1468023274319687</v>
      </c>
      <c r="W381" s="7">
        <v>4.4111832688253845</v>
      </c>
      <c r="X381" s="7">
        <v>0</v>
      </c>
      <c r="Y381" s="7">
        <v>0</v>
      </c>
      <c r="Z381" s="7">
        <v>0</v>
      </c>
      <c r="AA381" s="7">
        <v>0</v>
      </c>
      <c r="AB381" s="7">
        <v>10.796766344073793</v>
      </c>
      <c r="AC381" s="7">
        <v>0</v>
      </c>
      <c r="AD381" s="7">
        <v>0</v>
      </c>
      <c r="AE381" s="7">
        <v>0</v>
      </c>
      <c r="AF381" s="7">
        <v>0.5441376507573743</v>
      </c>
      <c r="AG381" s="7">
        <v>3.9036323527486991</v>
      </c>
      <c r="AH381" s="7">
        <v>0</v>
      </c>
      <c r="AI381" s="7">
        <v>0</v>
      </c>
      <c r="AJ381" s="7">
        <v>0</v>
      </c>
      <c r="AK381" s="7">
        <v>0</v>
      </c>
      <c r="AL381" s="7">
        <v>4.8913036289124063</v>
      </c>
      <c r="AM381" s="7">
        <v>0</v>
      </c>
      <c r="AN381" s="7">
        <v>6.5635261983247242</v>
      </c>
      <c r="AO381" s="7">
        <v>0</v>
      </c>
      <c r="AP381" s="7">
        <v>0.11332479158401654</v>
      </c>
      <c r="AQ381" s="7">
        <v>0</v>
      </c>
      <c r="AR381" s="7">
        <v>0</v>
      </c>
      <c r="AS381" s="23"/>
    </row>
    <row r="382" spans="1:50" x14ac:dyDescent="0.25">
      <c r="E382" t="s">
        <v>45</v>
      </c>
      <c r="F382">
        <v>2010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</row>
    <row r="383" spans="1:50" x14ac:dyDescent="0.25">
      <c r="E383" t="s">
        <v>45</v>
      </c>
      <c r="F383">
        <v>2020</v>
      </c>
      <c r="I383" s="6">
        <v>7.9149018955560813</v>
      </c>
      <c r="J383" s="6">
        <v>0</v>
      </c>
      <c r="K383" s="6">
        <v>0</v>
      </c>
      <c r="L383" s="6">
        <v>0</v>
      </c>
      <c r="M383" s="6">
        <v>9.0822648493001239</v>
      </c>
      <c r="N383" s="6">
        <v>0</v>
      </c>
      <c r="O383" s="6">
        <v>13.012708473757229</v>
      </c>
      <c r="P383" s="6">
        <v>0</v>
      </c>
      <c r="Q383" s="6">
        <v>0</v>
      </c>
      <c r="R383" s="6">
        <v>0</v>
      </c>
      <c r="S383" s="6">
        <v>0</v>
      </c>
      <c r="T383" s="6">
        <v>16.746124735854536</v>
      </c>
      <c r="U383" s="6">
        <v>0</v>
      </c>
      <c r="V383" s="6">
        <v>13.1570829814923</v>
      </c>
      <c r="W383" s="6">
        <v>16.91394575250078</v>
      </c>
      <c r="X383" s="6">
        <v>0</v>
      </c>
      <c r="Y383" s="6">
        <v>0</v>
      </c>
      <c r="Z383" s="6">
        <v>0</v>
      </c>
      <c r="AA383" s="6">
        <v>0</v>
      </c>
      <c r="AB383" s="6">
        <v>18.258214710920093</v>
      </c>
      <c r="AC383" s="6">
        <v>0</v>
      </c>
      <c r="AD383" s="6">
        <v>0</v>
      </c>
      <c r="AE383" s="6">
        <v>0</v>
      </c>
      <c r="AF383" s="6">
        <v>9.0822648493001239</v>
      </c>
      <c r="AG383" s="6">
        <v>9.0822648493001239</v>
      </c>
      <c r="AH383" s="6">
        <v>0</v>
      </c>
      <c r="AI383" s="6">
        <v>0</v>
      </c>
      <c r="AJ383" s="6">
        <v>0</v>
      </c>
      <c r="AK383" s="6">
        <v>0</v>
      </c>
      <c r="AL383" s="6">
        <v>11.437740259813033</v>
      </c>
      <c r="AM383" s="6">
        <v>0</v>
      </c>
      <c r="AN383" s="6">
        <v>9.0815769345377753</v>
      </c>
      <c r="AO383" s="6">
        <v>0</v>
      </c>
      <c r="AP383" s="6">
        <v>10.22939364325501</v>
      </c>
      <c r="AQ383" s="6">
        <v>0</v>
      </c>
      <c r="AR383" s="6">
        <v>0</v>
      </c>
      <c r="AS383" s="6"/>
    </row>
    <row r="384" spans="1:50" x14ac:dyDescent="0.25">
      <c r="E384" t="s">
        <v>45</v>
      </c>
      <c r="F384">
        <v>2030</v>
      </c>
      <c r="I384" s="6">
        <v>7.46112925176004</v>
      </c>
      <c r="J384" s="6">
        <v>0</v>
      </c>
      <c r="K384" s="6">
        <v>0</v>
      </c>
      <c r="L384" s="6">
        <v>0</v>
      </c>
      <c r="M384" s="6">
        <v>7.46112925176004</v>
      </c>
      <c r="N384" s="6">
        <v>0</v>
      </c>
      <c r="O384" s="6">
        <v>12.25983621519199</v>
      </c>
      <c r="P384" s="6">
        <v>0</v>
      </c>
      <c r="Q384" s="6">
        <v>0</v>
      </c>
      <c r="R384" s="6">
        <v>0</v>
      </c>
      <c r="S384" s="6">
        <v>0</v>
      </c>
      <c r="T384" s="6">
        <v>15.299167807695538</v>
      </c>
      <c r="U384" s="6">
        <v>0</v>
      </c>
      <c r="V384" s="6">
        <v>11.48120458076386</v>
      </c>
      <c r="W384" s="6">
        <v>16.50563346116023</v>
      </c>
      <c r="X384" s="6">
        <v>8.0085993490448963</v>
      </c>
      <c r="Y384" s="6">
        <v>0</v>
      </c>
      <c r="Z384" s="6">
        <v>0</v>
      </c>
      <c r="AA384" s="6">
        <v>0</v>
      </c>
      <c r="AB384" s="6">
        <v>18.237241180594133</v>
      </c>
      <c r="AC384" s="6">
        <v>0</v>
      </c>
      <c r="AD384" s="6">
        <v>0</v>
      </c>
      <c r="AE384" s="6">
        <v>0</v>
      </c>
      <c r="AF384" s="6">
        <v>8.651810240551999</v>
      </c>
      <c r="AG384" s="6">
        <v>8.651810240551999</v>
      </c>
      <c r="AH384" s="6">
        <v>0</v>
      </c>
      <c r="AI384" s="6">
        <v>0</v>
      </c>
      <c r="AJ384" s="6">
        <v>0</v>
      </c>
      <c r="AK384" s="6">
        <v>0</v>
      </c>
      <c r="AL384" s="6">
        <v>10.946496256738062</v>
      </c>
      <c r="AM384" s="6">
        <v>0</v>
      </c>
      <c r="AN384" s="6">
        <v>7.46112925176004</v>
      </c>
      <c r="AO384" s="6">
        <v>0</v>
      </c>
      <c r="AP384" s="6">
        <v>8.9167478550195955</v>
      </c>
      <c r="AQ384" s="6">
        <v>0</v>
      </c>
      <c r="AR384" s="6">
        <v>0</v>
      </c>
      <c r="AS384" s="6"/>
    </row>
    <row r="385" spans="1:50" x14ac:dyDescent="0.25">
      <c r="E385" t="s">
        <v>45</v>
      </c>
      <c r="F385">
        <v>2040</v>
      </c>
      <c r="I385" s="6">
        <v>8.6317674162023064</v>
      </c>
      <c r="J385" s="6">
        <v>0</v>
      </c>
      <c r="K385" s="6">
        <v>0</v>
      </c>
      <c r="L385" s="6">
        <v>0</v>
      </c>
      <c r="M385" s="6">
        <v>8.6317674162023064</v>
      </c>
      <c r="N385" s="6">
        <v>0</v>
      </c>
      <c r="O385" s="6">
        <v>12.428040731174901</v>
      </c>
      <c r="P385" s="6">
        <v>0</v>
      </c>
      <c r="Q385" s="6">
        <v>0</v>
      </c>
      <c r="R385" s="6">
        <v>0</v>
      </c>
      <c r="S385" s="6">
        <v>0</v>
      </c>
      <c r="T385" s="6">
        <v>14.991299451734369</v>
      </c>
      <c r="U385" s="6">
        <v>0</v>
      </c>
      <c r="V385" s="6">
        <v>11.291707776746767</v>
      </c>
      <c r="W385" s="6">
        <v>15.956897601375012</v>
      </c>
      <c r="X385" s="6">
        <v>9.1833609022332876</v>
      </c>
      <c r="Y385" s="6">
        <v>0</v>
      </c>
      <c r="Z385" s="6">
        <v>0</v>
      </c>
      <c r="AA385" s="6">
        <v>0</v>
      </c>
      <c r="AB385" s="6">
        <v>18.079944864270594</v>
      </c>
      <c r="AC385" s="6">
        <v>0</v>
      </c>
      <c r="AD385" s="6">
        <v>0</v>
      </c>
      <c r="AE385" s="6">
        <v>0</v>
      </c>
      <c r="AF385" s="6">
        <v>9.8457664400421834</v>
      </c>
      <c r="AG385" s="6">
        <v>9.8457664400421834</v>
      </c>
      <c r="AH385" s="6">
        <v>0</v>
      </c>
      <c r="AI385" s="6">
        <v>0</v>
      </c>
      <c r="AJ385" s="6">
        <v>0</v>
      </c>
      <c r="AK385" s="6">
        <v>0</v>
      </c>
      <c r="AL385" s="6">
        <v>10.386699834060389</v>
      </c>
      <c r="AM385" s="6">
        <v>0</v>
      </c>
      <c r="AN385" s="6">
        <v>8.6317674162023064</v>
      </c>
      <c r="AO385" s="6">
        <v>0</v>
      </c>
      <c r="AP385" s="6">
        <v>8.7824618110437562</v>
      </c>
      <c r="AQ385" s="6">
        <v>0</v>
      </c>
      <c r="AR385" s="6">
        <v>0</v>
      </c>
      <c r="AS385" s="6"/>
      <c r="AU385" s="6"/>
    </row>
    <row r="386" spans="1:50" x14ac:dyDescent="0.25">
      <c r="E386" t="s">
        <v>45</v>
      </c>
      <c r="F386">
        <v>2050</v>
      </c>
      <c r="I386" s="6">
        <v>8.8792708159676472</v>
      </c>
      <c r="J386" s="6">
        <v>0</v>
      </c>
      <c r="K386" s="6">
        <v>0</v>
      </c>
      <c r="L386" s="6">
        <v>0</v>
      </c>
      <c r="M386" s="6">
        <v>10.116587874855437</v>
      </c>
      <c r="N386" s="6">
        <v>0</v>
      </c>
      <c r="O386" s="6">
        <v>12.675414773048802</v>
      </c>
      <c r="P386" s="6">
        <v>0</v>
      </c>
      <c r="Q386" s="6">
        <v>0</v>
      </c>
      <c r="R386" s="6">
        <v>0</v>
      </c>
      <c r="S386" s="6">
        <v>0</v>
      </c>
      <c r="T386" s="6">
        <v>14.779530930973372</v>
      </c>
      <c r="U386" s="6">
        <v>0</v>
      </c>
      <c r="V386" s="6">
        <v>11.122623555418762</v>
      </c>
      <c r="W386" s="6">
        <v>15.536934119464057</v>
      </c>
      <c r="X386" s="6">
        <v>9.4349876907447534</v>
      </c>
      <c r="Y386" s="6">
        <v>0</v>
      </c>
      <c r="Z386" s="6">
        <v>0</v>
      </c>
      <c r="AA386" s="6">
        <v>0</v>
      </c>
      <c r="AB386" s="6">
        <v>17.695672990466775</v>
      </c>
      <c r="AC386" s="6">
        <v>0</v>
      </c>
      <c r="AD386" s="6">
        <v>0</v>
      </c>
      <c r="AE386" s="6">
        <v>8.9356878640750317</v>
      </c>
      <c r="AF386" s="6">
        <v>10.116587874855437</v>
      </c>
      <c r="AG386" s="6">
        <v>10.116587874855437</v>
      </c>
      <c r="AH386" s="6">
        <v>0</v>
      </c>
      <c r="AI386" s="6">
        <v>0</v>
      </c>
      <c r="AJ386" s="6">
        <v>0</v>
      </c>
      <c r="AK386" s="6">
        <v>0</v>
      </c>
      <c r="AL386" s="6">
        <v>10.220744127426729</v>
      </c>
      <c r="AM386" s="6">
        <v>0</v>
      </c>
      <c r="AN386" s="6">
        <v>10.097180649203581</v>
      </c>
      <c r="AO386" s="6">
        <v>0</v>
      </c>
      <c r="AP386" s="6">
        <v>8.6593462725950658</v>
      </c>
      <c r="AQ386" s="6">
        <v>0</v>
      </c>
      <c r="AR386" s="6">
        <v>0</v>
      </c>
      <c r="AS386" s="6"/>
      <c r="AV386" s="6"/>
    </row>
    <row r="387" spans="1:50" ht="15.75" thickBot="1" x14ac:dyDescent="0.3">
      <c r="A387" s="10"/>
      <c r="B387" s="10" t="s">
        <v>46</v>
      </c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1"/>
      <c r="AV387" s="6"/>
      <c r="AW387" s="6"/>
    </row>
    <row r="388" spans="1:50" x14ac:dyDescent="0.25">
      <c r="A388" t="s">
        <v>55</v>
      </c>
      <c r="B388" t="s">
        <v>42</v>
      </c>
      <c r="D388" t="s">
        <v>40</v>
      </c>
      <c r="E388" t="s">
        <v>41</v>
      </c>
      <c r="F388">
        <v>2010</v>
      </c>
      <c r="I388" s="6">
        <v>1.4410965678842367</v>
      </c>
      <c r="J388" s="6">
        <v>3.6755053733406249</v>
      </c>
      <c r="K388" s="6">
        <v>30.383850697661423</v>
      </c>
      <c r="L388" s="6">
        <v>6.352450179353565</v>
      </c>
      <c r="M388" s="6">
        <v>1.2315390034526121</v>
      </c>
      <c r="N388" s="6">
        <v>0</v>
      </c>
      <c r="O388" s="6">
        <v>3.3589745457241489</v>
      </c>
      <c r="P388" s="6">
        <v>51.986169800600415</v>
      </c>
      <c r="Q388" s="6">
        <v>51.410523738616064</v>
      </c>
      <c r="R388" s="6">
        <v>25.763090034369498</v>
      </c>
      <c r="S388" s="6">
        <v>8.0538988323872314</v>
      </c>
      <c r="T388" s="6">
        <v>65.485648189896352</v>
      </c>
      <c r="U388" s="6">
        <v>2.4745034171980085</v>
      </c>
      <c r="V388" s="6">
        <v>236.94224296349162</v>
      </c>
      <c r="W388" s="6">
        <v>6.2274603136670299</v>
      </c>
      <c r="X388" s="6">
        <v>2.0445741544927176</v>
      </c>
      <c r="Y388" s="6">
        <v>69.886433864632863</v>
      </c>
      <c r="Z388" s="6">
        <v>11.366576378145565</v>
      </c>
      <c r="AA388" s="6">
        <v>0</v>
      </c>
      <c r="AB388" s="6">
        <v>97.239814752442584</v>
      </c>
      <c r="AC388" s="6">
        <v>9.5819755456621163</v>
      </c>
      <c r="AD388" s="6">
        <v>1.2224625393913919</v>
      </c>
      <c r="AE388" s="6">
        <v>7.0248210019087631</v>
      </c>
      <c r="AF388" s="6">
        <v>0.19800766365563188</v>
      </c>
      <c r="AG388" s="6">
        <v>0.54663489490353911</v>
      </c>
      <c r="AH388" s="6">
        <v>7.0248210019087631</v>
      </c>
      <c r="AI388" s="6">
        <v>23.568018696753086</v>
      </c>
      <c r="AJ388" s="6">
        <v>0</v>
      </c>
      <c r="AK388" s="6">
        <v>61.600268171562526</v>
      </c>
      <c r="AL388" s="6">
        <v>19.59365303063116</v>
      </c>
      <c r="AM388" s="6">
        <v>18.71792342218934</v>
      </c>
      <c r="AN388" s="6">
        <v>5.9051178626490239</v>
      </c>
      <c r="AO388" s="6">
        <v>14.285825338457295</v>
      </c>
      <c r="AP388" s="6">
        <v>1.1805868559878718</v>
      </c>
      <c r="AQ388" s="6">
        <v>14.196127615955721</v>
      </c>
      <c r="AR388" s="6">
        <v>147.96895596556391</v>
      </c>
      <c r="AS388" s="6"/>
      <c r="AV388" s="6"/>
      <c r="AW388" s="6"/>
      <c r="AX388" s="6"/>
    </row>
    <row r="389" spans="1:50" x14ac:dyDescent="0.25">
      <c r="A389" t="s">
        <v>55</v>
      </c>
      <c r="B389" t="s">
        <v>42</v>
      </c>
      <c r="D389" t="s">
        <v>40</v>
      </c>
      <c r="E389" t="s">
        <v>41</v>
      </c>
      <c r="F389">
        <v>2020</v>
      </c>
      <c r="I389" s="6">
        <v>1.4410965678842367</v>
      </c>
      <c r="J389" s="6">
        <v>3.6750402740526891</v>
      </c>
      <c r="K389" s="6">
        <v>30.335905382475474</v>
      </c>
      <c r="L389" s="6">
        <v>5.3330411607665127</v>
      </c>
      <c r="M389" s="6">
        <v>1.2315390034526121</v>
      </c>
      <c r="N389" s="6">
        <v>0</v>
      </c>
      <c r="O389" s="6">
        <v>3.4336787712116039</v>
      </c>
      <c r="P389" s="6">
        <v>45.261482462134239</v>
      </c>
      <c r="Q389" s="6">
        <v>50.695165306148837</v>
      </c>
      <c r="R389" s="6">
        <v>25.81191446562465</v>
      </c>
      <c r="S389" s="6">
        <v>7.2131669207356488</v>
      </c>
      <c r="T389" s="6">
        <v>73.114754808645969</v>
      </c>
      <c r="U389" s="6">
        <v>2.4324184980058452</v>
      </c>
      <c r="V389" s="6">
        <v>235.51383947161841</v>
      </c>
      <c r="W389" s="6">
        <v>6.2360998870059792</v>
      </c>
      <c r="X389" s="6">
        <v>2.0445741544927176</v>
      </c>
      <c r="Y389" s="6">
        <v>60.842388904354671</v>
      </c>
      <c r="Z389" s="6">
        <v>11.476094427023501</v>
      </c>
      <c r="AA389" s="6">
        <v>0</v>
      </c>
      <c r="AB389" s="6">
        <v>98.060326348622496</v>
      </c>
      <c r="AC389" s="6">
        <v>11.052017663413427</v>
      </c>
      <c r="AD389" s="6">
        <v>1.2224625393913919</v>
      </c>
      <c r="AE389" s="6">
        <v>7.1026621687466998</v>
      </c>
      <c r="AF389" s="6">
        <v>0.19800766365563188</v>
      </c>
      <c r="AG389" s="6">
        <v>0.54663489490353911</v>
      </c>
      <c r="AH389" s="6">
        <v>0.37678207596041641</v>
      </c>
      <c r="AI389" s="6">
        <v>23.710083598075283</v>
      </c>
      <c r="AJ389" s="6">
        <v>0</v>
      </c>
      <c r="AK389" s="6">
        <v>65.658820154594466</v>
      </c>
      <c r="AL389" s="6">
        <v>19.499755917009978</v>
      </c>
      <c r="AM389" s="6">
        <v>19.40821263642686</v>
      </c>
      <c r="AN389" s="6">
        <v>5.9051178626490239</v>
      </c>
      <c r="AO389" s="6">
        <v>14.06148127003542</v>
      </c>
      <c r="AP389" s="6">
        <v>1.1749967871604419</v>
      </c>
      <c r="AQ389" s="6">
        <v>11.988344132159638</v>
      </c>
      <c r="AR389" s="6">
        <v>145.40466135105714</v>
      </c>
      <c r="AS389" s="6"/>
    </row>
    <row r="390" spans="1:50" x14ac:dyDescent="0.25">
      <c r="A390" t="s">
        <v>55</v>
      </c>
      <c r="B390" t="s">
        <v>42</v>
      </c>
      <c r="D390" t="s">
        <v>40</v>
      </c>
      <c r="E390" t="s">
        <v>41</v>
      </c>
      <c r="F390">
        <v>2030</v>
      </c>
      <c r="I390" s="6">
        <v>1.4410965678842367</v>
      </c>
      <c r="J390" s="6">
        <v>3.675340436998058</v>
      </c>
      <c r="K390" s="6">
        <v>30.48017502880101</v>
      </c>
      <c r="L390" s="6">
        <v>5.7381761652351368</v>
      </c>
      <c r="M390" s="6">
        <v>1.2315390034526121</v>
      </c>
      <c r="N390" s="6">
        <v>0</v>
      </c>
      <c r="O390" s="6">
        <v>3.5134845664534327</v>
      </c>
      <c r="P390" s="6">
        <v>41.409667585552249</v>
      </c>
      <c r="Q390" s="6">
        <v>51.823206942444401</v>
      </c>
      <c r="R390" s="6">
        <v>26.067619710956127</v>
      </c>
      <c r="S390" s="6">
        <v>7.2644568663004891</v>
      </c>
      <c r="T390" s="6">
        <v>75.514033069570061</v>
      </c>
      <c r="U390" s="6">
        <v>2.4208521742711469</v>
      </c>
      <c r="V390" s="6">
        <v>235.13862279308864</v>
      </c>
      <c r="W390" s="6">
        <v>6.3115731822968728</v>
      </c>
      <c r="X390" s="6">
        <v>2.0445741544927176</v>
      </c>
      <c r="Y390" s="6">
        <v>59.743706097456702</v>
      </c>
      <c r="Z390" s="6">
        <v>11.583650335362513</v>
      </c>
      <c r="AA390" s="6">
        <v>0</v>
      </c>
      <c r="AB390" s="6">
        <v>97.08124211582863</v>
      </c>
      <c r="AC390" s="6">
        <v>12.466710670737138</v>
      </c>
      <c r="AD390" s="6">
        <v>1.2224625393913919</v>
      </c>
      <c r="AE390" s="6">
        <v>7.6176656776041938</v>
      </c>
      <c r="AF390" s="6">
        <v>0.19800766365563188</v>
      </c>
      <c r="AG390" s="6">
        <v>0.54663489490353911</v>
      </c>
      <c r="AH390" s="6">
        <v>0.37678207596041641</v>
      </c>
      <c r="AI390" s="6">
        <v>24.204974449426647</v>
      </c>
      <c r="AJ390" s="6">
        <v>0</v>
      </c>
      <c r="AK390" s="6">
        <v>73.290931519205387</v>
      </c>
      <c r="AL390" s="6">
        <v>19.926503591764828</v>
      </c>
      <c r="AM390" s="6">
        <v>19.855555376000474</v>
      </c>
      <c r="AN390" s="6">
        <v>5.9051178626490239</v>
      </c>
      <c r="AO390" s="6">
        <v>13.979861991601048</v>
      </c>
      <c r="AP390" s="6">
        <v>1.173224117671531</v>
      </c>
      <c r="AQ390" s="6">
        <v>11.632698225610689</v>
      </c>
      <c r="AR390" s="6">
        <v>147.02662806722569</v>
      </c>
      <c r="AS390" s="6"/>
    </row>
    <row r="391" spans="1:50" x14ac:dyDescent="0.25">
      <c r="A391" t="s">
        <v>55</v>
      </c>
      <c r="B391" t="s">
        <v>42</v>
      </c>
      <c r="D391" t="s">
        <v>40</v>
      </c>
      <c r="E391" t="s">
        <v>41</v>
      </c>
      <c r="F391">
        <v>2040</v>
      </c>
      <c r="I391" s="6">
        <v>1.4410965678842367</v>
      </c>
      <c r="J391" s="6">
        <v>3.6853043137127321</v>
      </c>
      <c r="K391" s="6">
        <v>30.577145937758459</v>
      </c>
      <c r="L391" s="6">
        <v>5.5834291613006046</v>
      </c>
      <c r="M391" s="6">
        <v>1.2315390034526121</v>
      </c>
      <c r="N391" s="6">
        <v>0</v>
      </c>
      <c r="O391" s="6">
        <v>3.6363077358769424</v>
      </c>
      <c r="P391" s="6">
        <v>39.881372195154754</v>
      </c>
      <c r="Q391" s="6">
        <v>53.23287352708347</v>
      </c>
      <c r="R391" s="6">
        <v>25.922148145546416</v>
      </c>
      <c r="S391" s="6">
        <v>7.3141817864511944</v>
      </c>
      <c r="T391" s="6">
        <v>76.229915754516227</v>
      </c>
      <c r="U391" s="6">
        <v>2.5508915801330789</v>
      </c>
      <c r="V391" s="6">
        <v>234.8792321834286</v>
      </c>
      <c r="W391" s="6">
        <v>6.5463793831795369</v>
      </c>
      <c r="X391" s="6">
        <v>2.0445741544927176</v>
      </c>
      <c r="Y391" s="6">
        <v>60.695584873651065</v>
      </c>
      <c r="Z391" s="6">
        <v>11.606349039908286</v>
      </c>
      <c r="AA391" s="6">
        <v>0</v>
      </c>
      <c r="AB391" s="6">
        <v>94.832236957352222</v>
      </c>
      <c r="AC391" s="6">
        <v>13.673732806225425</v>
      </c>
      <c r="AD391" s="6">
        <v>1.2224625393913919</v>
      </c>
      <c r="AE391" s="6">
        <v>7.8898813940895467</v>
      </c>
      <c r="AF391" s="6">
        <v>0.19800766365563188</v>
      </c>
      <c r="AG391" s="6">
        <v>0.54663489490353911</v>
      </c>
      <c r="AH391" s="6">
        <v>0.37678207596041641</v>
      </c>
      <c r="AI391" s="6">
        <v>24.563764183114294</v>
      </c>
      <c r="AJ391" s="6">
        <v>0</v>
      </c>
      <c r="AK391" s="6">
        <v>81.733243288943854</v>
      </c>
      <c r="AL391" s="6">
        <v>20.503925160084609</v>
      </c>
      <c r="AM391" s="6">
        <v>19.823510068734787</v>
      </c>
      <c r="AN391" s="6">
        <v>5.9051178626490239</v>
      </c>
      <c r="AO391" s="6">
        <v>14.134231584366592</v>
      </c>
      <c r="AP391" s="6">
        <v>1.1554722566592248</v>
      </c>
      <c r="AQ391" s="6">
        <v>11.170921763430314</v>
      </c>
      <c r="AR391" s="6">
        <v>148.58075037385336</v>
      </c>
      <c r="AS391" s="6"/>
    </row>
    <row r="392" spans="1:50" x14ac:dyDescent="0.25">
      <c r="A392" t="s">
        <v>55</v>
      </c>
      <c r="B392" t="s">
        <v>42</v>
      </c>
      <c r="D392" t="s">
        <v>40</v>
      </c>
      <c r="E392" s="5" t="s">
        <v>41</v>
      </c>
      <c r="F392" s="5">
        <v>2050</v>
      </c>
      <c r="G392" s="5"/>
      <c r="H392" s="5"/>
      <c r="I392" s="7">
        <v>1.4410965678842367</v>
      </c>
      <c r="J392" s="7">
        <v>3.6952681904274063</v>
      </c>
      <c r="K392" s="7">
        <v>30.674116846715904</v>
      </c>
      <c r="L392" s="7">
        <v>5.4286821573660724</v>
      </c>
      <c r="M392" s="7">
        <v>1.2315390034526121</v>
      </c>
      <c r="N392" s="7">
        <v>0</v>
      </c>
      <c r="O392" s="7">
        <v>3.7591309053004527</v>
      </c>
      <c r="P392" s="7">
        <v>38.353076804757258</v>
      </c>
      <c r="Q392" s="7">
        <v>54.642540111722532</v>
      </c>
      <c r="R392" s="7">
        <v>25.776676580136709</v>
      </c>
      <c r="S392" s="7">
        <v>7.3639067066018997</v>
      </c>
      <c r="T392" s="7">
        <v>76.945798439462365</v>
      </c>
      <c r="U392" s="7">
        <v>2.6809309859950115</v>
      </c>
      <c r="V392" s="7">
        <v>234.6198415737685</v>
      </c>
      <c r="W392" s="7">
        <v>6.7811855840621993</v>
      </c>
      <c r="X392" s="7">
        <v>2.0445741544927176</v>
      </c>
      <c r="Y392" s="7">
        <v>61.647463649845449</v>
      </c>
      <c r="Z392" s="7">
        <v>11.629047744454059</v>
      </c>
      <c r="AA392" s="7">
        <v>0</v>
      </c>
      <c r="AB392" s="7">
        <v>92.583231798875772</v>
      </c>
      <c r="AC392" s="7">
        <v>14.880754941713707</v>
      </c>
      <c r="AD392" s="7">
        <v>1.2224625393913919</v>
      </c>
      <c r="AE392" s="7">
        <v>8.1620971105749014</v>
      </c>
      <c r="AF392" s="7">
        <v>0.19800766365563188</v>
      </c>
      <c r="AG392" s="7">
        <v>0.54663489490353911</v>
      </c>
      <c r="AH392" s="7">
        <v>0.37678207596041641</v>
      </c>
      <c r="AI392" s="7">
        <v>24.922553916801949</v>
      </c>
      <c r="AJ392" s="7">
        <v>0</v>
      </c>
      <c r="AK392" s="7">
        <v>90.175555058682363</v>
      </c>
      <c r="AL392" s="7">
        <v>21.081346728404391</v>
      </c>
      <c r="AM392" s="7">
        <v>19.791464761469101</v>
      </c>
      <c r="AN392" s="7">
        <v>5.9051178626490239</v>
      </c>
      <c r="AO392" s="7">
        <v>14.288601177132136</v>
      </c>
      <c r="AP392" s="7">
        <v>1.1377203956469188</v>
      </c>
      <c r="AQ392" s="7">
        <v>10.709145301249944</v>
      </c>
      <c r="AR392" s="7">
        <v>150.13487268048107</v>
      </c>
      <c r="AS392" s="23"/>
    </row>
    <row r="393" spans="1:50" x14ac:dyDescent="0.25">
      <c r="E393" t="s">
        <v>45</v>
      </c>
      <c r="F393">
        <v>2010</v>
      </c>
      <c r="I393" s="6">
        <v>3.4835897497836608</v>
      </c>
      <c r="J393" s="6">
        <v>6.2437127192970054</v>
      </c>
      <c r="K393" s="6">
        <v>6.3172023659951586</v>
      </c>
      <c r="L393" s="6">
        <v>3.3219291609920729</v>
      </c>
      <c r="M393" s="6">
        <v>3.4835897497836612</v>
      </c>
      <c r="N393" s="6">
        <v>0</v>
      </c>
      <c r="O393" s="6">
        <v>4.0576550809604894</v>
      </c>
      <c r="P393" s="6">
        <v>3.6195685992228217</v>
      </c>
      <c r="Q393" s="6">
        <v>6.1161829574187081</v>
      </c>
      <c r="R393" s="6">
        <v>7.2489854142081889</v>
      </c>
      <c r="S393" s="6">
        <v>3.6251274503902744</v>
      </c>
      <c r="T393" s="6">
        <v>4.2157848570152785</v>
      </c>
      <c r="U393" s="6">
        <v>6.4271831687914878</v>
      </c>
      <c r="V393" s="6">
        <v>6.372036591399163</v>
      </c>
      <c r="W393" s="6">
        <v>4.1296617006914023</v>
      </c>
      <c r="X393" s="6">
        <v>3.3916269210386862</v>
      </c>
      <c r="Y393" s="6">
        <v>3.5094781100010821</v>
      </c>
      <c r="Z393" s="6">
        <v>6.1880955938964899</v>
      </c>
      <c r="AA393" s="6">
        <v>0</v>
      </c>
      <c r="AB393" s="6">
        <v>4.798345556535331</v>
      </c>
      <c r="AC393" s="6">
        <v>3.3830691225358667</v>
      </c>
      <c r="AD393" s="6">
        <v>6.1679300257673759</v>
      </c>
      <c r="AE393" s="6">
        <v>3.5002601556891562</v>
      </c>
      <c r="AF393" s="6">
        <v>3.4835897497836608</v>
      </c>
      <c r="AG393" s="6">
        <v>3.3916269210386862</v>
      </c>
      <c r="AH393" s="6">
        <v>3.4835897497836608</v>
      </c>
      <c r="AI393" s="6">
        <v>6.3642330674946255</v>
      </c>
      <c r="AJ393" s="6">
        <v>6.698463169051406</v>
      </c>
      <c r="AK393" s="6">
        <v>3.4827226796735888</v>
      </c>
      <c r="AL393" s="6">
        <v>3.7758593663885422</v>
      </c>
      <c r="AM393" s="6">
        <v>3.2383983526337277</v>
      </c>
      <c r="AN393" s="6">
        <v>3.4835897497836608</v>
      </c>
      <c r="AO393" s="6">
        <v>6.6845675413794305</v>
      </c>
      <c r="AP393" s="6">
        <v>3.870119975580697</v>
      </c>
      <c r="AQ393" s="6">
        <v>3.6203208806461955</v>
      </c>
      <c r="AR393" s="6">
        <v>6.4873915637109922</v>
      </c>
      <c r="AS393" s="6"/>
    </row>
    <row r="394" spans="1:50" x14ac:dyDescent="0.25">
      <c r="E394" t="s">
        <v>45</v>
      </c>
      <c r="F394">
        <v>2020</v>
      </c>
      <c r="I394" s="6">
        <v>3.4835897497836608</v>
      </c>
      <c r="J394" s="6">
        <v>6.2438410357165077</v>
      </c>
      <c r="K394" s="6">
        <v>6.3171357021878851</v>
      </c>
      <c r="L394" s="6">
        <v>3.3221511715889926</v>
      </c>
      <c r="M394" s="6">
        <v>3.4835897497836612</v>
      </c>
      <c r="N394" s="6">
        <v>0</v>
      </c>
      <c r="O394" s="6">
        <v>4.0576550809604894</v>
      </c>
      <c r="P394" s="6">
        <v>3.6198439271018117</v>
      </c>
      <c r="Q394" s="6">
        <v>6.1162927424830755</v>
      </c>
      <c r="R394" s="6">
        <v>7.2489854142081898</v>
      </c>
      <c r="S394" s="6">
        <v>3.6251274503902744</v>
      </c>
      <c r="T394" s="6">
        <v>4.2151700978711286</v>
      </c>
      <c r="U394" s="6">
        <v>6.4271955506454423</v>
      </c>
      <c r="V394" s="6">
        <v>6.3718210892742801</v>
      </c>
      <c r="W394" s="6">
        <v>4.1274941415436555</v>
      </c>
      <c r="X394" s="6">
        <v>3.3916269210386862</v>
      </c>
      <c r="Y394" s="6">
        <v>3.5093844870298732</v>
      </c>
      <c r="Z394" s="6">
        <v>6.188098962667743</v>
      </c>
      <c r="AA394" s="6">
        <v>0</v>
      </c>
      <c r="AB394" s="6">
        <v>4.798517896707156</v>
      </c>
      <c r="AC394" s="6">
        <v>3.3830691225358671</v>
      </c>
      <c r="AD394" s="6">
        <v>6.1679300257673759</v>
      </c>
      <c r="AE394" s="6">
        <v>3.5002601556891562</v>
      </c>
      <c r="AF394" s="6">
        <v>3.4835897497836608</v>
      </c>
      <c r="AG394" s="6">
        <v>3.3916269210386862</v>
      </c>
      <c r="AH394" s="6">
        <v>3.4835897497836608</v>
      </c>
      <c r="AI394" s="6">
        <v>6.364211006681626</v>
      </c>
      <c r="AJ394" s="6">
        <v>6.698463169051406</v>
      </c>
      <c r="AK394" s="6">
        <v>3.4826746782834932</v>
      </c>
      <c r="AL394" s="6">
        <v>3.776077708286663</v>
      </c>
      <c r="AM394" s="6">
        <v>3.2383826564049136</v>
      </c>
      <c r="AN394" s="6">
        <v>3.4835897497836608</v>
      </c>
      <c r="AO394" s="6">
        <v>6.6844762686209718</v>
      </c>
      <c r="AP394" s="6">
        <v>3.870119975580697</v>
      </c>
      <c r="AQ394" s="6">
        <v>3.6206622877909722</v>
      </c>
      <c r="AR394" s="6">
        <v>6.4872550560478288</v>
      </c>
      <c r="AS394" s="6"/>
    </row>
    <row r="395" spans="1:50" x14ac:dyDescent="0.25">
      <c r="E395" t="s">
        <v>45</v>
      </c>
      <c r="F395">
        <v>2030</v>
      </c>
      <c r="I395" s="6">
        <v>3.4835897497836608</v>
      </c>
      <c r="J395" s="6">
        <v>6.2441873710086453</v>
      </c>
      <c r="K395" s="6">
        <v>6.3328283671893741</v>
      </c>
      <c r="L395" s="6">
        <v>3.479903979502974</v>
      </c>
      <c r="M395" s="6">
        <v>3.4835897497836612</v>
      </c>
      <c r="N395" s="6">
        <v>0</v>
      </c>
      <c r="O395" s="6">
        <v>4.1224027172473114</v>
      </c>
      <c r="P395" s="6">
        <v>3.4222688525553884</v>
      </c>
      <c r="Q395" s="6">
        <v>6.1891119615662973</v>
      </c>
      <c r="R395" s="6">
        <v>7.2911881553320894</v>
      </c>
      <c r="S395" s="6">
        <v>3.6418605935247452</v>
      </c>
      <c r="T395" s="6">
        <v>4.3172906154819133</v>
      </c>
      <c r="U395" s="6">
        <v>6.4111895055928061</v>
      </c>
      <c r="V395" s="6">
        <v>6.3674649500615077</v>
      </c>
      <c r="W395" s="6">
        <v>4.1646939246628198</v>
      </c>
      <c r="X395" s="6">
        <v>3.3916269210386862</v>
      </c>
      <c r="Y395" s="6">
        <v>3.4725014284456894</v>
      </c>
      <c r="Z395" s="6">
        <v>6.218122204726038</v>
      </c>
      <c r="AA395" s="6">
        <v>0</v>
      </c>
      <c r="AB395" s="6">
        <v>4.7670393402403359</v>
      </c>
      <c r="AC395" s="6">
        <v>3.6533105154346361</v>
      </c>
      <c r="AD395" s="6">
        <v>6.1679300257673759</v>
      </c>
      <c r="AE395" s="6">
        <v>3.6618381419324577</v>
      </c>
      <c r="AF395" s="6">
        <v>3.4835897497836608</v>
      </c>
      <c r="AG395" s="6">
        <v>3.3916269210386862</v>
      </c>
      <c r="AH395" s="6">
        <v>3.4835897497836608</v>
      </c>
      <c r="AI395" s="6">
        <v>6.4391777679394746</v>
      </c>
      <c r="AJ395" s="6">
        <v>6.698463169051406</v>
      </c>
      <c r="AK395" s="6">
        <v>3.7519032904335043</v>
      </c>
      <c r="AL395" s="6">
        <v>3.8326185302624385</v>
      </c>
      <c r="AM395" s="6">
        <v>3.3044709110655601</v>
      </c>
      <c r="AN395" s="6">
        <v>3.4835897497836608</v>
      </c>
      <c r="AO395" s="6">
        <v>6.6633243569532636</v>
      </c>
      <c r="AP395" s="6">
        <v>3.8662000874038056</v>
      </c>
      <c r="AQ395" s="6">
        <v>3.552051228902406</v>
      </c>
      <c r="AR395" s="6">
        <v>6.5330298607856374</v>
      </c>
      <c r="AS395" s="6"/>
    </row>
    <row r="396" spans="1:50" x14ac:dyDescent="0.25">
      <c r="E396" t="s">
        <v>45</v>
      </c>
      <c r="F396">
        <v>2040</v>
      </c>
      <c r="I396" s="6">
        <v>3.4835897497836608</v>
      </c>
      <c r="J396" s="6">
        <v>6.2529857917907243</v>
      </c>
      <c r="K396" s="6">
        <v>6.3435601310905732</v>
      </c>
      <c r="L396" s="6">
        <v>3.4196004714295252</v>
      </c>
      <c r="M396" s="6">
        <v>3.4835897497836612</v>
      </c>
      <c r="N396" s="6">
        <v>0</v>
      </c>
      <c r="O396" s="6">
        <v>4.222050993131667</v>
      </c>
      <c r="P396" s="6">
        <v>3.3430084092567061</v>
      </c>
      <c r="Q396" s="6">
        <v>6.2850120262198921</v>
      </c>
      <c r="R396" s="6">
        <v>7.2671788753976259</v>
      </c>
      <c r="S396" s="6">
        <v>3.6580831532695215</v>
      </c>
      <c r="T396" s="6">
        <v>4.3295833809948139</v>
      </c>
      <c r="U396" s="6">
        <v>6.6043543814000838</v>
      </c>
      <c r="V396" s="6">
        <v>6.3645998719928976</v>
      </c>
      <c r="W396" s="6">
        <v>4.2962425798323149</v>
      </c>
      <c r="X396" s="6">
        <v>3.3916269210386862</v>
      </c>
      <c r="Y396" s="6">
        <v>3.5099910864629362</v>
      </c>
      <c r="Z396" s="6">
        <v>6.2245964760292978</v>
      </c>
      <c r="AA396" s="6">
        <v>0</v>
      </c>
      <c r="AB396" s="6">
        <v>4.6849310887207753</v>
      </c>
      <c r="AC396" s="6">
        <v>3.805310927965138</v>
      </c>
      <c r="AD396" s="6">
        <v>6.1679300257673759</v>
      </c>
      <c r="AE396" s="6">
        <v>3.747243515948369</v>
      </c>
      <c r="AF396" s="6">
        <v>3.4835897497836608</v>
      </c>
      <c r="AG396" s="6">
        <v>3.3916269210386862</v>
      </c>
      <c r="AH396" s="6">
        <v>3.4835897497836608</v>
      </c>
      <c r="AI396" s="6">
        <v>6.4952737272752881</v>
      </c>
      <c r="AJ396" s="6">
        <v>6.698463169051406</v>
      </c>
      <c r="AK396" s="6">
        <v>3.8063929334018916</v>
      </c>
      <c r="AL396" s="6">
        <v>3.9106415945629553</v>
      </c>
      <c r="AM396" s="6">
        <v>2.6896011928308465</v>
      </c>
      <c r="AN396" s="6">
        <v>3.4835897497836608</v>
      </c>
      <c r="AO396" s="6">
        <v>6.7063335268742064</v>
      </c>
      <c r="AP396" s="6">
        <v>3.8269455560118759</v>
      </c>
      <c r="AQ396" s="6">
        <v>3.4609878046723055</v>
      </c>
      <c r="AR396" s="6">
        <v>6.5989642485512645</v>
      </c>
      <c r="AS396" s="6"/>
      <c r="AU396" s="6"/>
    </row>
    <row r="397" spans="1:50" ht="15.75" thickBot="1" x14ac:dyDescent="0.3">
      <c r="C397" s="10"/>
      <c r="E397" t="s">
        <v>45</v>
      </c>
      <c r="F397">
        <v>2050</v>
      </c>
      <c r="I397" s="6">
        <v>3.4835897497836608</v>
      </c>
      <c r="J397" s="6">
        <v>6.2618184063723428</v>
      </c>
      <c r="K397" s="6">
        <v>6.3543875051362031</v>
      </c>
      <c r="L397" s="6">
        <v>3.3603608754330518</v>
      </c>
      <c r="M397" s="6">
        <v>3.4835897497836612</v>
      </c>
      <c r="N397" s="6">
        <v>0</v>
      </c>
      <c r="O397" s="6">
        <v>4.3216992690160225</v>
      </c>
      <c r="P397" s="6">
        <v>3.5118334687790078</v>
      </c>
      <c r="Q397" s="6">
        <v>6.3621086269957603</v>
      </c>
      <c r="R397" s="6">
        <v>7.2431695954631579</v>
      </c>
      <c r="S397" s="6">
        <v>3.6743057130142973</v>
      </c>
      <c r="T397" s="6">
        <v>4.3341901167769477</v>
      </c>
      <c r="U397" s="6">
        <v>6.8102740015903631</v>
      </c>
      <c r="V397" s="6">
        <v>6.3620733824773943</v>
      </c>
      <c r="W397" s="6">
        <v>4.4099227893293351</v>
      </c>
      <c r="X397" s="6">
        <v>3.3916269210386862</v>
      </c>
      <c r="Y397" s="6">
        <v>3.5498897503555722</v>
      </c>
      <c r="Z397" s="6">
        <v>6.2311779766324928</v>
      </c>
      <c r="AA397" s="6">
        <v>0</v>
      </c>
      <c r="AB397" s="6">
        <v>4.619073144217773</v>
      </c>
      <c r="AC397" s="6">
        <v>3.805310927965138</v>
      </c>
      <c r="AD397" s="6">
        <v>6.1679300257673759</v>
      </c>
      <c r="AE397" s="6">
        <v>3.8326488899642808</v>
      </c>
      <c r="AF397" s="6">
        <v>3.4835897497836608</v>
      </c>
      <c r="AG397" s="6">
        <v>3.3916269210386862</v>
      </c>
      <c r="AH397" s="6">
        <v>3.4835897497836608</v>
      </c>
      <c r="AI397" s="6">
        <v>6.518027242695192</v>
      </c>
      <c r="AJ397" s="6">
        <v>6.698463169051406</v>
      </c>
      <c r="AK397" s="6">
        <v>3.8245041644841331</v>
      </c>
      <c r="AL397" s="6">
        <v>3.9760978863719592</v>
      </c>
      <c r="AM397" s="6">
        <v>2.72695675536592</v>
      </c>
      <c r="AN397" s="6">
        <v>3.4835897497836608</v>
      </c>
      <c r="AO397" s="6">
        <v>6.7527650535456454</v>
      </c>
      <c r="AP397" s="6">
        <v>3.7876910246199476</v>
      </c>
      <c r="AQ397" s="6">
        <v>3.3746782598881202</v>
      </c>
      <c r="AR397" s="6">
        <v>6.6242831820013413</v>
      </c>
      <c r="AS397" s="6"/>
      <c r="AV397" s="6"/>
    </row>
    <row r="398" spans="1:50" x14ac:dyDescent="0.25">
      <c r="B398" t="s">
        <v>46</v>
      </c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V398" s="6"/>
      <c r="AW398" s="6"/>
    </row>
    <row r="399" spans="1:50" x14ac:dyDescent="0.25">
      <c r="A399" t="s">
        <v>56</v>
      </c>
      <c r="B399" t="s">
        <v>42</v>
      </c>
      <c r="D399" t="s">
        <v>40</v>
      </c>
      <c r="E399" t="s">
        <v>41</v>
      </c>
      <c r="F399">
        <v>2010</v>
      </c>
      <c r="I399" s="6">
        <v>0.37002439271488818</v>
      </c>
      <c r="J399" s="6">
        <v>1.0655533826318087</v>
      </c>
      <c r="K399" s="6">
        <v>8.3999651326001459</v>
      </c>
      <c r="L399" s="6">
        <v>0.30206771081960287</v>
      </c>
      <c r="M399" s="6">
        <v>0.38255152504344525</v>
      </c>
      <c r="N399" s="6">
        <v>0</v>
      </c>
      <c r="O399" s="6">
        <v>0.5815004679269552</v>
      </c>
      <c r="P399" s="6">
        <v>4.2639597944853342</v>
      </c>
      <c r="Q399" s="6">
        <v>52.55634715128533</v>
      </c>
      <c r="R399" s="6">
        <v>17.892002640704916</v>
      </c>
      <c r="S399" s="6">
        <v>0.87629951787740978</v>
      </c>
      <c r="T399" s="6">
        <v>24.072450036740939</v>
      </c>
      <c r="U399" s="6">
        <v>1.2346578804410233</v>
      </c>
      <c r="V399" s="6">
        <v>22.875113702891124</v>
      </c>
      <c r="W399" s="6">
        <v>0.83002536719995712</v>
      </c>
      <c r="X399" s="6">
        <v>1.2073594171730091</v>
      </c>
      <c r="Y399" s="6">
        <v>2.2754887034196916</v>
      </c>
      <c r="Z399" s="6">
        <v>6.7106950426367113</v>
      </c>
      <c r="AA399" s="6">
        <v>0</v>
      </c>
      <c r="AB399" s="6">
        <v>21.000029871057826</v>
      </c>
      <c r="AC399" s="6">
        <v>1.3615685811543354</v>
      </c>
      <c r="AD399" s="6">
        <v>0.2994599131312029</v>
      </c>
      <c r="AE399" s="6">
        <v>0.27916898283697661</v>
      </c>
      <c r="AF399" s="6">
        <v>5.1232240876219935E-2</v>
      </c>
      <c r="AG399" s="6">
        <v>0.23980705505667468</v>
      </c>
      <c r="AH399" s="6">
        <v>0.27916898283697661</v>
      </c>
      <c r="AI399" s="6">
        <v>25.696454388913523</v>
      </c>
      <c r="AJ399" s="6">
        <v>0</v>
      </c>
      <c r="AK399" s="6">
        <v>4.6494009245397816</v>
      </c>
      <c r="AL399" s="6">
        <v>2.1183907217490119</v>
      </c>
      <c r="AM399" s="6">
        <v>3.1991798949610741</v>
      </c>
      <c r="AN399" s="6">
        <v>4.5514225816893337</v>
      </c>
      <c r="AO399" s="6">
        <v>3.3167232774300626</v>
      </c>
      <c r="AP399" s="6">
        <v>0.36618088628991458</v>
      </c>
      <c r="AQ399" s="6">
        <v>2.2776087535485967</v>
      </c>
      <c r="AR399" s="6">
        <v>12.028182879738534</v>
      </c>
      <c r="AS399" s="6"/>
      <c r="AV399" s="6"/>
      <c r="AW399" s="6"/>
      <c r="AX399" s="6"/>
    </row>
    <row r="400" spans="1:50" x14ac:dyDescent="0.25">
      <c r="A400" t="s">
        <v>56</v>
      </c>
      <c r="B400" t="s">
        <v>42</v>
      </c>
      <c r="D400" t="s">
        <v>40</v>
      </c>
      <c r="E400" t="s">
        <v>41</v>
      </c>
      <c r="F400">
        <v>2020</v>
      </c>
      <c r="I400" s="6">
        <v>0.37002439271488818</v>
      </c>
      <c r="J400" s="6">
        <v>1.0616832503949862</v>
      </c>
      <c r="K400" s="6">
        <v>8.1784064465878661</v>
      </c>
      <c r="L400" s="6">
        <v>0.19125970384648938</v>
      </c>
      <c r="M400" s="6">
        <v>0.38255152504344525</v>
      </c>
      <c r="N400" s="6">
        <v>0</v>
      </c>
      <c r="O400" s="6">
        <v>0.60015073698704202</v>
      </c>
      <c r="P400" s="6">
        <v>4.0227140180781458</v>
      </c>
      <c r="Q400" s="6">
        <v>51.680675600898454</v>
      </c>
      <c r="R400" s="6">
        <v>17.475424006313915</v>
      </c>
      <c r="S400" s="6">
        <v>0.85062664518816189</v>
      </c>
      <c r="T400" s="6">
        <v>26.658958298831102</v>
      </c>
      <c r="U400" s="6">
        <v>1.2196317232259997</v>
      </c>
      <c r="V400" s="6">
        <v>23.177712277190398</v>
      </c>
      <c r="W400" s="6">
        <v>0.73278089228966248</v>
      </c>
      <c r="X400" s="6">
        <v>1.2073594171730091</v>
      </c>
      <c r="Y400" s="6">
        <v>1.7528386528356776</v>
      </c>
      <c r="Z400" s="6">
        <v>6.7328818555839263</v>
      </c>
      <c r="AA400" s="6">
        <v>0</v>
      </c>
      <c r="AB400" s="6">
        <v>21.957725112445086</v>
      </c>
      <c r="AC400" s="6">
        <v>1.6237727435877878</v>
      </c>
      <c r="AD400" s="6">
        <v>0.2994599131312029</v>
      </c>
      <c r="AE400" s="6">
        <v>0.29476910338867179</v>
      </c>
      <c r="AF400" s="6">
        <v>5.1232240876219935E-2</v>
      </c>
      <c r="AG400" s="6">
        <v>0.23980705505667468</v>
      </c>
      <c r="AH400" s="6">
        <v>3.0234283272429868E-2</v>
      </c>
      <c r="AI400" s="6">
        <v>25.026396612090736</v>
      </c>
      <c r="AJ400" s="6">
        <v>0</v>
      </c>
      <c r="AK400" s="6">
        <v>4.6019548420382579</v>
      </c>
      <c r="AL400" s="6">
        <v>2.1001026034716599</v>
      </c>
      <c r="AM400" s="6">
        <v>3.3777079650397206</v>
      </c>
      <c r="AN400" s="6">
        <v>4.5514225816893337</v>
      </c>
      <c r="AO400" s="6">
        <v>3.1287407196229871</v>
      </c>
      <c r="AP400" s="6">
        <v>0.35224056794684094</v>
      </c>
      <c r="AQ400" s="6">
        <v>1.6415830480359648</v>
      </c>
      <c r="AR400" s="6">
        <v>11.728073830052329</v>
      </c>
      <c r="AS400" s="6"/>
    </row>
    <row r="401" spans="1:50" x14ac:dyDescent="0.25">
      <c r="A401" t="s">
        <v>56</v>
      </c>
      <c r="B401" t="s">
        <v>42</v>
      </c>
      <c r="D401" t="s">
        <v>40</v>
      </c>
      <c r="E401" t="s">
        <v>41</v>
      </c>
      <c r="F401">
        <v>2030</v>
      </c>
      <c r="I401" s="6">
        <v>0.37002439271488818</v>
      </c>
      <c r="J401" s="6">
        <v>1.0608442543061274</v>
      </c>
      <c r="K401" s="6">
        <v>8.0856132765673454</v>
      </c>
      <c r="L401" s="6">
        <v>0.22811273026466292</v>
      </c>
      <c r="M401" s="6">
        <v>0.38255152504344525</v>
      </c>
      <c r="N401" s="6">
        <v>0</v>
      </c>
      <c r="O401" s="6">
        <v>0.63345560185662797</v>
      </c>
      <c r="P401" s="6">
        <v>3.691701677391853</v>
      </c>
      <c r="Q401" s="6">
        <v>51.372435241882677</v>
      </c>
      <c r="R401" s="6">
        <v>17.539102525972876</v>
      </c>
      <c r="S401" s="6">
        <v>0.90610052430654997</v>
      </c>
      <c r="T401" s="6">
        <v>27.107789672501539</v>
      </c>
      <c r="U401" s="6">
        <v>1.2227375134981604</v>
      </c>
      <c r="V401" s="6">
        <v>23.47484521212926</v>
      </c>
      <c r="W401" s="6">
        <v>0.74890302944802112</v>
      </c>
      <c r="X401" s="6">
        <v>1.2073594171730091</v>
      </c>
      <c r="Y401" s="6">
        <v>1.7670771993269225</v>
      </c>
      <c r="Z401" s="6">
        <v>6.7747266298629079</v>
      </c>
      <c r="AA401" s="6">
        <v>0</v>
      </c>
      <c r="AB401" s="6">
        <v>21.971030374993276</v>
      </c>
      <c r="AC401" s="6">
        <v>1.8228458585594987</v>
      </c>
      <c r="AD401" s="6">
        <v>0.2994599131312029</v>
      </c>
      <c r="AE401" s="6">
        <v>0.32180050913449976</v>
      </c>
      <c r="AF401" s="6">
        <v>5.1232240876219935E-2</v>
      </c>
      <c r="AG401" s="6">
        <v>0.23980705505667468</v>
      </c>
      <c r="AH401" s="6">
        <v>3.0234283272429868E-2</v>
      </c>
      <c r="AI401" s="6">
        <v>24.666909328105969</v>
      </c>
      <c r="AJ401" s="6">
        <v>0</v>
      </c>
      <c r="AK401" s="6">
        <v>4.6843786126376212</v>
      </c>
      <c r="AL401" s="6">
        <v>2.2160194003975526</v>
      </c>
      <c r="AM401" s="6">
        <v>3.7901087540906411</v>
      </c>
      <c r="AN401" s="6">
        <v>4.5514225816893337</v>
      </c>
      <c r="AO401" s="6">
        <v>2.9787028570867138</v>
      </c>
      <c r="AP401" s="6">
        <v>0.36532505753351358</v>
      </c>
      <c r="AQ401" s="6">
        <v>1.7635997897132867</v>
      </c>
      <c r="AR401" s="6">
        <v>11.765726358072817</v>
      </c>
      <c r="AS401" s="6"/>
    </row>
    <row r="402" spans="1:50" x14ac:dyDescent="0.25">
      <c r="A402" t="s">
        <v>56</v>
      </c>
      <c r="B402" t="s">
        <v>42</v>
      </c>
      <c r="D402" t="s">
        <v>40</v>
      </c>
      <c r="E402" t="s">
        <v>41</v>
      </c>
      <c r="F402">
        <v>2040</v>
      </c>
      <c r="I402" s="6">
        <v>0.37002439271488818</v>
      </c>
      <c r="J402" s="6">
        <v>1.0622401838044455</v>
      </c>
      <c r="K402" s="6">
        <v>8.0428538504902605</v>
      </c>
      <c r="L402" s="6">
        <v>0.23454802364394928</v>
      </c>
      <c r="M402" s="6">
        <v>0.38255152504344525</v>
      </c>
      <c r="N402" s="6">
        <v>0</v>
      </c>
      <c r="O402" s="6">
        <v>0.67005393810605396</v>
      </c>
      <c r="P402" s="6">
        <v>3.7437199909066683</v>
      </c>
      <c r="Q402" s="6">
        <v>51.173437800382864</v>
      </c>
      <c r="R402" s="6">
        <v>17.519646712521304</v>
      </c>
      <c r="S402" s="6">
        <v>0.93247119897558894</v>
      </c>
      <c r="T402" s="6">
        <v>29.921186746270973</v>
      </c>
      <c r="U402" s="6">
        <v>1.2746417248639823</v>
      </c>
      <c r="V402" s="6">
        <v>23.626915337912958</v>
      </c>
      <c r="W402" s="6">
        <v>0.81139365984350709</v>
      </c>
      <c r="X402" s="6">
        <v>1.2073594171730091</v>
      </c>
      <c r="Y402" s="6">
        <v>1.8953536289497375</v>
      </c>
      <c r="Z402" s="6">
        <v>6.7482254526487111</v>
      </c>
      <c r="AA402" s="6">
        <v>0</v>
      </c>
      <c r="AB402" s="6">
        <v>22.485517639334901</v>
      </c>
      <c r="AC402" s="6">
        <v>1.9163336338675367</v>
      </c>
      <c r="AD402" s="6">
        <v>0.2994599131312029</v>
      </c>
      <c r="AE402" s="6">
        <v>0.31800564176740148</v>
      </c>
      <c r="AF402" s="6">
        <v>5.1232240876219935E-2</v>
      </c>
      <c r="AG402" s="6">
        <v>0.23980705505667468</v>
      </c>
      <c r="AH402" s="6">
        <v>3.0234283272429868E-2</v>
      </c>
      <c r="AI402" s="6">
        <v>24.283096646560402</v>
      </c>
      <c r="AJ402" s="6">
        <v>0</v>
      </c>
      <c r="AK402" s="6">
        <v>4.4366624257320666</v>
      </c>
      <c r="AL402" s="6">
        <v>2.3681791077457044</v>
      </c>
      <c r="AM402" s="6">
        <v>2.558021229692625</v>
      </c>
      <c r="AN402" s="6">
        <v>4.5514225816893337</v>
      </c>
      <c r="AO402" s="6">
        <v>3.1051769278722978</v>
      </c>
      <c r="AP402" s="6">
        <v>0.35723233824027456</v>
      </c>
      <c r="AQ402" s="6">
        <v>1.7297349039134449</v>
      </c>
      <c r="AR402" s="6">
        <v>11.720509721366405</v>
      </c>
      <c r="AS402" s="6"/>
    </row>
    <row r="403" spans="1:50" x14ac:dyDescent="0.25">
      <c r="A403" t="s">
        <v>56</v>
      </c>
      <c r="B403" t="s">
        <v>42</v>
      </c>
      <c r="D403" t="s">
        <v>40</v>
      </c>
      <c r="E403" s="5" t="s">
        <v>41</v>
      </c>
      <c r="F403" s="5">
        <v>2050</v>
      </c>
      <c r="G403" s="5"/>
      <c r="H403" s="5"/>
      <c r="I403" s="7">
        <v>0.37002439271488818</v>
      </c>
      <c r="J403" s="7">
        <v>1.0636361133027639</v>
      </c>
      <c r="K403" s="7">
        <v>8.0000944244131755</v>
      </c>
      <c r="L403" s="7">
        <v>0.24098331702323567</v>
      </c>
      <c r="M403" s="7">
        <v>0.38255152504344525</v>
      </c>
      <c r="N403" s="7">
        <v>0</v>
      </c>
      <c r="O403" s="7">
        <v>0.70665227435548017</v>
      </c>
      <c r="P403" s="7">
        <v>3.795738304421485</v>
      </c>
      <c r="Q403" s="7">
        <v>50.974440358883051</v>
      </c>
      <c r="R403" s="7">
        <v>17.500190899069736</v>
      </c>
      <c r="S403" s="7">
        <v>0.9588418736446277</v>
      </c>
      <c r="T403" s="7">
        <v>32.734583820040406</v>
      </c>
      <c r="U403" s="7">
        <v>1.3265459362298042</v>
      </c>
      <c r="V403" s="7">
        <v>23.778985463696664</v>
      </c>
      <c r="W403" s="7">
        <v>0.87388429023899317</v>
      </c>
      <c r="X403" s="7">
        <v>1.2073594171730091</v>
      </c>
      <c r="Y403" s="7">
        <v>2.0236300585725524</v>
      </c>
      <c r="Z403" s="7">
        <v>6.7217242754345152</v>
      </c>
      <c r="AA403" s="7">
        <v>0</v>
      </c>
      <c r="AB403" s="7">
        <v>23.00000490367653</v>
      </c>
      <c r="AC403" s="7">
        <v>2.0098214091755739</v>
      </c>
      <c r="AD403" s="7">
        <v>0.2994599131312029</v>
      </c>
      <c r="AE403" s="7">
        <v>0.31421077440030321</v>
      </c>
      <c r="AF403" s="7">
        <v>5.1232240876219935E-2</v>
      </c>
      <c r="AG403" s="7">
        <v>0.23980705505667468</v>
      </c>
      <c r="AH403" s="7">
        <v>3.0234283272429868E-2</v>
      </c>
      <c r="AI403" s="7">
        <v>23.899283965014831</v>
      </c>
      <c r="AJ403" s="7">
        <v>0</v>
      </c>
      <c r="AK403" s="7">
        <v>4.1889462388265102</v>
      </c>
      <c r="AL403" s="7">
        <v>2.520338815093857</v>
      </c>
      <c r="AM403" s="7">
        <v>1.3259337052946094</v>
      </c>
      <c r="AN403" s="7">
        <v>4.5514225816893337</v>
      </c>
      <c r="AO403" s="7">
        <v>3.231650998657881</v>
      </c>
      <c r="AP403" s="7">
        <v>0.3491396189470356</v>
      </c>
      <c r="AQ403" s="7">
        <v>1.6958700181136028</v>
      </c>
      <c r="AR403" s="7">
        <v>11.675293084659987</v>
      </c>
      <c r="AS403" s="23"/>
    </row>
    <row r="404" spans="1:50" x14ac:dyDescent="0.25">
      <c r="E404" t="s">
        <v>45</v>
      </c>
      <c r="F404">
        <v>2010</v>
      </c>
      <c r="I404" s="6">
        <v>5.4237358704997032</v>
      </c>
      <c r="J404" s="6">
        <v>5.5178671117051028</v>
      </c>
      <c r="K404" s="6">
        <v>5.6704785229233279</v>
      </c>
      <c r="L404" s="6">
        <v>5.1001409147372119</v>
      </c>
      <c r="M404" s="6">
        <v>5.4237358704997032</v>
      </c>
      <c r="N404" s="6">
        <v>5.4069361359248154</v>
      </c>
      <c r="O404" s="6">
        <v>5.3701641275757837</v>
      </c>
      <c r="P404" s="6">
        <v>5.0935307493153248</v>
      </c>
      <c r="Q404" s="6">
        <v>5.6656740198884252</v>
      </c>
      <c r="R404" s="6">
        <v>6.6312555227364811</v>
      </c>
      <c r="S404" s="6">
        <v>5.0865228866106049</v>
      </c>
      <c r="T404" s="6">
        <v>5.4877762993888926</v>
      </c>
      <c r="U404" s="6">
        <v>5.6755959096573791</v>
      </c>
      <c r="V404" s="6">
        <v>5.5668156273134475</v>
      </c>
      <c r="W404" s="6">
        <v>5.3436590638749131</v>
      </c>
      <c r="X404" s="6">
        <v>4.94462637747906</v>
      </c>
      <c r="Y404" s="6">
        <v>5.1373092405821783</v>
      </c>
      <c r="Z404" s="6">
        <v>5.6321145943792583</v>
      </c>
      <c r="AA404" s="6">
        <v>0</v>
      </c>
      <c r="AB404" s="6">
        <v>5.895031576054671</v>
      </c>
      <c r="AC404" s="6">
        <v>4.9763916884678832</v>
      </c>
      <c r="AD404" s="6">
        <v>5.4766526458136697</v>
      </c>
      <c r="AE404" s="6">
        <v>5.0092109478048421</v>
      </c>
      <c r="AF404" s="6">
        <v>5.4237358704997032</v>
      </c>
      <c r="AG404" s="6">
        <v>4.7311228172357991</v>
      </c>
      <c r="AH404" s="6">
        <v>2.6813115716569618</v>
      </c>
      <c r="AI404" s="6">
        <v>5.9116826886197646</v>
      </c>
      <c r="AJ404" s="6">
        <v>5.4237358704997041</v>
      </c>
      <c r="AK404" s="6">
        <v>5.1067946512031055</v>
      </c>
      <c r="AL404" s="6">
        <v>5.0655173872982973</v>
      </c>
      <c r="AM404" s="6">
        <v>4.9498215633763776</v>
      </c>
      <c r="AN404" s="6">
        <v>5.4237358704997032</v>
      </c>
      <c r="AO404" s="6">
        <v>5.7758011695816647</v>
      </c>
      <c r="AP404" s="6">
        <v>5.1547434965307097</v>
      </c>
      <c r="AQ404" s="6">
        <v>5.1365362477539858</v>
      </c>
      <c r="AR404" s="6">
        <v>5.9733909243772487</v>
      </c>
      <c r="AS404" s="6"/>
    </row>
    <row r="405" spans="1:50" x14ac:dyDescent="0.25">
      <c r="E405" t="s">
        <v>45</v>
      </c>
      <c r="F405">
        <v>2020</v>
      </c>
      <c r="I405" s="6">
        <v>5.4237358704997032</v>
      </c>
      <c r="J405" s="6">
        <v>5.5178282378966399</v>
      </c>
      <c r="K405" s="6">
        <v>5.6703897542995865</v>
      </c>
      <c r="L405" s="6">
        <v>5.0998829725069141</v>
      </c>
      <c r="M405" s="6">
        <v>5.4237358704997032</v>
      </c>
      <c r="N405" s="6">
        <v>5.4069361359248154</v>
      </c>
      <c r="O405" s="6">
        <v>5.3701641275757837</v>
      </c>
      <c r="P405" s="6">
        <v>5.0942716362819631</v>
      </c>
      <c r="Q405" s="6">
        <v>5.6659088078227331</v>
      </c>
      <c r="R405" s="6">
        <v>6.6312555227364793</v>
      </c>
      <c r="S405" s="6">
        <v>5.0865228866106049</v>
      </c>
      <c r="T405" s="6">
        <v>5.4883160816891179</v>
      </c>
      <c r="U405" s="6">
        <v>5.675616021080585</v>
      </c>
      <c r="V405" s="6">
        <v>5.5667914569924806</v>
      </c>
      <c r="W405" s="6">
        <v>5.3425273752705467</v>
      </c>
      <c r="X405" s="6">
        <v>4.94462637747906</v>
      </c>
      <c r="Y405" s="6">
        <v>5.137295327120813</v>
      </c>
      <c r="Z405" s="6">
        <v>5.6321130308992862</v>
      </c>
      <c r="AA405" s="6">
        <v>0</v>
      </c>
      <c r="AB405" s="6">
        <v>5.8950123896010487</v>
      </c>
      <c r="AC405" s="6">
        <v>4.9763916884678832</v>
      </c>
      <c r="AD405" s="6">
        <v>5.4766526458136697</v>
      </c>
      <c r="AE405" s="6">
        <v>5.0092109478048421</v>
      </c>
      <c r="AF405" s="6">
        <v>5.4237358704997032</v>
      </c>
      <c r="AG405" s="6">
        <v>4.7311228172357991</v>
      </c>
      <c r="AH405" s="6">
        <v>2.6813115716569618</v>
      </c>
      <c r="AI405" s="6">
        <v>5.9114157748886713</v>
      </c>
      <c r="AJ405" s="6">
        <v>5.4237358704997041</v>
      </c>
      <c r="AK405" s="6">
        <v>5.1067610660534051</v>
      </c>
      <c r="AL405" s="6">
        <v>5.0695612027091368</v>
      </c>
      <c r="AM405" s="6">
        <v>4.9504006088640713</v>
      </c>
      <c r="AN405" s="6">
        <v>5.4237358704997032</v>
      </c>
      <c r="AO405" s="6">
        <v>5.7756378940555795</v>
      </c>
      <c r="AP405" s="6">
        <v>5.1547434965307097</v>
      </c>
      <c r="AQ405" s="6">
        <v>5.1367624870052095</v>
      </c>
      <c r="AR405" s="6">
        <v>5.9733626197788503</v>
      </c>
      <c r="AS405" s="6"/>
    </row>
    <row r="406" spans="1:50" x14ac:dyDescent="0.25">
      <c r="E406" t="s">
        <v>45</v>
      </c>
      <c r="F406">
        <v>2030</v>
      </c>
      <c r="I406" s="6">
        <v>5.4237358704997032</v>
      </c>
      <c r="J406" s="6">
        <v>5.5178208831994713</v>
      </c>
      <c r="K406" s="6">
        <v>5.6702816315940998</v>
      </c>
      <c r="L406" s="6">
        <v>5.100076197674456</v>
      </c>
      <c r="M406" s="6">
        <v>5.4237358704997032</v>
      </c>
      <c r="N406" s="6">
        <v>5.4069361359248154</v>
      </c>
      <c r="O406" s="6">
        <v>5.3701641275757837</v>
      </c>
      <c r="P406" s="6">
        <v>5.0951723187246341</v>
      </c>
      <c r="Q406" s="6">
        <v>5.6660449497245935</v>
      </c>
      <c r="R406" s="6">
        <v>6.6312555227364811</v>
      </c>
      <c r="S406" s="6">
        <v>5.0865228866106049</v>
      </c>
      <c r="T406" s="6">
        <v>5.4889255941172523</v>
      </c>
      <c r="U406" s="6">
        <v>5.6755756014839225</v>
      </c>
      <c r="V406" s="6">
        <v>5.5667731072232058</v>
      </c>
      <c r="W406" s="6">
        <v>5.3429207986495548</v>
      </c>
      <c r="X406" s="6">
        <v>4.94462637747906</v>
      </c>
      <c r="Y406" s="6">
        <v>5.1373778827654197</v>
      </c>
      <c r="Z406" s="6">
        <v>5.6321125382582977</v>
      </c>
      <c r="AA406" s="6">
        <v>0</v>
      </c>
      <c r="AB406" s="6">
        <v>5.8949924728441596</v>
      </c>
      <c r="AC406" s="6">
        <v>4.9763916884678832</v>
      </c>
      <c r="AD406" s="6">
        <v>5.4766526458136697</v>
      </c>
      <c r="AE406" s="6">
        <v>5.0092109478048421</v>
      </c>
      <c r="AF406" s="6">
        <v>5.4237358704997032</v>
      </c>
      <c r="AG406" s="6">
        <v>4.7311228172357991</v>
      </c>
      <c r="AH406" s="6">
        <v>2.6813115716569618</v>
      </c>
      <c r="AI406" s="6">
        <v>5.911247678329052</v>
      </c>
      <c r="AJ406" s="6">
        <v>5.4237358704997041</v>
      </c>
      <c r="AK406" s="6">
        <v>5.1067724004700938</v>
      </c>
      <c r="AL406" s="6">
        <v>5.0718645307623751</v>
      </c>
      <c r="AM406" s="6">
        <v>4.9506351958964014</v>
      </c>
      <c r="AN406" s="6">
        <v>5.4237358704997032</v>
      </c>
      <c r="AO406" s="6">
        <v>5.775471209295584</v>
      </c>
      <c r="AP406" s="6">
        <v>5.1547434965307097</v>
      </c>
      <c r="AQ406" s="6">
        <v>5.1365675527807904</v>
      </c>
      <c r="AR406" s="6">
        <v>5.9733512264952946</v>
      </c>
      <c r="AS406" s="6"/>
    </row>
    <row r="407" spans="1:50" x14ac:dyDescent="0.25">
      <c r="E407" t="s">
        <v>45</v>
      </c>
      <c r="F407">
        <v>2040</v>
      </c>
      <c r="I407" s="6">
        <v>5.4237358704997032</v>
      </c>
      <c r="J407" s="6">
        <v>5.5178332699055659</v>
      </c>
      <c r="K407" s="6">
        <v>5.6702433210472245</v>
      </c>
      <c r="L407" s="6">
        <v>5.1000724483219688</v>
      </c>
      <c r="M407" s="6">
        <v>5.4237358704997032</v>
      </c>
      <c r="N407" s="6">
        <v>5.4069361359248154</v>
      </c>
      <c r="O407" s="6">
        <v>5.3701641275757837</v>
      </c>
      <c r="P407" s="6">
        <v>5.0961529808645523</v>
      </c>
      <c r="Q407" s="6">
        <v>5.6662336443164998</v>
      </c>
      <c r="R407" s="6">
        <v>6.6312555227364811</v>
      </c>
      <c r="S407" s="6">
        <v>5.0865228866106049</v>
      </c>
      <c r="T407" s="6">
        <v>5.4895310179513732</v>
      </c>
      <c r="U407" s="6">
        <v>5.6753549552882117</v>
      </c>
      <c r="V407" s="6">
        <v>5.5667545716747151</v>
      </c>
      <c r="W407" s="6">
        <v>5.3438933796510364</v>
      </c>
      <c r="X407" s="6">
        <v>4.94462637747906</v>
      </c>
      <c r="Y407" s="6">
        <v>5.136891311287199</v>
      </c>
      <c r="Z407" s="6">
        <v>5.6321109873524469</v>
      </c>
      <c r="AA407" s="6">
        <v>0</v>
      </c>
      <c r="AB407" s="6">
        <v>5.8949786600647762</v>
      </c>
      <c r="AC407" s="6">
        <v>4.9763916884678832</v>
      </c>
      <c r="AD407" s="6">
        <v>5.4766526458136697</v>
      </c>
      <c r="AE407" s="6">
        <v>5.0092109478048421</v>
      </c>
      <c r="AF407" s="6">
        <v>5.4237358704997032</v>
      </c>
      <c r="AG407" s="6">
        <v>4.7311228172357991</v>
      </c>
      <c r="AH407" s="6">
        <v>2.6813115716569618</v>
      </c>
      <c r="AI407" s="6">
        <v>5.9110450146799938</v>
      </c>
      <c r="AJ407" s="6">
        <v>5.4237358704997041</v>
      </c>
      <c r="AK407" s="6">
        <v>5.1067638437528036</v>
      </c>
      <c r="AL407" s="6">
        <v>5.0739354836759611</v>
      </c>
      <c r="AM407" s="6">
        <v>4.9508272119474652</v>
      </c>
      <c r="AN407" s="6">
        <v>5.4237358704997032</v>
      </c>
      <c r="AO407" s="6">
        <v>5.7756706610307686</v>
      </c>
      <c r="AP407" s="6">
        <v>5.1547434965307097</v>
      </c>
      <c r="AQ407" s="6">
        <v>5.1365976961415747</v>
      </c>
      <c r="AR407" s="6">
        <v>5.9733376247302559</v>
      </c>
      <c r="AS407" s="6"/>
      <c r="AU407" s="6"/>
    </row>
    <row r="408" spans="1:50" x14ac:dyDescent="0.25">
      <c r="E408" t="s">
        <v>45</v>
      </c>
      <c r="F408">
        <v>2050</v>
      </c>
      <c r="I408" s="6">
        <v>5.4237358704997032</v>
      </c>
      <c r="J408" s="6">
        <v>5.5178456240987206</v>
      </c>
      <c r="K408" s="6">
        <v>5.6702046009709326</v>
      </c>
      <c r="L408" s="6">
        <v>5.1000688992172289</v>
      </c>
      <c r="M408" s="6">
        <v>5.4237358704997032</v>
      </c>
      <c r="N408" s="6">
        <v>5.4069361359248154</v>
      </c>
      <c r="O408" s="6">
        <v>5.3701641275757837</v>
      </c>
      <c r="P408" s="6">
        <v>5.0971067642333008</v>
      </c>
      <c r="Q408" s="6">
        <v>5.6664238121856307</v>
      </c>
      <c r="R408" s="6">
        <v>6.6312555227364802</v>
      </c>
      <c r="S408" s="6">
        <v>5.0865228866106049</v>
      </c>
      <c r="T408" s="6">
        <v>5.4900323746219923</v>
      </c>
      <c r="U408" s="6">
        <v>5.6751515756891067</v>
      </c>
      <c r="V408" s="6">
        <v>5.5667362732013661</v>
      </c>
      <c r="W408" s="6">
        <v>5.3447268639767405</v>
      </c>
      <c r="X408" s="6">
        <v>4.94462637747906</v>
      </c>
      <c r="Y408" s="6">
        <v>5.1364664266293705</v>
      </c>
      <c r="Z408" s="6">
        <v>5.6321094242173428</v>
      </c>
      <c r="AA408" s="6">
        <v>0</v>
      </c>
      <c r="AB408" s="6">
        <v>5.8949654652416985</v>
      </c>
      <c r="AC408" s="6">
        <v>4.9763916884678832</v>
      </c>
      <c r="AD408" s="6">
        <v>5.4766526458136697</v>
      </c>
      <c r="AE408" s="6">
        <v>5.0092109478048421</v>
      </c>
      <c r="AF408" s="6">
        <v>5.4237358704997032</v>
      </c>
      <c r="AG408" s="6">
        <v>4.7311228172357991</v>
      </c>
      <c r="AH408" s="6">
        <v>2.6813115716569618</v>
      </c>
      <c r="AI408" s="6">
        <v>5.9108358416410578</v>
      </c>
      <c r="AJ408" s="6">
        <v>5.4237358704997041</v>
      </c>
      <c r="AK408" s="6">
        <v>5.1067542750209123</v>
      </c>
      <c r="AL408" s="6">
        <v>5.0757563784724571</v>
      </c>
      <c r="AM408" s="6">
        <v>4.9513760792951729</v>
      </c>
      <c r="AN408" s="6">
        <v>5.4237358704997032</v>
      </c>
      <c r="AO408" s="6">
        <v>5.7758545012578519</v>
      </c>
      <c r="AP408" s="6">
        <v>5.1547434965307097</v>
      </c>
      <c r="AQ408" s="6">
        <v>5.1366290433699442</v>
      </c>
      <c r="AR408" s="6">
        <v>5.9733239176100827</v>
      </c>
      <c r="AS408" s="6"/>
      <c r="AV408" s="6"/>
    </row>
    <row r="409" spans="1:50" ht="15.75" thickBot="1" x14ac:dyDescent="0.3">
      <c r="A409" s="10"/>
      <c r="B409" s="10" t="s">
        <v>46</v>
      </c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1"/>
      <c r="AV409" s="6"/>
      <c r="AW409" s="6"/>
    </row>
    <row r="410" spans="1:50" x14ac:dyDescent="0.25">
      <c r="A410" t="s">
        <v>122</v>
      </c>
      <c r="B410" t="s">
        <v>42</v>
      </c>
      <c r="D410" t="s">
        <v>40</v>
      </c>
      <c r="E410" t="s">
        <v>41</v>
      </c>
      <c r="F410">
        <v>2010</v>
      </c>
      <c r="I410" s="6">
        <v>1.0021023051112059E-2</v>
      </c>
      <c r="J410" s="6">
        <v>0.50323343925705299</v>
      </c>
      <c r="K410" s="6">
        <v>8.4963944140646369E-2</v>
      </c>
      <c r="L410" s="6">
        <v>4.9095823987862737</v>
      </c>
      <c r="M410" s="6">
        <v>4.0836309996034803E-3</v>
      </c>
      <c r="N410" s="89">
        <v>0.14357898333840788</v>
      </c>
      <c r="O410" s="6">
        <v>0</v>
      </c>
      <c r="P410" s="6">
        <v>2.6578535280365281</v>
      </c>
      <c r="Q410" s="6">
        <v>9.0804155400552489</v>
      </c>
      <c r="R410" s="6">
        <v>1.1133583459938703</v>
      </c>
      <c r="S410" s="6">
        <v>0.35034895281259965</v>
      </c>
      <c r="T410" s="6">
        <v>2.632800739763046</v>
      </c>
      <c r="U410" s="6">
        <v>0.51890355679990241</v>
      </c>
      <c r="V410" s="6">
        <v>14.582557042932908</v>
      </c>
      <c r="W410" s="6">
        <v>0.37057054418910479</v>
      </c>
      <c r="X410" s="6">
        <v>0.26749313814919534</v>
      </c>
      <c r="Y410" s="6">
        <v>5.0229694885319862</v>
      </c>
      <c r="Z410" s="6">
        <v>3.9469272499912937E-2</v>
      </c>
      <c r="AA410" s="6">
        <v>0</v>
      </c>
      <c r="AB410" s="6">
        <v>0.72689342959080261</v>
      </c>
      <c r="AC410" s="6">
        <v>1.0889409321747294</v>
      </c>
      <c r="AD410" s="6">
        <v>3.8556617979833119E-2</v>
      </c>
      <c r="AE410" s="6">
        <v>0.44353642526820192</v>
      </c>
      <c r="AF410" s="6">
        <v>0</v>
      </c>
      <c r="AG410" s="6">
        <v>2.8900978872631197E-2</v>
      </c>
      <c r="AH410" s="6">
        <v>0.44353642526820192</v>
      </c>
      <c r="AI410" s="6">
        <v>2.2437575724134323E-2</v>
      </c>
      <c r="AJ410" s="6">
        <v>0</v>
      </c>
      <c r="AK410" s="6">
        <v>5.483312437304332</v>
      </c>
      <c r="AL410" s="6">
        <v>4.2257163936046747E-2</v>
      </c>
      <c r="AM410" s="6">
        <v>5.5338717921045601</v>
      </c>
      <c r="AN410" s="6">
        <v>1.2317136559100603</v>
      </c>
      <c r="AO410" s="6">
        <v>0.59824576391003281</v>
      </c>
      <c r="AP410" s="6">
        <v>2.5724578203121039E-2</v>
      </c>
      <c r="AQ410" s="6">
        <v>1.3485946137105</v>
      </c>
      <c r="AR410" s="6">
        <v>4.1790917385022883</v>
      </c>
      <c r="AS410" s="6"/>
      <c r="AV410" s="6"/>
      <c r="AW410" s="6"/>
      <c r="AX410" s="6"/>
    </row>
    <row r="411" spans="1:50" x14ac:dyDescent="0.25">
      <c r="A411" t="s">
        <v>122</v>
      </c>
      <c r="B411" t="s">
        <v>42</v>
      </c>
      <c r="D411" t="s">
        <v>40</v>
      </c>
      <c r="E411" t="s">
        <v>41</v>
      </c>
      <c r="F411">
        <v>2020</v>
      </c>
      <c r="I411" s="6">
        <v>1.2412575912463373E-2</v>
      </c>
      <c r="J411" s="6">
        <v>0.6736373862241013</v>
      </c>
      <c r="K411" s="6">
        <v>0.36987560504529338</v>
      </c>
      <c r="L411" s="6">
        <v>6.6880445730271161</v>
      </c>
      <c r="M411" s="6">
        <v>5.3741347709182295E-3</v>
      </c>
      <c r="N411" s="89">
        <v>0.12769868930575165</v>
      </c>
      <c r="O411" s="6">
        <v>0</v>
      </c>
      <c r="P411" s="6">
        <v>3.0522376994273936</v>
      </c>
      <c r="Q411" s="6">
        <v>10.83635896095215</v>
      </c>
      <c r="R411" s="6">
        <v>1.1850483197016066</v>
      </c>
      <c r="S411" s="6">
        <v>0.45127701323884589</v>
      </c>
      <c r="T411" s="6">
        <v>5.0672129332087428</v>
      </c>
      <c r="U411" s="6">
        <v>0.32429145035648588</v>
      </c>
      <c r="V411" s="6">
        <v>22.90146913594409</v>
      </c>
      <c r="W411" s="6">
        <v>0.50004983695703886</v>
      </c>
      <c r="X411" s="6">
        <v>0.38815959935166688</v>
      </c>
      <c r="Y411" s="6">
        <v>7.3770170352513889</v>
      </c>
      <c r="Z411" s="6">
        <v>0.16805477715010367</v>
      </c>
      <c r="AA411" s="6">
        <v>0</v>
      </c>
      <c r="AB411" s="6">
        <v>1.2463966798248891</v>
      </c>
      <c r="AC411" s="6">
        <v>1.4234258941733104</v>
      </c>
      <c r="AD411" s="6">
        <v>0.12843126828513521</v>
      </c>
      <c r="AE411" s="6">
        <v>0.68736400357443883</v>
      </c>
      <c r="AF411" s="6">
        <v>0</v>
      </c>
      <c r="AG411" s="6">
        <v>2.6969381436793366E-2</v>
      </c>
      <c r="AH411" s="6">
        <v>0</v>
      </c>
      <c r="AI411" s="6">
        <v>2.0295372240152404E-2</v>
      </c>
      <c r="AJ411" s="6">
        <v>0</v>
      </c>
      <c r="AK411" s="6">
        <v>4.819504158931851</v>
      </c>
      <c r="AL411" s="6">
        <v>0.28784419593770166</v>
      </c>
      <c r="AM411" s="6">
        <v>8.3152201880150791</v>
      </c>
      <c r="AN411" s="6">
        <v>1.7391553911310267</v>
      </c>
      <c r="AO411" s="6">
        <v>0.53207787210729851</v>
      </c>
      <c r="AP411" s="6">
        <v>1.60992957472352E-2</v>
      </c>
      <c r="AQ411" s="6">
        <v>1.8880532235477632</v>
      </c>
      <c r="AR411" s="6">
        <v>5.4419232734948055</v>
      </c>
      <c r="AS411" s="6"/>
    </row>
    <row r="412" spans="1:50" x14ac:dyDescent="0.25">
      <c r="A412" t="s">
        <v>122</v>
      </c>
      <c r="B412" t="s">
        <v>42</v>
      </c>
      <c r="D412" t="s">
        <v>40</v>
      </c>
      <c r="E412" t="s">
        <v>41</v>
      </c>
      <c r="F412">
        <v>2030</v>
      </c>
      <c r="I412" s="6">
        <v>1.2131402936594869E-2</v>
      </c>
      <c r="J412" s="6">
        <v>0.8821002542340598</v>
      </c>
      <c r="K412" s="6">
        <v>4.024957007835904E-2</v>
      </c>
      <c r="L412" s="6">
        <v>6.7640951949847574</v>
      </c>
      <c r="M412" s="6">
        <v>8.6699537637483573E-3</v>
      </c>
      <c r="N412" s="89">
        <v>0.15136866115242878</v>
      </c>
      <c r="O412" s="6">
        <v>0</v>
      </c>
      <c r="P412" s="6">
        <v>3.3475727948676304</v>
      </c>
      <c r="Q412" s="6">
        <v>7.5788217495609809</v>
      </c>
      <c r="R412" s="6">
        <v>1.1019207590562008</v>
      </c>
      <c r="S412" s="6">
        <v>0.28875924161066024</v>
      </c>
      <c r="T412" s="6">
        <v>5.2550350344677064</v>
      </c>
      <c r="U412" s="6">
        <v>0.22136164608264428</v>
      </c>
      <c r="V412" s="6">
        <v>22.72407308491039</v>
      </c>
      <c r="W412" s="6">
        <v>0.67395016917636241</v>
      </c>
      <c r="X412" s="6">
        <v>0.42099016062174355</v>
      </c>
      <c r="Y412" s="6">
        <v>6.8925439078162976</v>
      </c>
      <c r="Z412" s="6">
        <v>0.14809368268307638</v>
      </c>
      <c r="AA412" s="6">
        <v>0</v>
      </c>
      <c r="AB412" s="6">
        <v>2.0940115090691838</v>
      </c>
      <c r="AC412" s="6">
        <v>1.371237239218666</v>
      </c>
      <c r="AD412" s="6">
        <v>4.027624178259416E-2</v>
      </c>
      <c r="AE412" s="6">
        <v>0.58156588920811869</v>
      </c>
      <c r="AF412" s="6">
        <v>0</v>
      </c>
      <c r="AG412" s="6">
        <v>4.1637126865903026E-2</v>
      </c>
      <c r="AH412" s="6">
        <v>0</v>
      </c>
      <c r="AI412" s="6">
        <v>7.8537953363606056E-2</v>
      </c>
      <c r="AJ412" s="6">
        <v>0</v>
      </c>
      <c r="AK412" s="6">
        <v>5.0190366268571074</v>
      </c>
      <c r="AL412" s="6">
        <v>0.20775693863036185</v>
      </c>
      <c r="AM412" s="6">
        <v>9.8858633138234175</v>
      </c>
      <c r="AN412" s="6">
        <v>1.7192624628390292</v>
      </c>
      <c r="AO412" s="6">
        <v>0.63070275480178661</v>
      </c>
      <c r="AP412" s="6">
        <v>6.4889690034314884E-2</v>
      </c>
      <c r="AQ412" s="6">
        <v>1.7231100422970171</v>
      </c>
      <c r="AR412" s="6">
        <v>6.8555734617808213</v>
      </c>
      <c r="AS412" s="6"/>
    </row>
    <row r="413" spans="1:50" x14ac:dyDescent="0.25">
      <c r="A413" t="s">
        <v>122</v>
      </c>
      <c r="B413" t="s">
        <v>42</v>
      </c>
      <c r="D413" t="s">
        <v>40</v>
      </c>
      <c r="E413" t="s">
        <v>41</v>
      </c>
      <c r="F413">
        <v>2040</v>
      </c>
      <c r="I413" s="6">
        <v>8.0665291827950267E-3</v>
      </c>
      <c r="J413" s="6">
        <v>0.97888893499334306</v>
      </c>
      <c r="K413" s="6">
        <v>2.9964999662762191E-2</v>
      </c>
      <c r="L413" s="6">
        <v>6.9751131357527525</v>
      </c>
      <c r="M413" s="6">
        <v>7.0976383600213347E-3</v>
      </c>
      <c r="N413" s="89">
        <v>0.19111070596787522</v>
      </c>
      <c r="O413" s="6">
        <v>0</v>
      </c>
      <c r="P413" s="6">
        <v>3.5498621366452006</v>
      </c>
      <c r="Q413" s="6">
        <v>8.0175986098194816</v>
      </c>
      <c r="R413" s="6">
        <v>0.55579114237720895</v>
      </c>
      <c r="S413" s="6">
        <v>0.14670589760475461</v>
      </c>
      <c r="T413" s="6">
        <v>4.1422195060561835</v>
      </c>
      <c r="U413" s="6">
        <v>0.17443492007304479</v>
      </c>
      <c r="V413" s="6">
        <v>18.981763879680933</v>
      </c>
      <c r="W413" s="6">
        <v>0.64278200944289132</v>
      </c>
      <c r="X413" s="6">
        <v>0.53383237771994052</v>
      </c>
      <c r="Y413" s="6">
        <v>6.7654002813461176</v>
      </c>
      <c r="Z413" s="6">
        <v>0.10069188737544793</v>
      </c>
      <c r="AA413" s="6">
        <v>0</v>
      </c>
      <c r="AB413" s="6">
        <v>1.5024914890600922</v>
      </c>
      <c r="AC413" s="6">
        <v>0.92067073102286667</v>
      </c>
      <c r="AD413" s="6">
        <v>3.6932420998546621E-2</v>
      </c>
      <c r="AE413" s="6">
        <v>0.43320461099772783</v>
      </c>
      <c r="AF413" s="6">
        <v>0</v>
      </c>
      <c r="AG413" s="6">
        <v>3.311137419958201E-2</v>
      </c>
      <c r="AH413" s="6">
        <v>0</v>
      </c>
      <c r="AI413" s="6">
        <v>4.1834242609857658E-2</v>
      </c>
      <c r="AJ413" s="6">
        <v>0</v>
      </c>
      <c r="AK413" s="6">
        <v>4.5643028498037026</v>
      </c>
      <c r="AL413" s="6">
        <v>0.14502977224760549</v>
      </c>
      <c r="AM413" s="6">
        <v>10.718796066655727</v>
      </c>
      <c r="AN413" s="6">
        <v>1.0110845797975612</v>
      </c>
      <c r="AO413" s="6">
        <v>0.79629460819948006</v>
      </c>
      <c r="AP413" s="6">
        <v>0.16394211523723279</v>
      </c>
      <c r="AQ413" s="6">
        <v>1.6816653219706137</v>
      </c>
      <c r="AR413" s="6">
        <v>6.8837181499329985</v>
      </c>
      <c r="AS413" s="6"/>
    </row>
    <row r="414" spans="1:50" x14ac:dyDescent="0.25">
      <c r="A414" t="s">
        <v>122</v>
      </c>
      <c r="B414" t="s">
        <v>42</v>
      </c>
      <c r="D414" t="s">
        <v>40</v>
      </c>
      <c r="E414" s="5" t="s">
        <v>41</v>
      </c>
      <c r="F414" s="5">
        <v>2050</v>
      </c>
      <c r="G414" s="5"/>
      <c r="H414" s="5"/>
      <c r="I414" s="7">
        <v>4.0016554289951855E-3</v>
      </c>
      <c r="J414" s="7">
        <v>1.0756776157526258</v>
      </c>
      <c r="K414" s="7">
        <v>1.9680429247165336E-2</v>
      </c>
      <c r="L414" s="7">
        <v>7.1861310765207485</v>
      </c>
      <c r="M414" s="7">
        <v>5.5253229562943137E-3</v>
      </c>
      <c r="N414" s="89">
        <v>0.23085275078332168</v>
      </c>
      <c r="O414" s="7">
        <v>0</v>
      </c>
      <c r="P414" s="7">
        <v>3.7521514784227703</v>
      </c>
      <c r="Q414" s="7">
        <v>8.4563754700779796</v>
      </c>
      <c r="R414" s="7">
        <v>9.6615256982173145E-3</v>
      </c>
      <c r="S414" s="7">
        <v>4.6525535988490479E-3</v>
      </c>
      <c r="T414" s="7">
        <v>3.0294039776446602</v>
      </c>
      <c r="U414" s="7">
        <v>0.12750819406344535</v>
      </c>
      <c r="V414" s="7">
        <v>15.23945467445148</v>
      </c>
      <c r="W414" s="7">
        <v>0.61161384970942045</v>
      </c>
      <c r="X414" s="7">
        <v>0.6466745948181376</v>
      </c>
      <c r="Y414" s="7">
        <v>6.6382566548759376</v>
      </c>
      <c r="Z414" s="7">
        <v>5.3290092067819539E-2</v>
      </c>
      <c r="AA414" s="7">
        <v>0</v>
      </c>
      <c r="AB414" s="7">
        <v>0.91097146905100046</v>
      </c>
      <c r="AC414" s="7">
        <v>0.47010422282706676</v>
      </c>
      <c r="AD414" s="7">
        <v>3.3588600214499074E-2</v>
      </c>
      <c r="AE414" s="7">
        <v>0.2848433327873372</v>
      </c>
      <c r="AF414" s="7">
        <v>0</v>
      </c>
      <c r="AG414" s="7">
        <v>2.4585621533260989E-2</v>
      </c>
      <c r="AH414" s="7">
        <v>0</v>
      </c>
      <c r="AI414" s="7">
        <v>5.1305318561092675E-3</v>
      </c>
      <c r="AJ414" s="7">
        <v>0</v>
      </c>
      <c r="AK414" s="7">
        <v>4.1095690727502978</v>
      </c>
      <c r="AL414" s="7">
        <v>8.2302605864849138E-2</v>
      </c>
      <c r="AM414" s="7">
        <v>11.551728819488039</v>
      </c>
      <c r="AN414" s="7">
        <v>0.30290669675609277</v>
      </c>
      <c r="AO414" s="7">
        <v>0.96188646159717373</v>
      </c>
      <c r="AP414" s="7">
        <v>0.26299454044015069</v>
      </c>
      <c r="AQ414" s="7">
        <v>1.6402206016442096</v>
      </c>
      <c r="AR414" s="7">
        <v>6.911862838085173</v>
      </c>
      <c r="AS414" s="23"/>
    </row>
    <row r="415" spans="1:50" x14ac:dyDescent="0.25">
      <c r="E415" t="s">
        <v>45</v>
      </c>
      <c r="F415">
        <v>2010</v>
      </c>
      <c r="I415" s="6">
        <v>1.1588862350788967</v>
      </c>
      <c r="J415" s="6">
        <v>6.4589697019787398</v>
      </c>
      <c r="K415" s="6">
        <v>3.1550502136306742</v>
      </c>
      <c r="L415" s="6">
        <v>1.8133283794180957</v>
      </c>
      <c r="M415" s="6">
        <v>1.8345196072396421</v>
      </c>
      <c r="N415" s="6">
        <v>6.6992882486569272</v>
      </c>
      <c r="O415" s="6">
        <v>0</v>
      </c>
      <c r="P415" s="6">
        <v>2.7324572034343073</v>
      </c>
      <c r="Q415" s="6">
        <v>3.5520197770752726</v>
      </c>
      <c r="R415" s="6">
        <v>3.0318708664180782</v>
      </c>
      <c r="S415" s="6">
        <v>1.7818425296442044</v>
      </c>
      <c r="T415" s="6">
        <v>1.6553260665787886</v>
      </c>
      <c r="U415" s="6">
        <v>2.9177496021605589</v>
      </c>
      <c r="V415" s="6">
        <v>1.7836501547298378</v>
      </c>
      <c r="W415" s="6">
        <v>2.3662055038210852</v>
      </c>
      <c r="X415" s="6">
        <v>1.9711723456007191</v>
      </c>
      <c r="Y415" s="6">
        <v>2.2453310973327256</v>
      </c>
      <c r="Z415" s="6">
        <v>1.2906211659704869</v>
      </c>
      <c r="AA415" s="6">
        <v>0</v>
      </c>
      <c r="AB415" s="6">
        <v>1.9712133476847369</v>
      </c>
      <c r="AC415" s="6">
        <v>1.7555642402341944</v>
      </c>
      <c r="AD415" s="6">
        <v>4.3724386228999759</v>
      </c>
      <c r="AE415" s="6">
        <v>1.7672834234930457</v>
      </c>
      <c r="AF415" s="6">
        <v>1.9651203624097235</v>
      </c>
      <c r="AG415" s="28">
        <v>1.9651203624097235</v>
      </c>
      <c r="AH415" s="6">
        <v>1.3930944728459775</v>
      </c>
      <c r="AI415" s="6">
        <v>4.0512850493646333</v>
      </c>
      <c r="AJ415" s="6">
        <v>2.4809503009124443</v>
      </c>
      <c r="AK415" s="6">
        <v>1.7742396763579353</v>
      </c>
      <c r="AL415" s="6">
        <v>1.5953502403574717</v>
      </c>
      <c r="AM415" s="6">
        <v>1.7975105987985722</v>
      </c>
      <c r="AN415" s="6">
        <v>2.1733957334143512</v>
      </c>
      <c r="AO415" s="6">
        <v>2.9418301639667321</v>
      </c>
      <c r="AP415" s="6">
        <v>1.8620133726209185</v>
      </c>
      <c r="AQ415" s="6">
        <v>2.9366892604223471</v>
      </c>
      <c r="AR415" s="6">
        <v>3.088664210515585</v>
      </c>
      <c r="AS415" s="6"/>
    </row>
    <row r="416" spans="1:50" x14ac:dyDescent="0.25">
      <c r="E416" t="s">
        <v>45</v>
      </c>
      <c r="F416">
        <v>2020</v>
      </c>
      <c r="I416" s="6">
        <v>1.2467939229065028</v>
      </c>
      <c r="J416" s="6">
        <v>7.0646811299836099</v>
      </c>
      <c r="K416" s="6">
        <v>3.4289012246575563</v>
      </c>
      <c r="L416" s="6">
        <v>1.9651625083715323</v>
      </c>
      <c r="M416" s="6">
        <v>1.9899906322833227</v>
      </c>
      <c r="N416" s="6">
        <v>7.3048745425804373</v>
      </c>
      <c r="O416" s="6">
        <v>0</v>
      </c>
      <c r="P416" s="6">
        <v>2.9737835895068159</v>
      </c>
      <c r="Q416" s="6">
        <v>3.8665199188576542</v>
      </c>
      <c r="R416" s="6">
        <v>3.2799658965093217</v>
      </c>
      <c r="S416" s="6">
        <v>1.9283553426902147</v>
      </c>
      <c r="T416" s="6">
        <v>1.7819363320275976</v>
      </c>
      <c r="U416" s="6">
        <v>3.1658010110041666</v>
      </c>
      <c r="V416" s="6">
        <v>1.9204130235076755</v>
      </c>
      <c r="W416" s="6">
        <v>2.5657735321601769</v>
      </c>
      <c r="X416" s="6">
        <v>1.9711723456007189</v>
      </c>
      <c r="Y416" s="6">
        <v>2.4387229440271043</v>
      </c>
      <c r="Z416" s="6">
        <v>1.3785194766233828</v>
      </c>
      <c r="AA416" s="6">
        <v>0</v>
      </c>
      <c r="AB416" s="6">
        <v>2.1235288480854431</v>
      </c>
      <c r="AC416" s="6">
        <v>1.9020770532802047</v>
      </c>
      <c r="AD416" s="6">
        <v>4.3724386228999759</v>
      </c>
      <c r="AE416" s="6">
        <v>1.9137962365390562</v>
      </c>
      <c r="AF416" s="6">
        <v>2.1616323986506956</v>
      </c>
      <c r="AG416" s="28">
        <v>2.1616323986506956</v>
      </c>
      <c r="AH416" s="6">
        <v>1.3930944728459775</v>
      </c>
      <c r="AI416" s="6">
        <v>4.414964574218522</v>
      </c>
      <c r="AJ416" s="6">
        <v>2.7290453310036886</v>
      </c>
      <c r="AK416" s="6">
        <v>1.9207772750444698</v>
      </c>
      <c r="AL416" s="6">
        <v>1.723179412883294</v>
      </c>
      <c r="AM416" s="6">
        <v>1.9492844555121258</v>
      </c>
      <c r="AN416" s="6">
        <v>2.3627543710755026</v>
      </c>
      <c r="AO416" s="6">
        <v>3.1895003469457408</v>
      </c>
      <c r="AP416" s="6">
        <v>2.013800646936585</v>
      </c>
      <c r="AQ416" s="6">
        <v>3.1985753791073503</v>
      </c>
      <c r="AR416" s="6">
        <v>3.3523721932622736</v>
      </c>
      <c r="AS416" s="6"/>
    </row>
    <row r="417" spans="1:50" x14ac:dyDescent="0.25">
      <c r="E417" t="s">
        <v>45</v>
      </c>
      <c r="F417">
        <v>2030</v>
      </c>
      <c r="I417" s="6">
        <v>1.149815656939333</v>
      </c>
      <c r="J417" s="6">
        <v>6.3179963575367086</v>
      </c>
      <c r="K417" s="6">
        <v>3.2116657184215889</v>
      </c>
      <c r="L417" s="6">
        <v>1.7603428579578513</v>
      </c>
      <c r="M417" s="6">
        <v>1.8186926953784717</v>
      </c>
      <c r="N417" s="6">
        <v>6.6380861939551528</v>
      </c>
      <c r="O417" s="6">
        <v>0</v>
      </c>
      <c r="P417" s="6">
        <v>2.6460989425337189</v>
      </c>
      <c r="Q417" s="6">
        <v>3.571490394686093</v>
      </c>
      <c r="R417" s="6">
        <v>2.9432517469002368</v>
      </c>
      <c r="S417" s="6">
        <v>1.8305341281764231</v>
      </c>
      <c r="T417" s="6">
        <v>1.5726898600756429</v>
      </c>
      <c r="U417" s="6">
        <v>2.947882335880589</v>
      </c>
      <c r="V417" s="6">
        <v>1.7107302934674418</v>
      </c>
      <c r="W417" s="6">
        <v>2.2722490807741655</v>
      </c>
      <c r="X417" s="6">
        <v>1.7439038782278089</v>
      </c>
      <c r="Y417" s="6">
        <v>2.1892392913209515</v>
      </c>
      <c r="Z417" s="6">
        <v>1.2578840564287492</v>
      </c>
      <c r="AA417" s="6">
        <v>0</v>
      </c>
      <c r="AB417" s="6">
        <v>1.8669586498898083</v>
      </c>
      <c r="AC417" s="6">
        <v>1.695604037536609</v>
      </c>
      <c r="AD417" s="6">
        <v>4.0543120492854454</v>
      </c>
      <c r="AE417" s="6">
        <v>1.7480098720824768</v>
      </c>
      <c r="AF417" s="6">
        <v>1.149815656939333</v>
      </c>
      <c r="AG417" s="28">
        <v>1.149815656939333</v>
      </c>
      <c r="AH417" s="6">
        <v>0</v>
      </c>
      <c r="AI417" s="6">
        <v>3.9271643904374622</v>
      </c>
      <c r="AJ417" s="6">
        <v>2.456140797903319</v>
      </c>
      <c r="AK417" s="6">
        <v>1.7085048676456549</v>
      </c>
      <c r="AL417" s="6">
        <v>1.6249632195203096</v>
      </c>
      <c r="AM417" s="6">
        <v>1.7263978914305573</v>
      </c>
      <c r="AN417" s="6">
        <v>2.1541800602914334</v>
      </c>
      <c r="AO417" s="6">
        <v>2.8271849731785377</v>
      </c>
      <c r="AP417" s="6">
        <v>1.7780065192965013</v>
      </c>
      <c r="AQ417" s="6">
        <v>2.8895040779615226</v>
      </c>
      <c r="AR417" s="6">
        <v>2.972020521258548</v>
      </c>
      <c r="AS417" s="6"/>
    </row>
    <row r="418" spans="1:50" x14ac:dyDescent="0.25">
      <c r="E418" t="s">
        <v>45</v>
      </c>
      <c r="F418">
        <v>2040</v>
      </c>
      <c r="I418" s="6">
        <v>1.0627870459900031</v>
      </c>
      <c r="J418" s="6">
        <v>5.7186321366170727</v>
      </c>
      <c r="K418" s="6">
        <v>2.9409100489231981</v>
      </c>
      <c r="L418" s="6">
        <v>1.6045517059892851</v>
      </c>
      <c r="M418" s="6">
        <v>1.6647763805852274</v>
      </c>
      <c r="N418" s="6">
        <v>6.038555762970879</v>
      </c>
      <c r="O418" s="6">
        <v>0</v>
      </c>
      <c r="P418" s="6">
        <v>2.4064395968782586</v>
      </c>
      <c r="Q418" s="6">
        <v>3.2133398300970253</v>
      </c>
      <c r="R418" s="6">
        <v>2.8716313967197471</v>
      </c>
      <c r="S418" s="6">
        <v>1.6854864432608723</v>
      </c>
      <c r="T418" s="6">
        <v>1.4893633279287231</v>
      </c>
      <c r="U418" s="6">
        <v>2.7146800264708988</v>
      </c>
      <c r="V418" s="6">
        <v>1.5982272866718339</v>
      </c>
      <c r="W418" s="6">
        <v>2.0746198980630846</v>
      </c>
      <c r="X418" s="6">
        <v>1.5936344766552986</v>
      </c>
      <c r="Y418" s="6">
        <v>1.9978751401849295</v>
      </c>
      <c r="Z418" s="6">
        <v>1.275942862130458</v>
      </c>
      <c r="AA418" s="6">
        <v>0</v>
      </c>
      <c r="AB418" s="6">
        <v>1.7197030162961542</v>
      </c>
      <c r="AC418" s="6">
        <v>1.6420913869246299</v>
      </c>
      <c r="AD418" s="6">
        <v>3.696527759827088</v>
      </c>
      <c r="AE418" s="6">
        <v>1.662180109201377</v>
      </c>
      <c r="AF418" s="6">
        <v>1.0627870459900031</v>
      </c>
      <c r="AG418" s="28">
        <v>1.0627870459900031</v>
      </c>
      <c r="AH418" s="6">
        <v>0</v>
      </c>
      <c r="AI418" s="6">
        <v>3.5697296188198182</v>
      </c>
      <c r="AJ418" s="6">
        <v>2.2105267181129871</v>
      </c>
      <c r="AK418" s="6">
        <v>1.5775183073742602</v>
      </c>
      <c r="AL418" s="6">
        <v>1.5046697021058897</v>
      </c>
      <c r="AM418" s="6">
        <v>1.5761269567038334</v>
      </c>
      <c r="AN418" s="6">
        <v>1.966715009006893</v>
      </c>
      <c r="AO418" s="6">
        <v>2.5793975892449335</v>
      </c>
      <c r="AP418" s="6">
        <v>1.6277371177239917</v>
      </c>
      <c r="AQ418" s="6">
        <v>2.6337517565476984</v>
      </c>
      <c r="AR418" s="6">
        <v>2.7108960913790221</v>
      </c>
      <c r="AS418" s="6"/>
      <c r="AU418" s="6"/>
    </row>
    <row r="419" spans="1:50" x14ac:dyDescent="0.25">
      <c r="E419" t="s">
        <v>45</v>
      </c>
      <c r="F419">
        <v>2050</v>
      </c>
      <c r="I419" s="28">
        <v>1.0627870459900031</v>
      </c>
      <c r="J419" s="6">
        <v>5.1792157865761173</v>
      </c>
      <c r="K419" s="6">
        <v>2.6972299566932416</v>
      </c>
      <c r="L419" s="6">
        <v>1.4670049426420917</v>
      </c>
      <c r="M419" s="28">
        <v>1.6647763805852274</v>
      </c>
      <c r="N419" s="6">
        <v>5.4989783750850307</v>
      </c>
      <c r="O419" s="6">
        <v>0</v>
      </c>
      <c r="P419" s="6">
        <v>2.1910541650194171</v>
      </c>
      <c r="Q419" s="6">
        <v>2.8981791615679846</v>
      </c>
      <c r="R419" s="6">
        <v>2.6505787249084487</v>
      </c>
      <c r="S419" s="6">
        <v>1.554943526836877</v>
      </c>
      <c r="T419" s="6">
        <v>1.4316968848414182</v>
      </c>
      <c r="U419" s="6">
        <v>2.4997873554836616</v>
      </c>
      <c r="V419" s="6">
        <v>1.5175571164753443</v>
      </c>
      <c r="W419" s="6">
        <v>1.896758202056624</v>
      </c>
      <c r="X419" s="6">
        <v>1.4583920152400394</v>
      </c>
      <c r="Y419" s="6">
        <v>1.8274611460135612</v>
      </c>
      <c r="Z419" s="6">
        <v>1.1986493153666899</v>
      </c>
      <c r="AA419" s="6">
        <v>0</v>
      </c>
      <c r="AB419" s="6">
        <v>1.6373421247027111</v>
      </c>
      <c r="AC419" s="6">
        <v>1.5234095795448657</v>
      </c>
      <c r="AD419" s="6">
        <v>3.374521899314566</v>
      </c>
      <c r="AE419" s="6">
        <v>1.537472599455487</v>
      </c>
      <c r="AF419" s="28">
        <v>1.0627870459900031</v>
      </c>
      <c r="AG419" s="28">
        <v>1.0627870459900031</v>
      </c>
      <c r="AH419" s="6">
        <v>0</v>
      </c>
      <c r="AI419" s="6">
        <v>3.4305848704846884</v>
      </c>
      <c r="AJ419" s="6">
        <v>1.9894740463016887</v>
      </c>
      <c r="AK419" s="6">
        <v>1.4591828168501659</v>
      </c>
      <c r="AL419" s="6">
        <v>1.3831472126143849</v>
      </c>
      <c r="AM419" s="6">
        <v>1.4408831832292952</v>
      </c>
      <c r="AN419" s="28">
        <v>1.966715009006893</v>
      </c>
      <c r="AO419" s="6">
        <v>2.3586450182487213</v>
      </c>
      <c r="AP419" s="6">
        <v>1.4924946563087325</v>
      </c>
      <c r="AQ419" s="6">
        <v>2.3916427119244159</v>
      </c>
      <c r="AR419" s="6">
        <v>2.4775547722002744</v>
      </c>
      <c r="AS419" s="6"/>
      <c r="AV419" s="6"/>
    </row>
    <row r="420" spans="1:50" x14ac:dyDescent="0.25">
      <c r="B420" t="s">
        <v>46</v>
      </c>
      <c r="AV420" s="6"/>
      <c r="AW420" s="6"/>
    </row>
    <row r="421" spans="1:50" x14ac:dyDescent="0.25">
      <c r="A421" t="s">
        <v>123</v>
      </c>
      <c r="B421" t="s">
        <v>42</v>
      </c>
      <c r="D421" t="s">
        <v>40</v>
      </c>
      <c r="E421" t="s">
        <v>41</v>
      </c>
      <c r="F421">
        <v>2010</v>
      </c>
      <c r="I421" s="6">
        <v>0</v>
      </c>
      <c r="J421" s="6">
        <v>8.3834009893455139</v>
      </c>
      <c r="K421" s="6">
        <v>3.9882955218755072</v>
      </c>
      <c r="L421" s="6">
        <v>18.44929147108509</v>
      </c>
      <c r="M421" s="6">
        <v>0</v>
      </c>
      <c r="N421" s="89">
        <v>4.2701410307948375</v>
      </c>
      <c r="O421" s="6">
        <v>0</v>
      </c>
      <c r="P421" s="6">
        <v>30.375821157729622</v>
      </c>
      <c r="Q421" s="6">
        <v>105.48094858979377</v>
      </c>
      <c r="R421" s="6">
        <v>26.669305252062262</v>
      </c>
      <c r="S421" s="6">
        <v>2.8431411864562812</v>
      </c>
      <c r="T421" s="6">
        <v>44.304382691759052</v>
      </c>
      <c r="U421" s="6">
        <v>13.816095189388237</v>
      </c>
      <c r="V421" s="6">
        <v>155.02498267351692</v>
      </c>
      <c r="W421" s="6">
        <v>4.0457411778967458</v>
      </c>
      <c r="X421" s="6">
        <v>3.2775904986569233</v>
      </c>
      <c r="Y421" s="6">
        <v>26.976279501365578</v>
      </c>
      <c r="Z421" s="6">
        <v>0</v>
      </c>
      <c r="AA421" s="6">
        <v>0</v>
      </c>
      <c r="AB421" s="6">
        <v>22.414145591385019</v>
      </c>
      <c r="AC421" s="6">
        <v>13.324746405100619</v>
      </c>
      <c r="AD421" s="6">
        <v>0.19773150406034706</v>
      </c>
      <c r="AE421" s="6">
        <v>6.4363572838006018</v>
      </c>
      <c r="AF421" s="6">
        <v>0</v>
      </c>
      <c r="AG421" s="6">
        <v>0.91767573288186921</v>
      </c>
      <c r="AH421" s="6">
        <v>6.4363572838006018</v>
      </c>
      <c r="AI421" s="6">
        <v>2.1996314253674405</v>
      </c>
      <c r="AJ421" s="6">
        <v>0</v>
      </c>
      <c r="AK421" s="6">
        <v>86.652780723793896</v>
      </c>
      <c r="AL421" s="6">
        <v>0</v>
      </c>
      <c r="AM421" s="6">
        <v>30.714276787994866</v>
      </c>
      <c r="AN421" s="6">
        <v>3.5079748085542812</v>
      </c>
      <c r="AO421" s="6">
        <v>17.792254294978491</v>
      </c>
      <c r="AP421" s="6">
        <v>0</v>
      </c>
      <c r="AQ421" s="6">
        <v>9.6113765949848204</v>
      </c>
      <c r="AR421" s="6">
        <v>62.650158531337603</v>
      </c>
      <c r="AS421" s="6"/>
      <c r="AV421" s="6"/>
      <c r="AW421" s="6"/>
      <c r="AX421" s="6"/>
    </row>
    <row r="422" spans="1:50" x14ac:dyDescent="0.25">
      <c r="A422" t="s">
        <v>123</v>
      </c>
      <c r="B422" t="s">
        <v>42</v>
      </c>
      <c r="D422" t="s">
        <v>40</v>
      </c>
      <c r="E422" t="s">
        <v>41</v>
      </c>
      <c r="F422">
        <v>2020</v>
      </c>
      <c r="I422" s="6">
        <v>0</v>
      </c>
      <c r="J422" s="6">
        <v>7.2741404238561236</v>
      </c>
      <c r="K422" s="6">
        <v>2.6416256919546783</v>
      </c>
      <c r="L422" s="6">
        <v>19.399140564811219</v>
      </c>
      <c r="M422" s="6">
        <v>0</v>
      </c>
      <c r="N422" s="89">
        <v>3.6740753413936087</v>
      </c>
      <c r="O422" s="6">
        <v>0</v>
      </c>
      <c r="P422" s="6">
        <v>29.597550236977394</v>
      </c>
      <c r="Q422" s="6">
        <v>104.63516003955802</v>
      </c>
      <c r="R422" s="6">
        <v>24.38914906539992</v>
      </c>
      <c r="S422" s="6">
        <v>2.845399554739815</v>
      </c>
      <c r="T422" s="6">
        <v>38.601115698548462</v>
      </c>
      <c r="U422" s="6">
        <v>16.547367500138535</v>
      </c>
      <c r="V422" s="6">
        <v>154.77812840919987</v>
      </c>
      <c r="W422" s="6">
        <v>4.1026791727779361</v>
      </c>
      <c r="X422" s="6">
        <v>2.7681621608271487</v>
      </c>
      <c r="Y422" s="6">
        <v>23.97966607308987</v>
      </c>
      <c r="Z422" s="6">
        <v>0</v>
      </c>
      <c r="AA422" s="6">
        <v>0</v>
      </c>
      <c r="AB422" s="6">
        <v>17.412716596594407</v>
      </c>
      <c r="AC422" s="6">
        <v>12.247980669246227</v>
      </c>
      <c r="AD422" s="6">
        <v>4.5780249033898303E-2</v>
      </c>
      <c r="AE422" s="6">
        <v>7.5782349437562404</v>
      </c>
      <c r="AF422" s="6">
        <v>0</v>
      </c>
      <c r="AG422" s="6">
        <v>0.66005179805573122</v>
      </c>
      <c r="AH422" s="6">
        <v>0</v>
      </c>
      <c r="AI422" s="6">
        <v>1.8535095738639846</v>
      </c>
      <c r="AJ422" s="6">
        <v>0</v>
      </c>
      <c r="AK422" s="6">
        <v>83.744428269241354</v>
      </c>
      <c r="AL422" s="6">
        <v>0</v>
      </c>
      <c r="AM422" s="6">
        <v>22.763398492988724</v>
      </c>
      <c r="AN422" s="6">
        <v>4.3499624993436328</v>
      </c>
      <c r="AO422" s="6">
        <v>15.308647255806703</v>
      </c>
      <c r="AP422" s="6">
        <v>0</v>
      </c>
      <c r="AQ422" s="6">
        <v>10.068778547649199</v>
      </c>
      <c r="AR422" s="6">
        <v>53.785048438299867</v>
      </c>
      <c r="AS422" s="6"/>
    </row>
    <row r="423" spans="1:50" x14ac:dyDescent="0.25">
      <c r="A423" t="s">
        <v>123</v>
      </c>
      <c r="B423" t="s">
        <v>42</v>
      </c>
      <c r="D423" t="s">
        <v>40</v>
      </c>
      <c r="E423" t="s">
        <v>41</v>
      </c>
      <c r="F423">
        <v>2030</v>
      </c>
      <c r="I423" s="6">
        <v>0</v>
      </c>
      <c r="J423" s="6">
        <v>7.1716102660540786</v>
      </c>
      <c r="K423" s="6">
        <v>3.0917640810690656</v>
      </c>
      <c r="L423" s="6">
        <v>18.272118291383254</v>
      </c>
      <c r="M423" s="6">
        <v>0</v>
      </c>
      <c r="N423" s="89">
        <v>3.4147211964406008</v>
      </c>
      <c r="O423" s="6">
        <v>0</v>
      </c>
      <c r="P423" s="6">
        <v>30.441309937557492</v>
      </c>
      <c r="Q423" s="6">
        <v>99.26218136479514</v>
      </c>
      <c r="R423" s="6">
        <v>22.81811214899237</v>
      </c>
      <c r="S423" s="6">
        <v>3.8400417642152056</v>
      </c>
      <c r="T423" s="6">
        <v>38.974935742887133</v>
      </c>
      <c r="U423" s="6">
        <v>17.553671237903213</v>
      </c>
      <c r="V423" s="6">
        <v>145.51722932371896</v>
      </c>
      <c r="W423" s="6">
        <v>4.3489921752524232</v>
      </c>
      <c r="X423" s="6">
        <v>1.862472092409218</v>
      </c>
      <c r="Y423" s="6">
        <v>21.995934929510913</v>
      </c>
      <c r="Z423" s="6">
        <v>0</v>
      </c>
      <c r="AA423" s="6">
        <v>0</v>
      </c>
      <c r="AB423" s="6">
        <v>14.859441243453187</v>
      </c>
      <c r="AC423" s="6">
        <v>11.411183741929953</v>
      </c>
      <c r="AD423" s="6">
        <v>0.16677819974219663</v>
      </c>
      <c r="AE423" s="6">
        <v>7.2852569135317689</v>
      </c>
      <c r="AF423" s="6">
        <v>0</v>
      </c>
      <c r="AG423" s="6">
        <v>0.66242449450496055</v>
      </c>
      <c r="AH423" s="6">
        <v>0</v>
      </c>
      <c r="AI423" s="6">
        <v>1.4928568805812801</v>
      </c>
      <c r="AJ423" s="6">
        <v>0</v>
      </c>
      <c r="AK423" s="6">
        <v>70.130037735837533</v>
      </c>
      <c r="AL423" s="6">
        <v>0</v>
      </c>
      <c r="AM423" s="6">
        <v>25.199046439062819</v>
      </c>
      <c r="AN423" s="6">
        <v>6.0501619746847854</v>
      </c>
      <c r="AO423" s="6">
        <v>14.22800498516917</v>
      </c>
      <c r="AP423" s="6">
        <v>0</v>
      </c>
      <c r="AQ423" s="6">
        <v>9.1979867208055612</v>
      </c>
      <c r="AR423" s="6">
        <v>56.850735903552732</v>
      </c>
      <c r="AS423" s="6"/>
    </row>
    <row r="424" spans="1:50" x14ac:dyDescent="0.25">
      <c r="A424" t="s">
        <v>123</v>
      </c>
      <c r="B424" t="s">
        <v>42</v>
      </c>
      <c r="D424" t="s">
        <v>40</v>
      </c>
      <c r="E424" t="s">
        <v>41</v>
      </c>
      <c r="F424">
        <v>2040</v>
      </c>
      <c r="I424" s="6">
        <v>0</v>
      </c>
      <c r="J424" s="6">
        <v>7.2554754192145037</v>
      </c>
      <c r="K424" s="6">
        <v>3.2580140295018696</v>
      </c>
      <c r="L424" s="6">
        <v>16.382454354880153</v>
      </c>
      <c r="M424" s="6">
        <v>0</v>
      </c>
      <c r="N424" s="89">
        <v>3.4686456955324783</v>
      </c>
      <c r="O424" s="6">
        <v>0</v>
      </c>
      <c r="P424" s="6">
        <v>29.87105671553855</v>
      </c>
      <c r="Q424" s="6">
        <v>92.408085788829794</v>
      </c>
      <c r="R424" s="6">
        <v>21.063155103597893</v>
      </c>
      <c r="S424" s="6">
        <v>4.7070214688486178</v>
      </c>
      <c r="T424" s="6">
        <v>37.917406543029848</v>
      </c>
      <c r="U424" s="6">
        <v>17.600244843463116</v>
      </c>
      <c r="V424" s="6">
        <v>138.41334570252764</v>
      </c>
      <c r="W424" s="6">
        <v>4.2410721532507383</v>
      </c>
      <c r="X424" s="6">
        <v>0.66523788910041226</v>
      </c>
      <c r="Y424" s="6">
        <v>21.662884727908455</v>
      </c>
      <c r="Z424" s="6">
        <v>0</v>
      </c>
      <c r="AA424" s="6">
        <v>0</v>
      </c>
      <c r="AB424" s="6">
        <v>15.694415418029356</v>
      </c>
      <c r="AC424" s="6">
        <v>13.948129982762135</v>
      </c>
      <c r="AD424" s="6">
        <v>0.23031015513712372</v>
      </c>
      <c r="AE424" s="6">
        <v>6.918207297441695</v>
      </c>
      <c r="AF424" s="6">
        <v>0</v>
      </c>
      <c r="AG424" s="6">
        <v>0.68573734572029688</v>
      </c>
      <c r="AH424" s="6">
        <v>0</v>
      </c>
      <c r="AI424" s="6">
        <v>1.2409980117135282</v>
      </c>
      <c r="AJ424" s="6">
        <v>0</v>
      </c>
      <c r="AK424" s="6">
        <v>62.842886880150985</v>
      </c>
      <c r="AL424" s="6">
        <v>0</v>
      </c>
      <c r="AM424" s="6">
        <v>26.713571823005299</v>
      </c>
      <c r="AN424" s="6">
        <v>10.12533369448342</v>
      </c>
      <c r="AO424" s="6">
        <v>14.452690398051994</v>
      </c>
      <c r="AP424" s="6">
        <v>0</v>
      </c>
      <c r="AQ424" s="6">
        <v>8.879811733978503</v>
      </c>
      <c r="AR424" s="6">
        <v>54.836432084461755</v>
      </c>
      <c r="AS424" s="6"/>
    </row>
    <row r="425" spans="1:50" x14ac:dyDescent="0.25">
      <c r="A425" t="s">
        <v>123</v>
      </c>
      <c r="B425" t="s">
        <v>42</v>
      </c>
      <c r="D425" t="s">
        <v>40</v>
      </c>
      <c r="E425" s="5" t="s">
        <v>41</v>
      </c>
      <c r="F425" s="5">
        <v>2050</v>
      </c>
      <c r="G425" s="5"/>
      <c r="H425" s="5"/>
      <c r="I425" s="7">
        <v>0</v>
      </c>
      <c r="J425" s="7">
        <v>7.3393405723749279</v>
      </c>
      <c r="K425" s="7">
        <v>3.4242639779346726</v>
      </c>
      <c r="L425" s="7">
        <v>14.492790418377055</v>
      </c>
      <c r="M425" s="7">
        <v>0</v>
      </c>
      <c r="N425" s="89">
        <v>3.5324609382670795</v>
      </c>
      <c r="O425" s="7">
        <v>0</v>
      </c>
      <c r="P425" s="7">
        <v>29.300803493519616</v>
      </c>
      <c r="Q425" s="7">
        <v>85.653950098785046</v>
      </c>
      <c r="R425" s="7">
        <v>19.308198058203416</v>
      </c>
      <c r="S425" s="7">
        <v>5.5740011734820278</v>
      </c>
      <c r="T425" s="7">
        <v>37.046988733975297</v>
      </c>
      <c r="U425" s="7">
        <v>17.646818449023026</v>
      </c>
      <c r="V425" s="7">
        <v>131.48757290745624</v>
      </c>
      <c r="W425" s="7">
        <v>4.2882462662737542</v>
      </c>
      <c r="X425" s="7">
        <v>0</v>
      </c>
      <c r="Y425" s="7">
        <v>21.329834526305998</v>
      </c>
      <c r="Z425" s="7">
        <v>0</v>
      </c>
      <c r="AA425" s="7">
        <v>0</v>
      </c>
      <c r="AB425" s="7">
        <v>16.529389592605526</v>
      </c>
      <c r="AC425" s="7">
        <v>16.485076223594316</v>
      </c>
      <c r="AD425" s="7">
        <v>0.293842110532051</v>
      </c>
      <c r="AE425" s="7">
        <v>6.5511576813516186</v>
      </c>
      <c r="AF425" s="7">
        <v>0</v>
      </c>
      <c r="AG425" s="7">
        <v>0.70905019693563398</v>
      </c>
      <c r="AH425" s="7">
        <v>0</v>
      </c>
      <c r="AI425" s="7">
        <v>0.98913914284577653</v>
      </c>
      <c r="AJ425" s="7">
        <v>0</v>
      </c>
      <c r="AK425" s="7">
        <v>55.732324710264443</v>
      </c>
      <c r="AL425" s="7">
        <v>0</v>
      </c>
      <c r="AM425" s="7">
        <v>28.228097206947787</v>
      </c>
      <c r="AN425" s="7">
        <v>14.200505414282064</v>
      </c>
      <c r="AO425" s="7">
        <v>14.718587242779499</v>
      </c>
      <c r="AP425" s="7">
        <v>0</v>
      </c>
      <c r="AQ425" s="7">
        <v>8.561636747151443</v>
      </c>
      <c r="AR425" s="7">
        <v>52.822128265370743</v>
      </c>
      <c r="AS425" s="23"/>
    </row>
    <row r="426" spans="1:50" x14ac:dyDescent="0.25">
      <c r="E426" t="s">
        <v>45</v>
      </c>
      <c r="F426">
        <v>2010</v>
      </c>
      <c r="I426" s="6">
        <v>2.0784006497556589</v>
      </c>
      <c r="J426" s="6">
        <v>12.791358579089744</v>
      </c>
      <c r="K426" s="6">
        <v>6.0104539006410391</v>
      </c>
      <c r="L426" s="6">
        <v>3.4011018060044238</v>
      </c>
      <c r="M426" s="6">
        <v>3.4607465291965438</v>
      </c>
      <c r="N426" s="6">
        <v>13.033720883096843</v>
      </c>
      <c r="O426" s="6">
        <v>0</v>
      </c>
      <c r="P426" s="6">
        <v>5.258844887019329</v>
      </c>
      <c r="Q426" s="6">
        <v>6.8420168579816547</v>
      </c>
      <c r="R426" s="6">
        <v>5.6269448811724958</v>
      </c>
      <c r="S426" s="6">
        <v>3.3143665541054737</v>
      </c>
      <c r="T426" s="6">
        <v>2.9799571600840644</v>
      </c>
      <c r="U426" s="6">
        <v>5.5127866687908265</v>
      </c>
      <c r="V426" s="6">
        <v>3.2132413392915318</v>
      </c>
      <c r="W426" s="6">
        <v>4.4553119764386659</v>
      </c>
      <c r="X426" s="6">
        <v>3.1035054119955947</v>
      </c>
      <c r="Y426" s="6">
        <v>4.2682429197137175</v>
      </c>
      <c r="Z426" s="6">
        <v>2.211334851208985</v>
      </c>
      <c r="AA426" s="6">
        <v>0</v>
      </c>
      <c r="AB426" s="6">
        <v>3.5543640758160269</v>
      </c>
      <c r="AC426" s="6">
        <v>3.2880882646954634</v>
      </c>
      <c r="AD426" s="6">
        <v>7.0684697333639619</v>
      </c>
      <c r="AE426" s="6">
        <v>3.2998074479543154</v>
      </c>
      <c r="AF426" s="6">
        <v>4.020636261490294</v>
      </c>
      <c r="AG426" s="19">
        <v>3.1035054119955947</v>
      </c>
      <c r="AH426" s="6">
        <v>2.3378658153397041</v>
      </c>
      <c r="AI426" s="6">
        <v>7.789364889196742</v>
      </c>
      <c r="AJ426" s="6">
        <v>5.0760243156668619</v>
      </c>
      <c r="AK426" s="6">
        <v>3.3069009976232016</v>
      </c>
      <c r="AL426" s="6">
        <v>2.9221651698790749</v>
      </c>
      <c r="AM426" s="6">
        <v>3.3854885457651016</v>
      </c>
      <c r="AN426" s="6">
        <v>4.1540870833499977</v>
      </c>
      <c r="AO426" s="6">
        <v>5.5378105657539844</v>
      </c>
      <c r="AP426" s="6">
        <v>3.4577708718410203</v>
      </c>
      <c r="AQ426" s="6">
        <v>5.6746890386624598</v>
      </c>
      <c r="AR426" s="6">
        <v>5.8471589981266012</v>
      </c>
      <c r="AS426" s="6"/>
    </row>
    <row r="427" spans="1:50" x14ac:dyDescent="0.25">
      <c r="E427" t="s">
        <v>45</v>
      </c>
      <c r="F427">
        <v>2020</v>
      </c>
      <c r="I427" s="6">
        <v>1.9025852741004461</v>
      </c>
      <c r="J427" s="6">
        <v>11.580070485510188</v>
      </c>
      <c r="K427" s="6">
        <v>5.4623113834115609</v>
      </c>
      <c r="L427" s="6">
        <v>3.0976652264918094</v>
      </c>
      <c r="M427" s="6">
        <v>3.1498044791091822</v>
      </c>
      <c r="N427" s="6">
        <v>11.822548295249822</v>
      </c>
      <c r="O427" s="6">
        <v>0</v>
      </c>
      <c r="P427" s="6">
        <v>4.775704505997556</v>
      </c>
      <c r="Q427" s="6">
        <v>6.2129767506946338</v>
      </c>
      <c r="R427" s="6">
        <v>5.1307548209900045</v>
      </c>
      <c r="S427" s="6">
        <v>3.0213409280134527</v>
      </c>
      <c r="T427" s="6">
        <v>2.7265657252200066</v>
      </c>
      <c r="U427" s="6">
        <v>5.016576886347841</v>
      </c>
      <c r="V427" s="6">
        <v>2.9397486669655715</v>
      </c>
      <c r="W427" s="6">
        <v>4.0572165924595618</v>
      </c>
      <c r="X427" s="6">
        <v>3.1035054119955947</v>
      </c>
      <c r="Y427" s="6">
        <v>3.8814395953037275</v>
      </c>
      <c r="Z427" s="6">
        <v>2.0355194755537727</v>
      </c>
      <c r="AA427" s="6">
        <v>0</v>
      </c>
      <c r="AB427" s="6">
        <v>3.250173604386958</v>
      </c>
      <c r="AC427" s="6">
        <v>2.9950626386034429</v>
      </c>
      <c r="AD427" s="6">
        <v>7.0684697333639619</v>
      </c>
      <c r="AE427" s="6">
        <v>3.0067818218622944</v>
      </c>
      <c r="AF427" s="6">
        <v>3.6276121890083495</v>
      </c>
      <c r="AG427" s="19">
        <v>3.1035054119955947</v>
      </c>
      <c r="AH427" s="6">
        <v>2.3378658153397041</v>
      </c>
      <c r="AI427" s="6">
        <v>7.0657355284817669</v>
      </c>
      <c r="AJ427" s="6">
        <v>4.5798342554843723</v>
      </c>
      <c r="AK427" s="6">
        <v>3.0138707894113432</v>
      </c>
      <c r="AL427" s="6">
        <v>2.6688752657252608</v>
      </c>
      <c r="AM427" s="6">
        <v>3.0819967328421041</v>
      </c>
      <c r="AN427" s="6">
        <v>3.7753698080276954</v>
      </c>
      <c r="AO427" s="6">
        <v>5.0417615037094423</v>
      </c>
      <c r="AP427" s="6">
        <v>3.1541963232096868</v>
      </c>
      <c r="AQ427" s="6">
        <v>5.1511291198542564</v>
      </c>
      <c r="AR427" s="6">
        <v>5.3197525703666351</v>
      </c>
      <c r="AS427" s="6"/>
    </row>
    <row r="428" spans="1:50" x14ac:dyDescent="0.25">
      <c r="E428" t="s">
        <v>45</v>
      </c>
      <c r="F428">
        <v>2030</v>
      </c>
      <c r="I428" s="6">
        <v>0</v>
      </c>
      <c r="J428" s="6">
        <v>10.212883831355111</v>
      </c>
      <c r="K428" s="6">
        <v>4.7873049498841294</v>
      </c>
      <c r="L428" s="6">
        <v>2.7645265684316489</v>
      </c>
      <c r="M428" s="6">
        <v>0</v>
      </c>
      <c r="N428" s="6">
        <v>0</v>
      </c>
      <c r="O428" s="6">
        <v>0</v>
      </c>
      <c r="P428" s="6">
        <v>4.2205060991578467</v>
      </c>
      <c r="Q428" s="6">
        <v>5.5138012916489485</v>
      </c>
      <c r="R428" s="6">
        <v>4.5900645439898868</v>
      </c>
      <c r="S428" s="6">
        <v>2.6268790906926487</v>
      </c>
      <c r="T428" s="6">
        <v>2.4291552141334676</v>
      </c>
      <c r="U428" s="6">
        <v>4.4276362863170178</v>
      </c>
      <c r="V428" s="6">
        <v>2.6474813864726019</v>
      </c>
      <c r="W428" s="6">
        <v>3.5894074518949948</v>
      </c>
      <c r="X428" s="6">
        <v>2.8207686376678631</v>
      </c>
      <c r="Y428" s="6">
        <v>3.4656119057344323</v>
      </c>
      <c r="Z428" s="6">
        <v>1.8368481010633824</v>
      </c>
      <c r="AA428" s="6">
        <v>0</v>
      </c>
      <c r="AB428" s="6">
        <v>2.9496030210382367</v>
      </c>
      <c r="AC428" s="6">
        <v>2.6803865706221019</v>
      </c>
      <c r="AD428" s="6">
        <v>6.1722981124531575</v>
      </c>
      <c r="AE428" s="6">
        <v>2.6850616525492401</v>
      </c>
      <c r="AF428" s="6">
        <v>0</v>
      </c>
      <c r="AG428" s="19">
        <v>2.8207686376678631</v>
      </c>
      <c r="AH428" s="6">
        <v>2.0516482236458939</v>
      </c>
      <c r="AI428" s="6">
        <v>6.2995210472104004</v>
      </c>
      <c r="AJ428" s="6">
        <v>0</v>
      </c>
      <c r="AK428" s="6">
        <v>2.7207268786495358</v>
      </c>
      <c r="AL428" s="6">
        <v>2.3826576740314498</v>
      </c>
      <c r="AM428" s="6">
        <v>2.7302604702578956</v>
      </c>
      <c r="AN428" s="19">
        <v>3.5894074518949948</v>
      </c>
      <c r="AO428" s="6">
        <v>4.5009093119109735</v>
      </c>
      <c r="AP428" s="6">
        <v>2.7546325715321656</v>
      </c>
      <c r="AQ428" s="6">
        <v>4.5837427816744398</v>
      </c>
      <c r="AR428" s="6">
        <v>4.7043136786719559</v>
      </c>
      <c r="AS428" s="6"/>
    </row>
    <row r="429" spans="1:50" x14ac:dyDescent="0.25">
      <c r="E429" t="s">
        <v>45</v>
      </c>
      <c r="F429">
        <v>2040</v>
      </c>
      <c r="I429" s="6">
        <v>0</v>
      </c>
      <c r="J429" s="6">
        <v>9.2229577552283253</v>
      </c>
      <c r="K429" s="6">
        <v>4.3293245306562769</v>
      </c>
      <c r="L429" s="6">
        <v>2.5291213631561034</v>
      </c>
      <c r="M429" s="6">
        <v>0</v>
      </c>
      <c r="N429" s="6">
        <v>0</v>
      </c>
      <c r="O429" s="6">
        <v>0</v>
      </c>
      <c r="P429" s="6">
        <v>3.8333416057927856</v>
      </c>
      <c r="Q429" s="6">
        <v>5.0188738706413973</v>
      </c>
      <c r="R429" s="6">
        <v>4.2122596077115597</v>
      </c>
      <c r="S429" s="6">
        <v>2.3895283335581126</v>
      </c>
      <c r="T429" s="6">
        <v>2.2173234820049994</v>
      </c>
      <c r="U429" s="6">
        <v>4.0213612244805486</v>
      </c>
      <c r="V429" s="6">
        <v>2.4360398251766711</v>
      </c>
      <c r="W429" s="6">
        <v>3.2658344896463425</v>
      </c>
      <c r="X429" s="6">
        <v>2.5748732532764835</v>
      </c>
      <c r="Y429" s="6">
        <v>3.150734323738452</v>
      </c>
      <c r="Z429" s="6">
        <v>1.6944376467826598</v>
      </c>
      <c r="AA429" s="6">
        <v>0</v>
      </c>
      <c r="AB429" s="6">
        <v>2.6832450781552146</v>
      </c>
      <c r="AC429" s="6">
        <v>2.3834557503075304</v>
      </c>
      <c r="AD429" s="6">
        <v>5.5868329115213005</v>
      </c>
      <c r="AE429" s="6">
        <v>2.4602283624835799</v>
      </c>
      <c r="AF429" s="6">
        <v>0</v>
      </c>
      <c r="AG429" s="19">
        <v>2.5748732532764835</v>
      </c>
      <c r="AH429" s="6">
        <v>1.8464834012813047</v>
      </c>
      <c r="AI429" s="6">
        <v>5.735625157514634</v>
      </c>
      <c r="AJ429" s="6">
        <v>0</v>
      </c>
      <c r="AK429" s="6">
        <v>2.4896209793934068</v>
      </c>
      <c r="AL429" s="6">
        <v>2.1774928516668606</v>
      </c>
      <c r="AM429" s="6">
        <v>2.4786830569818705</v>
      </c>
      <c r="AN429" s="19">
        <v>3.2658344896463425</v>
      </c>
      <c r="AO429" s="6">
        <v>4.0843203953566336</v>
      </c>
      <c r="AP429" s="6">
        <v>2.6357023467333947</v>
      </c>
      <c r="AQ429" s="6">
        <v>4.1656625177945701</v>
      </c>
      <c r="AR429" s="6">
        <v>4.2869078251083756</v>
      </c>
      <c r="AS429" s="6"/>
    </row>
    <row r="430" spans="1:50" x14ac:dyDescent="0.25">
      <c r="E430" t="s">
        <v>45</v>
      </c>
      <c r="F430">
        <v>2050</v>
      </c>
      <c r="I430" s="6">
        <v>0</v>
      </c>
      <c r="J430" s="6">
        <v>8.3304676435903922</v>
      </c>
      <c r="K430" s="6">
        <v>3.924336517264269</v>
      </c>
      <c r="L430" s="6">
        <v>2.3160652102914603</v>
      </c>
      <c r="M430" s="6">
        <v>0</v>
      </c>
      <c r="N430" s="6">
        <v>0</v>
      </c>
      <c r="O430" s="6">
        <v>0</v>
      </c>
      <c r="P430" s="6">
        <v>3.4846786377321841</v>
      </c>
      <c r="Q430" s="6">
        <v>4.5701471893149783</v>
      </c>
      <c r="R430" s="6">
        <v>3.8747079702314635</v>
      </c>
      <c r="S430" s="6">
        <v>2.1759126521370287</v>
      </c>
      <c r="T430" s="6">
        <v>2.0254082890875917</v>
      </c>
      <c r="U430" s="6">
        <v>3.6595609064936485</v>
      </c>
      <c r="V430" s="6">
        <v>2.2469556520534408</v>
      </c>
      <c r="W430" s="6">
        <v>2.9730258616712026</v>
      </c>
      <c r="X430" s="6">
        <v>2.3537002175013417</v>
      </c>
      <c r="Y430" s="6">
        <v>2.8662375577504027</v>
      </c>
      <c r="Z430" s="6">
        <v>1.5662682379300101</v>
      </c>
      <c r="AA430" s="6">
        <v>0</v>
      </c>
      <c r="AB430" s="6">
        <v>2.439887587435642</v>
      </c>
      <c r="AC430" s="6">
        <v>2.1548900206090211</v>
      </c>
      <c r="AD430" s="6">
        <v>5.0599142306826277</v>
      </c>
      <c r="AE430" s="6">
        <v>2.2591899838305958</v>
      </c>
      <c r="AF430" s="6">
        <v>0</v>
      </c>
      <c r="AG430" s="19">
        <v>2.3537002175013417</v>
      </c>
      <c r="AH430" s="6">
        <v>1.6618350611531743</v>
      </c>
      <c r="AI430" s="6">
        <v>5.2093264255608567</v>
      </c>
      <c r="AJ430" s="6">
        <v>0</v>
      </c>
      <c r="AK430" s="6">
        <v>2.2741930907960937</v>
      </c>
      <c r="AL430" s="6">
        <v>1.9928445115387305</v>
      </c>
      <c r="AM430" s="6">
        <v>2.2525923782009838</v>
      </c>
      <c r="AN430" s="19">
        <v>2.9730258616712026</v>
      </c>
      <c r="AO430" s="6">
        <v>3.7072142783233719</v>
      </c>
      <c r="AP430" s="6">
        <v>2.4143965007811521</v>
      </c>
      <c r="AQ430" s="6">
        <v>3.7861370473298237</v>
      </c>
      <c r="AR430" s="6">
        <v>3.9119790866947897</v>
      </c>
      <c r="AS430" s="6"/>
    </row>
    <row r="431" spans="1:50" x14ac:dyDescent="0.25">
      <c r="B431" t="s">
        <v>46</v>
      </c>
    </row>
    <row r="432" spans="1:50" x14ac:dyDescent="0.25">
      <c r="A432" t="s">
        <v>124</v>
      </c>
      <c r="B432" t="s">
        <v>42</v>
      </c>
      <c r="D432" t="s">
        <v>40</v>
      </c>
      <c r="E432" t="s">
        <v>41</v>
      </c>
      <c r="F432">
        <v>2010</v>
      </c>
      <c r="I432" s="6">
        <v>1.9280620200716019E-2</v>
      </c>
      <c r="J432" s="6">
        <v>0.34840920284459215</v>
      </c>
      <c r="K432" s="6">
        <v>0.51334644130831564</v>
      </c>
      <c r="L432" s="6">
        <v>0</v>
      </c>
      <c r="M432" s="6">
        <v>0</v>
      </c>
      <c r="N432" s="6">
        <v>0</v>
      </c>
      <c r="O432" s="6">
        <v>0</v>
      </c>
      <c r="P432" s="6">
        <v>0.53973448065002916</v>
      </c>
      <c r="Q432" s="6">
        <v>2.4984772325445932</v>
      </c>
      <c r="R432" s="6">
        <v>0.32058173193450834</v>
      </c>
      <c r="S432" s="6">
        <v>0</v>
      </c>
      <c r="T432" s="6">
        <v>0.353967624551488</v>
      </c>
      <c r="U432" s="6">
        <v>0.12305611039164376</v>
      </c>
      <c r="V432" s="6">
        <v>2.7095088146917288</v>
      </c>
      <c r="W432" s="6">
        <v>0.10463735203077015</v>
      </c>
      <c r="X432" s="6">
        <v>0.19942562683814266</v>
      </c>
      <c r="Y432" s="6">
        <v>0.12619936282887581</v>
      </c>
      <c r="Z432" s="6">
        <v>0</v>
      </c>
      <c r="AA432" s="6">
        <v>0</v>
      </c>
      <c r="AB432" s="6">
        <v>0.51213683253359155</v>
      </c>
      <c r="AC432" s="6">
        <v>0.11975616132808203</v>
      </c>
      <c r="AD432" s="6">
        <v>1.8623722348943487E-3</v>
      </c>
      <c r="AE432" s="6">
        <v>0</v>
      </c>
      <c r="AF432" s="6">
        <v>0</v>
      </c>
      <c r="AG432" s="6">
        <v>2.3750806998950589E-3</v>
      </c>
      <c r="AH432" s="6">
        <v>0</v>
      </c>
      <c r="AI432" s="6">
        <v>0.57536855992277547</v>
      </c>
      <c r="AJ432" s="6">
        <v>0</v>
      </c>
      <c r="AK432" s="6">
        <v>1.8796629175255077</v>
      </c>
      <c r="AL432" s="6">
        <v>1.334929275964746E-3</v>
      </c>
      <c r="AM432" s="6">
        <v>0.18053462384912117</v>
      </c>
      <c r="AN432" s="6">
        <v>0.55779443161573294</v>
      </c>
      <c r="AO432" s="6">
        <v>0.31214272373923618</v>
      </c>
      <c r="AP432" s="6">
        <v>0</v>
      </c>
      <c r="AQ432" s="6">
        <v>0.15331010902418665</v>
      </c>
      <c r="AR432" s="6">
        <v>0.97486237653991592</v>
      </c>
      <c r="AS432" s="6"/>
    </row>
    <row r="433" spans="1:46" x14ac:dyDescent="0.25">
      <c r="A433" t="s">
        <v>124</v>
      </c>
      <c r="B433" t="s">
        <v>42</v>
      </c>
      <c r="D433" t="s">
        <v>40</v>
      </c>
      <c r="E433" t="s">
        <v>41</v>
      </c>
      <c r="F433">
        <v>2020</v>
      </c>
      <c r="I433" s="6">
        <v>1.6499620029785805E-2</v>
      </c>
      <c r="J433" s="6">
        <v>0.30802331587604648</v>
      </c>
      <c r="K433" s="6">
        <v>0.49415436979231242</v>
      </c>
      <c r="L433" s="6">
        <v>0</v>
      </c>
      <c r="M433" s="6">
        <v>0</v>
      </c>
      <c r="N433" s="6">
        <v>0</v>
      </c>
      <c r="O433" s="6">
        <v>0</v>
      </c>
      <c r="P433" s="6">
        <v>0.45633467545205442</v>
      </c>
      <c r="Q433" s="6">
        <v>1.7402126940569809</v>
      </c>
      <c r="R433" s="6">
        <v>0.27714704158890618</v>
      </c>
      <c r="S433" s="6">
        <v>0</v>
      </c>
      <c r="T433" s="6">
        <v>1.0817145816123124</v>
      </c>
      <c r="U433" s="6">
        <v>9.8032443389423601E-2</v>
      </c>
      <c r="V433" s="6">
        <v>2.431048740533083</v>
      </c>
      <c r="W433" s="6">
        <v>0.26901153257146854</v>
      </c>
      <c r="X433" s="6">
        <v>0.18460997132914242</v>
      </c>
      <c r="Y433" s="6">
        <v>0.16380809746557767</v>
      </c>
      <c r="Z433" s="6">
        <v>0</v>
      </c>
      <c r="AA433" s="6">
        <v>0</v>
      </c>
      <c r="AB433" s="6">
        <v>0.84393608485835458</v>
      </c>
      <c r="AC433" s="6">
        <v>0.33167973735986267</v>
      </c>
      <c r="AD433" s="6">
        <v>8.4911721708375465E-4</v>
      </c>
      <c r="AE433" s="6">
        <v>0</v>
      </c>
      <c r="AF433" s="6">
        <v>0</v>
      </c>
      <c r="AG433" s="6">
        <v>0</v>
      </c>
      <c r="AH433" s="6">
        <v>0</v>
      </c>
      <c r="AI433" s="6">
        <v>0.47005400143927023</v>
      </c>
      <c r="AJ433" s="6">
        <v>0</v>
      </c>
      <c r="AK433" s="6">
        <v>1.4036420164809786</v>
      </c>
      <c r="AL433" s="6">
        <v>2.9791733355856248E-2</v>
      </c>
      <c r="AM433" s="6">
        <v>0.41811226923089773</v>
      </c>
      <c r="AN433" s="6">
        <v>0.53843811097260685</v>
      </c>
      <c r="AO433" s="6">
        <v>0.25925851429806251</v>
      </c>
      <c r="AP433" s="6">
        <v>0</v>
      </c>
      <c r="AQ433" s="6">
        <v>0.124680307811255</v>
      </c>
      <c r="AR433" s="6">
        <v>1.0249135738628239</v>
      </c>
      <c r="AS433" s="6"/>
    </row>
    <row r="434" spans="1:46" x14ac:dyDescent="0.25">
      <c r="A434" t="s">
        <v>124</v>
      </c>
      <c r="B434" t="s">
        <v>42</v>
      </c>
      <c r="D434" t="s">
        <v>40</v>
      </c>
      <c r="E434" t="s">
        <v>41</v>
      </c>
      <c r="F434">
        <v>2030</v>
      </c>
      <c r="I434" s="6">
        <v>1.9847518993051951E-2</v>
      </c>
      <c r="J434" s="6">
        <v>0.29449451672883409</v>
      </c>
      <c r="K434" s="6">
        <v>0.57828409891563726</v>
      </c>
      <c r="L434" s="6">
        <v>0</v>
      </c>
      <c r="M434" s="6">
        <v>0</v>
      </c>
      <c r="N434" s="6">
        <v>0</v>
      </c>
      <c r="O434" s="6">
        <v>0</v>
      </c>
      <c r="P434" s="6">
        <v>0.47541417278637316</v>
      </c>
      <c r="Q434" s="6">
        <v>1.5829606399582843</v>
      </c>
      <c r="R434" s="6">
        <v>0.21983561614899838</v>
      </c>
      <c r="S434" s="6">
        <v>0</v>
      </c>
      <c r="T434" s="6">
        <v>1.1321845493455629</v>
      </c>
      <c r="U434" s="6">
        <v>0.1097097494535766</v>
      </c>
      <c r="V434" s="6">
        <v>2.4885262322774131</v>
      </c>
      <c r="W434" s="6">
        <v>0.26046979349074045</v>
      </c>
      <c r="X434" s="6">
        <v>0.18656692918388568</v>
      </c>
      <c r="Y434" s="6">
        <v>0.22246286155785905</v>
      </c>
      <c r="Z434" s="6">
        <v>0</v>
      </c>
      <c r="AA434" s="6">
        <v>0</v>
      </c>
      <c r="AB434" s="6">
        <v>1.3485643620223031</v>
      </c>
      <c r="AC434" s="6">
        <v>0.38927633160371494</v>
      </c>
      <c r="AD434" s="6">
        <v>2.7410084621967232E-3</v>
      </c>
      <c r="AE434" s="6">
        <v>0</v>
      </c>
      <c r="AF434" s="6">
        <v>0</v>
      </c>
      <c r="AG434" s="6">
        <v>1.5627021707483458E-4</v>
      </c>
      <c r="AH434" s="6">
        <v>0</v>
      </c>
      <c r="AI434" s="6">
        <v>0.48277972169222499</v>
      </c>
      <c r="AJ434" s="6">
        <v>0</v>
      </c>
      <c r="AK434" s="6">
        <v>1.361628732004563</v>
      </c>
      <c r="AL434" s="6">
        <v>1.2237970562205509E-2</v>
      </c>
      <c r="AM434" s="6">
        <v>0.40357066843679174</v>
      </c>
      <c r="AN434" s="6">
        <v>0.52687651027550275</v>
      </c>
      <c r="AO434" s="6">
        <v>0.25036734278124484</v>
      </c>
      <c r="AP434" s="6">
        <v>0</v>
      </c>
      <c r="AQ434" s="6">
        <v>0.12742702190260852</v>
      </c>
      <c r="AR434" s="6">
        <v>1.7775643824761314</v>
      </c>
      <c r="AS434" s="6"/>
    </row>
    <row r="435" spans="1:46" x14ac:dyDescent="0.25">
      <c r="A435" t="s">
        <v>124</v>
      </c>
      <c r="B435" t="s">
        <v>42</v>
      </c>
      <c r="D435" t="s">
        <v>40</v>
      </c>
      <c r="E435" t="s">
        <v>41</v>
      </c>
      <c r="F435">
        <v>2040</v>
      </c>
      <c r="I435" s="6">
        <v>1.9235735989573337E-2</v>
      </c>
      <c r="J435" s="6">
        <v>0.27347937804271838</v>
      </c>
      <c r="K435" s="6">
        <v>0.61018970358657754</v>
      </c>
      <c r="L435" s="6">
        <v>0</v>
      </c>
      <c r="M435" s="6">
        <v>0</v>
      </c>
      <c r="N435" s="6">
        <v>0</v>
      </c>
      <c r="O435" s="6">
        <v>0</v>
      </c>
      <c r="P435" s="6">
        <v>0.46323623022010468</v>
      </c>
      <c r="Q435" s="6">
        <v>1.5276483564042036</v>
      </c>
      <c r="R435" s="6">
        <v>0.20528885019443635</v>
      </c>
      <c r="S435" s="6">
        <v>0</v>
      </c>
      <c r="T435" s="6">
        <v>1.162922966561883</v>
      </c>
      <c r="U435" s="6">
        <v>0.11026001561908426</v>
      </c>
      <c r="V435" s="6">
        <v>2.3878646311083247</v>
      </c>
      <c r="W435" s="6">
        <v>0.24537674467335469</v>
      </c>
      <c r="X435" s="6">
        <v>0.19196284255462939</v>
      </c>
      <c r="Y435" s="6">
        <v>0.25264088722242439</v>
      </c>
      <c r="Z435" s="6">
        <v>0</v>
      </c>
      <c r="AA435" s="6">
        <v>0</v>
      </c>
      <c r="AB435" s="6">
        <v>1.2614753603241327</v>
      </c>
      <c r="AC435" s="6">
        <v>0.41173661919747628</v>
      </c>
      <c r="AD435" s="6">
        <v>4.0676294200949906E-3</v>
      </c>
      <c r="AE435" s="6">
        <v>0</v>
      </c>
      <c r="AF435" s="6">
        <v>0</v>
      </c>
      <c r="AG435" s="6">
        <v>4.0209356681015454E-4</v>
      </c>
      <c r="AH435" s="6">
        <v>0</v>
      </c>
      <c r="AI435" s="6">
        <v>0.46954032260134754</v>
      </c>
      <c r="AJ435" s="6">
        <v>0</v>
      </c>
      <c r="AK435" s="6">
        <v>1.5254629644369699</v>
      </c>
      <c r="AL435" s="6">
        <v>1.6088825237303032E-2</v>
      </c>
      <c r="AM435" s="6">
        <v>0.41440147820496048</v>
      </c>
      <c r="AN435" s="6">
        <v>0.51364519375866746</v>
      </c>
      <c r="AO435" s="6">
        <v>0.24320484084829258</v>
      </c>
      <c r="AP435" s="6">
        <v>0</v>
      </c>
      <c r="AQ435" s="6">
        <v>0.12742148356489044</v>
      </c>
      <c r="AR435" s="6">
        <v>1.5128686888610987</v>
      </c>
      <c r="AS435" s="6"/>
    </row>
    <row r="436" spans="1:46" x14ac:dyDescent="0.25">
      <c r="A436" t="s">
        <v>124</v>
      </c>
      <c r="B436" t="s">
        <v>42</v>
      </c>
      <c r="D436" t="s">
        <v>40</v>
      </c>
      <c r="E436" s="5" t="s">
        <v>41</v>
      </c>
      <c r="F436" s="5">
        <v>2050</v>
      </c>
      <c r="G436" s="5"/>
      <c r="H436" s="5"/>
      <c r="I436" s="7">
        <v>1.8623952986094719E-2</v>
      </c>
      <c r="J436" s="7">
        <v>0.25246423935660267</v>
      </c>
      <c r="K436" s="7">
        <v>0.64209530825751782</v>
      </c>
      <c r="L436" s="7">
        <v>0</v>
      </c>
      <c r="M436" s="7">
        <v>0</v>
      </c>
      <c r="N436" s="7">
        <v>0</v>
      </c>
      <c r="O436" s="7">
        <v>0</v>
      </c>
      <c r="P436" s="7">
        <v>0.45105828765383627</v>
      </c>
      <c r="Q436" s="7">
        <v>1.4723360728501231</v>
      </c>
      <c r="R436" s="7">
        <v>0.19074208423987429</v>
      </c>
      <c r="S436" s="7">
        <v>0</v>
      </c>
      <c r="T436" s="7">
        <v>1.1936613837782031</v>
      </c>
      <c r="U436" s="7">
        <v>0.11081028178459186</v>
      </c>
      <c r="V436" s="7">
        <v>2.2872030299392367</v>
      </c>
      <c r="W436" s="7">
        <v>0.23028369585596892</v>
      </c>
      <c r="X436" s="7">
        <v>0.19735875592537319</v>
      </c>
      <c r="Y436" s="7">
        <v>0.28281891288698974</v>
      </c>
      <c r="Z436" s="7">
        <v>0</v>
      </c>
      <c r="AA436" s="7">
        <v>0</v>
      </c>
      <c r="AB436" s="7">
        <v>1.1743863586259626</v>
      </c>
      <c r="AC436" s="7">
        <v>0.43419690679123768</v>
      </c>
      <c r="AD436" s="7">
        <v>5.3942503779932588E-3</v>
      </c>
      <c r="AE436" s="7">
        <v>0</v>
      </c>
      <c r="AF436" s="7">
        <v>0</v>
      </c>
      <c r="AG436" s="7">
        <v>6.4791691654547462E-4</v>
      </c>
      <c r="AH436" s="7">
        <v>0</v>
      </c>
      <c r="AI436" s="7">
        <v>0.45630092351047025</v>
      </c>
      <c r="AJ436" s="7">
        <v>0</v>
      </c>
      <c r="AK436" s="7">
        <v>1.6892971968693773</v>
      </c>
      <c r="AL436" s="7">
        <v>1.9939679912400553E-2</v>
      </c>
      <c r="AM436" s="7">
        <v>0.42523228797312906</v>
      </c>
      <c r="AN436" s="7">
        <v>0.50041387724183228</v>
      </c>
      <c r="AO436" s="7">
        <v>0.23604233891534041</v>
      </c>
      <c r="AP436" s="7">
        <v>0</v>
      </c>
      <c r="AQ436" s="7">
        <v>0.12741594522717234</v>
      </c>
      <c r="AR436" s="7">
        <v>1.248172995246065</v>
      </c>
      <c r="AS436" s="23"/>
    </row>
    <row r="437" spans="1:46" x14ac:dyDescent="0.25">
      <c r="E437" t="s">
        <v>45</v>
      </c>
      <c r="F437">
        <v>2010</v>
      </c>
      <c r="I437" s="19">
        <v>1.8776199425983529</v>
      </c>
      <c r="J437" s="6">
        <v>4.6335421521516551</v>
      </c>
      <c r="K437" s="6">
        <v>2.8708953864012128</v>
      </c>
      <c r="L437" s="6">
        <v>0</v>
      </c>
      <c r="M437" s="6">
        <v>0</v>
      </c>
      <c r="N437" s="6">
        <v>0</v>
      </c>
      <c r="O437" s="6">
        <v>0</v>
      </c>
      <c r="P437" s="6">
        <v>2.3319735442738687</v>
      </c>
      <c r="Q437" s="6">
        <v>2.998880313140333</v>
      </c>
      <c r="R437" s="6">
        <v>3.1379215234553914</v>
      </c>
      <c r="S437" s="6">
        <v>0</v>
      </c>
      <c r="T437" s="6">
        <v>1.9502236488254334</v>
      </c>
      <c r="U437" s="6">
        <v>2.6596219061748805</v>
      </c>
      <c r="V437" s="6">
        <v>2.1222989730885216</v>
      </c>
      <c r="W437" s="6">
        <v>2.2989090596022455</v>
      </c>
      <c r="X437" s="6">
        <v>1.8776199425983529</v>
      </c>
      <c r="Y437" s="6">
        <v>2.0249084561545816</v>
      </c>
      <c r="Z437" s="6">
        <v>0</v>
      </c>
      <c r="AA437" s="6">
        <v>0</v>
      </c>
      <c r="AB437" s="6">
        <v>2.2962540700630449</v>
      </c>
      <c r="AC437" s="6">
        <v>1.7257312034761343</v>
      </c>
      <c r="AD437" s="6">
        <v>3.5251830780686793</v>
      </c>
      <c r="AE437" s="6">
        <v>0</v>
      </c>
      <c r="AF437" s="6">
        <v>0</v>
      </c>
      <c r="AG437" s="19">
        <v>1.8776199425983529</v>
      </c>
      <c r="AH437" s="6">
        <v>0</v>
      </c>
      <c r="AI437" s="6">
        <v>3.3501568965068649</v>
      </c>
      <c r="AJ437" s="6">
        <v>0</v>
      </c>
      <c r="AK437" s="6">
        <v>1.7660668178138881</v>
      </c>
      <c r="AL437" s="6">
        <v>1.7727825077228425</v>
      </c>
      <c r="AM437" s="6">
        <v>1.6971638300194758</v>
      </c>
      <c r="AN437" s="19">
        <v>1.8776199425983529</v>
      </c>
      <c r="AO437" s="6">
        <v>2.8883636904115972</v>
      </c>
      <c r="AP437" s="6">
        <v>0</v>
      </c>
      <c r="AQ437" s="6">
        <v>2.4448113408497951</v>
      </c>
      <c r="AR437" s="6">
        <v>2.9154179368451913</v>
      </c>
      <c r="AS437" s="6"/>
    </row>
    <row r="438" spans="1:46" x14ac:dyDescent="0.25">
      <c r="E438" t="s">
        <v>45</v>
      </c>
      <c r="F438">
        <v>2020</v>
      </c>
      <c r="I438" s="19">
        <v>1.8776199425983529</v>
      </c>
      <c r="J438" s="6">
        <v>4.9611540111606169</v>
      </c>
      <c r="K438" s="6">
        <v>3.0172565555670912</v>
      </c>
      <c r="L438" s="6">
        <v>0</v>
      </c>
      <c r="M438" s="6">
        <v>0</v>
      </c>
      <c r="N438" s="6">
        <v>0</v>
      </c>
      <c r="O438" s="6">
        <v>0</v>
      </c>
      <c r="P438" s="6">
        <v>2.4645528010405706</v>
      </c>
      <c r="Q438" s="6">
        <v>3.214804974349601</v>
      </c>
      <c r="R438" s="6">
        <v>3.2726539957801144</v>
      </c>
      <c r="S438" s="6">
        <v>0</v>
      </c>
      <c r="T438" s="6">
        <v>2.0187217149179237</v>
      </c>
      <c r="U438" s="6">
        <v>2.9441923401390309</v>
      </c>
      <c r="V438" s="6">
        <v>2.1966642655785087</v>
      </c>
      <c r="W438" s="6">
        <v>2.4089464953079296</v>
      </c>
      <c r="X438" s="6">
        <v>1.8776199425983529</v>
      </c>
      <c r="Y438" s="6">
        <v>2.131403864493687</v>
      </c>
      <c r="Z438" s="6">
        <v>0</v>
      </c>
      <c r="AA438" s="6">
        <v>0</v>
      </c>
      <c r="AB438" s="6">
        <v>2.391700775858395</v>
      </c>
      <c r="AC438" s="6">
        <v>1.8052976241403407</v>
      </c>
      <c r="AD438" s="6">
        <v>3.5251830780686793</v>
      </c>
      <c r="AE438" s="6">
        <v>0</v>
      </c>
      <c r="AF438" s="6">
        <v>0</v>
      </c>
      <c r="AG438" s="19">
        <v>1.8776199425983529</v>
      </c>
      <c r="AH438" s="6">
        <v>0</v>
      </c>
      <c r="AI438" s="6">
        <v>3.5388807182236173</v>
      </c>
      <c r="AJ438" s="6">
        <v>0</v>
      </c>
      <c r="AK438" s="6">
        <v>1.8455027783978386</v>
      </c>
      <c r="AL438" s="6">
        <v>1.8413369687022927</v>
      </c>
      <c r="AM438" s="6">
        <v>1.7796376066786526</v>
      </c>
      <c r="AN438" s="19">
        <v>1.8776199425983529</v>
      </c>
      <c r="AO438" s="6">
        <v>3.0490445064723555</v>
      </c>
      <c r="AP438" s="6">
        <v>0</v>
      </c>
      <c r="AQ438" s="6">
        <v>2.5871073161974998</v>
      </c>
      <c r="AR438" s="6">
        <v>3.0595214782675941</v>
      </c>
      <c r="AS438" s="6"/>
      <c r="AT438" s="11"/>
    </row>
    <row r="439" spans="1:46" x14ac:dyDescent="0.25">
      <c r="E439" t="s">
        <v>45</v>
      </c>
      <c r="F439">
        <v>2030</v>
      </c>
      <c r="I439" s="6">
        <v>1.3410909728855878</v>
      </c>
      <c r="J439" s="6">
        <v>4.6580826328604719</v>
      </c>
      <c r="K439" s="6">
        <v>2.6884420874900292</v>
      </c>
      <c r="L439" s="6">
        <v>0</v>
      </c>
      <c r="M439" s="6">
        <v>1.7043366898070424</v>
      </c>
      <c r="N439" s="6">
        <v>0</v>
      </c>
      <c r="O439" s="6">
        <v>0</v>
      </c>
      <c r="P439" s="6">
        <v>2.2724102971597775</v>
      </c>
      <c r="Q439" s="6">
        <v>3.1424802996869601</v>
      </c>
      <c r="R439" s="6">
        <v>3.4825676362645499</v>
      </c>
      <c r="S439" s="6">
        <v>0</v>
      </c>
      <c r="T439" s="6">
        <v>1.9261647619268369</v>
      </c>
      <c r="U439" s="6">
        <v>2.5771022005853812</v>
      </c>
      <c r="V439" s="6">
        <v>2.0808683961344272</v>
      </c>
      <c r="W439" s="6">
        <v>2.3083869589424966</v>
      </c>
      <c r="X439" s="6">
        <v>1.7766542262037708</v>
      </c>
      <c r="Y439" s="6">
        <v>1.8388907916170762</v>
      </c>
      <c r="Z439" s="6">
        <v>0</v>
      </c>
      <c r="AA439" s="6">
        <v>0</v>
      </c>
      <c r="AB439" s="6">
        <v>2.094319934200799</v>
      </c>
      <c r="AC439" s="6">
        <v>1.5562672837488849</v>
      </c>
      <c r="AD439" s="6">
        <v>3.0360366838571573</v>
      </c>
      <c r="AE439" s="6">
        <v>0</v>
      </c>
      <c r="AF439" s="6">
        <v>1.3410909728855878</v>
      </c>
      <c r="AG439" s="19">
        <v>1.7766542262037708</v>
      </c>
      <c r="AH439" s="6">
        <v>0</v>
      </c>
      <c r="AI439" s="6">
        <v>3.2688012764813705</v>
      </c>
      <c r="AJ439" s="6">
        <v>0</v>
      </c>
      <c r="AK439" s="6">
        <v>1.7855037773907594</v>
      </c>
      <c r="AL439" s="6">
        <v>1.9814303319709483</v>
      </c>
      <c r="AM439" s="6">
        <v>1.715273354515084</v>
      </c>
      <c r="AN439" s="6">
        <v>1.7892590672451028</v>
      </c>
      <c r="AO439" s="6">
        <v>2.9556177885646338</v>
      </c>
      <c r="AP439" s="6">
        <v>0</v>
      </c>
      <c r="AQ439" s="6">
        <v>2.4073884097832319</v>
      </c>
      <c r="AR439" s="6">
        <v>2.6165067044009152</v>
      </c>
      <c r="AS439" s="6"/>
      <c r="AT439" s="11"/>
    </row>
    <row r="440" spans="1:46" x14ac:dyDescent="0.25">
      <c r="E440" t="s">
        <v>45</v>
      </c>
      <c r="F440">
        <v>2040</v>
      </c>
      <c r="I440" s="6">
        <v>1.293828519011049</v>
      </c>
      <c r="J440" s="6">
        <v>4.4226298433988358</v>
      </c>
      <c r="K440" s="6">
        <v>2.5521619477765789</v>
      </c>
      <c r="L440" s="6">
        <v>0</v>
      </c>
      <c r="M440" s="6">
        <v>1.6207496642403583</v>
      </c>
      <c r="N440" s="6">
        <v>0</v>
      </c>
      <c r="O440" s="6">
        <v>0</v>
      </c>
      <c r="P440" s="6">
        <v>2.1581094029384849</v>
      </c>
      <c r="Q440" s="6">
        <v>2.9177615904846474</v>
      </c>
      <c r="R440" s="6">
        <v>3.3491824886630739</v>
      </c>
      <c r="S440" s="6">
        <v>0</v>
      </c>
      <c r="T440" s="6">
        <v>1.7628561620921195</v>
      </c>
      <c r="U440" s="6">
        <v>2.4313313842846385</v>
      </c>
      <c r="V440" s="6">
        <v>2.0507866239866495</v>
      </c>
      <c r="W440" s="6">
        <v>2.2859550271326361</v>
      </c>
      <c r="X440" s="6">
        <v>1.6666701121378691</v>
      </c>
      <c r="Y440" s="6">
        <v>1.7216685673184133</v>
      </c>
      <c r="Z440" s="6">
        <v>0</v>
      </c>
      <c r="AA440" s="6">
        <v>0</v>
      </c>
      <c r="AB440" s="6">
        <v>2.0303448395696213</v>
      </c>
      <c r="AC440" s="6">
        <v>1.4529904055853351</v>
      </c>
      <c r="AD440" s="6">
        <v>2.8417354845951643</v>
      </c>
      <c r="AE440" s="6">
        <v>0</v>
      </c>
      <c r="AF440" s="6">
        <v>1.293828519011049</v>
      </c>
      <c r="AG440" s="19">
        <v>1.6666701121378691</v>
      </c>
      <c r="AH440" s="6">
        <v>0</v>
      </c>
      <c r="AI440" s="6">
        <v>3.0860262406056536</v>
      </c>
      <c r="AJ440" s="6">
        <v>0</v>
      </c>
      <c r="AK440" s="6">
        <v>1.5992450376994847</v>
      </c>
      <c r="AL440" s="6">
        <v>1.8950853810587227</v>
      </c>
      <c r="AM440" s="6">
        <v>1.6071691519415763</v>
      </c>
      <c r="AN440" s="6">
        <v>1.6971798039346122</v>
      </c>
      <c r="AO440" s="6">
        <v>2.8652806556356754</v>
      </c>
      <c r="AP440" s="6">
        <v>0</v>
      </c>
      <c r="AQ440" s="6">
        <v>2.2661536736511918</v>
      </c>
      <c r="AR440" s="6">
        <v>2.5646254218680831</v>
      </c>
      <c r="AS440" s="6"/>
    </row>
    <row r="441" spans="1:46" x14ac:dyDescent="0.25">
      <c r="E441" t="s">
        <v>45</v>
      </c>
      <c r="F441">
        <v>2050</v>
      </c>
      <c r="I441" s="6">
        <v>1.2512923105239642</v>
      </c>
      <c r="J441" s="6">
        <v>4.1950954620534446</v>
      </c>
      <c r="K441" s="6">
        <v>2.4268020464197049</v>
      </c>
      <c r="L441" s="6">
        <v>0</v>
      </c>
      <c r="M441" s="6">
        <v>1.5455213412303426</v>
      </c>
      <c r="N441" s="6">
        <v>0</v>
      </c>
      <c r="O441" s="6">
        <v>0</v>
      </c>
      <c r="P441" s="6">
        <v>2.0630836511578243</v>
      </c>
      <c r="Q441" s="6">
        <v>2.6749107797911407</v>
      </c>
      <c r="R441" s="6">
        <v>3.2291358558217458</v>
      </c>
      <c r="S441" s="6">
        <v>0</v>
      </c>
      <c r="T441" s="6">
        <v>1.6950859107516532</v>
      </c>
      <c r="U441" s="6">
        <v>2.3003075171003626</v>
      </c>
      <c r="V441" s="6">
        <v>2.0122211549712099</v>
      </c>
      <c r="W441" s="6">
        <v>2.2600291818413476</v>
      </c>
      <c r="X441" s="6">
        <v>1.5648466484409707</v>
      </c>
      <c r="Y441" s="6">
        <v>1.6221635923772142</v>
      </c>
      <c r="Z441" s="6">
        <v>0</v>
      </c>
      <c r="AA441" s="6">
        <v>0</v>
      </c>
      <c r="AB441" s="6">
        <v>1.9752569262664277</v>
      </c>
      <c r="AC441" s="6">
        <v>1.382096724773527</v>
      </c>
      <c r="AD441" s="6">
        <v>2.6668644052593709</v>
      </c>
      <c r="AE441" s="6">
        <v>0</v>
      </c>
      <c r="AF441" s="6">
        <v>1.2512923105239642</v>
      </c>
      <c r="AG441" s="19">
        <v>1.5648466484409707</v>
      </c>
      <c r="AH441" s="6">
        <v>0</v>
      </c>
      <c r="AI441" s="6">
        <v>2.8996661940335544</v>
      </c>
      <c r="AJ441" s="6">
        <v>0</v>
      </c>
      <c r="AK441" s="6">
        <v>1.4746619106402432</v>
      </c>
      <c r="AL441" s="6">
        <v>1.722741023756776</v>
      </c>
      <c r="AM441" s="6">
        <v>1.5052244480920451</v>
      </c>
      <c r="AN441" s="6">
        <v>1.6143084669551711</v>
      </c>
      <c r="AO441" s="6">
        <v>2.7882415141913159</v>
      </c>
      <c r="AP441" s="6">
        <v>0</v>
      </c>
      <c r="AQ441" s="6">
        <v>2.1406390731228782</v>
      </c>
      <c r="AR441" s="6">
        <v>2.5210053226242861</v>
      </c>
      <c r="AS441" s="6"/>
    </row>
    <row r="442" spans="1:46" x14ac:dyDescent="0.25">
      <c r="B442" t="s">
        <v>46</v>
      </c>
    </row>
    <row r="443" spans="1:46" x14ac:dyDescent="0.25">
      <c r="A443" t="s">
        <v>125</v>
      </c>
      <c r="B443" t="s">
        <v>42</v>
      </c>
      <c r="D443" t="s">
        <v>40</v>
      </c>
      <c r="E443" t="s">
        <v>41</v>
      </c>
      <c r="F443">
        <v>2010</v>
      </c>
      <c r="I443" s="6">
        <v>0</v>
      </c>
      <c r="J443" s="6">
        <v>0</v>
      </c>
      <c r="K443" s="6">
        <v>0</v>
      </c>
      <c r="L443" s="6">
        <v>0.18718282259858235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2.2030204687140804</v>
      </c>
      <c r="U443" s="6">
        <v>0</v>
      </c>
      <c r="V443" s="6">
        <v>0.36579235034258306</v>
      </c>
      <c r="W443" s="6">
        <v>0.58253551850095997</v>
      </c>
      <c r="X443" s="6">
        <v>0</v>
      </c>
      <c r="Y443" s="6">
        <v>3.5292904580091503E-2</v>
      </c>
      <c r="Z443" s="6">
        <v>0</v>
      </c>
      <c r="AA443" s="6">
        <v>0</v>
      </c>
      <c r="AB443" s="6">
        <v>4.3851502266254556</v>
      </c>
      <c r="AC443" s="6">
        <v>0</v>
      </c>
      <c r="AD443" s="6">
        <v>0</v>
      </c>
      <c r="AE443" s="6">
        <v>0</v>
      </c>
      <c r="AF443" s="6">
        <v>0</v>
      </c>
      <c r="AG443" s="6">
        <v>5.7510440849692653E-2</v>
      </c>
      <c r="AH443" s="6">
        <v>0</v>
      </c>
      <c r="AI443" s="6">
        <v>0</v>
      </c>
      <c r="AJ443" s="6">
        <v>0</v>
      </c>
      <c r="AK443" s="6">
        <v>0</v>
      </c>
      <c r="AL443" s="6">
        <v>0.55698953766088088</v>
      </c>
      <c r="AM443" s="6">
        <v>0.17379651811125188</v>
      </c>
      <c r="AN443" s="6">
        <v>0</v>
      </c>
      <c r="AO443" s="6">
        <v>0</v>
      </c>
      <c r="AP443" s="6">
        <v>0</v>
      </c>
      <c r="AQ443" s="6">
        <v>0</v>
      </c>
      <c r="AR443" s="6">
        <v>0</v>
      </c>
      <c r="AS443" s="6"/>
    </row>
    <row r="444" spans="1:46" x14ac:dyDescent="0.25">
      <c r="A444" t="s">
        <v>125</v>
      </c>
      <c r="B444" t="s">
        <v>42</v>
      </c>
      <c r="D444" t="s">
        <v>40</v>
      </c>
      <c r="E444" t="s">
        <v>41</v>
      </c>
      <c r="F444">
        <v>2020</v>
      </c>
      <c r="I444" s="6">
        <v>0</v>
      </c>
      <c r="J444" s="6">
        <v>0</v>
      </c>
      <c r="K444" s="6">
        <v>0</v>
      </c>
      <c r="L444" s="6">
        <v>0.2369892897930837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2.5336897141946855</v>
      </c>
      <c r="U444" s="6">
        <v>0</v>
      </c>
      <c r="V444" s="6">
        <v>0.45225482280694995</v>
      </c>
      <c r="W444" s="6">
        <v>0.7597047899341558</v>
      </c>
      <c r="X444" s="6">
        <v>0</v>
      </c>
      <c r="Y444" s="6">
        <v>3.4691118896188956E-2</v>
      </c>
      <c r="Z444" s="6">
        <v>0</v>
      </c>
      <c r="AA444" s="6">
        <v>0</v>
      </c>
      <c r="AB444" s="6">
        <v>4.588853848452656</v>
      </c>
      <c r="AC444" s="6">
        <v>0</v>
      </c>
      <c r="AD444" s="6">
        <v>0</v>
      </c>
      <c r="AE444" s="6">
        <v>0</v>
      </c>
      <c r="AF444" s="6">
        <v>0</v>
      </c>
      <c r="AG444" s="6">
        <v>6.1599066309384484E-2</v>
      </c>
      <c r="AH444" s="6">
        <v>0</v>
      </c>
      <c r="AI444" s="6">
        <v>0</v>
      </c>
      <c r="AJ444" s="6">
        <v>0</v>
      </c>
      <c r="AK444" s="6">
        <v>0</v>
      </c>
      <c r="AL444" s="6">
        <v>0.63216263644209303</v>
      </c>
      <c r="AM444" s="6">
        <v>0.20005841859281134</v>
      </c>
      <c r="AN444" s="6">
        <v>0</v>
      </c>
      <c r="AO444" s="6">
        <v>0</v>
      </c>
      <c r="AP444" s="6">
        <v>0</v>
      </c>
      <c r="AQ444" s="6">
        <v>0</v>
      </c>
      <c r="AR444" s="6">
        <v>0</v>
      </c>
      <c r="AS444" s="6"/>
    </row>
    <row r="445" spans="1:46" x14ac:dyDescent="0.25">
      <c r="A445" t="s">
        <v>125</v>
      </c>
      <c r="B445" t="s">
        <v>42</v>
      </c>
      <c r="D445" t="s">
        <v>40</v>
      </c>
      <c r="E445" t="s">
        <v>41</v>
      </c>
      <c r="F445">
        <v>2030</v>
      </c>
      <c r="I445" s="6">
        <v>0</v>
      </c>
      <c r="J445" s="6">
        <v>0</v>
      </c>
      <c r="K445" s="6">
        <v>0</v>
      </c>
      <c r="L445" s="6">
        <v>0.19774965502990963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2.4430273431263974</v>
      </c>
      <c r="U445" s="6">
        <v>0</v>
      </c>
      <c r="V445" s="6">
        <v>0.60182412055413614</v>
      </c>
      <c r="W445" s="6">
        <v>0.84520466064930833</v>
      </c>
      <c r="X445" s="6">
        <v>0</v>
      </c>
      <c r="Y445" s="6">
        <v>3.8253244523302393E-2</v>
      </c>
      <c r="Z445" s="6">
        <v>0</v>
      </c>
      <c r="AA445" s="6">
        <v>0</v>
      </c>
      <c r="AB445" s="6">
        <v>4.2356319042183168</v>
      </c>
      <c r="AC445" s="6">
        <v>0</v>
      </c>
      <c r="AD445" s="6">
        <v>0</v>
      </c>
      <c r="AE445" s="6">
        <v>0</v>
      </c>
      <c r="AF445" s="6">
        <v>0</v>
      </c>
      <c r="AG445" s="6">
        <v>5.769841439801169E-2</v>
      </c>
      <c r="AH445" s="6">
        <v>0</v>
      </c>
      <c r="AI445" s="6">
        <v>0</v>
      </c>
      <c r="AJ445" s="6">
        <v>0</v>
      </c>
      <c r="AK445" s="6">
        <v>0</v>
      </c>
      <c r="AL445" s="6">
        <v>0.91237171670442752</v>
      </c>
      <c r="AM445" s="6">
        <v>0.21968384893760498</v>
      </c>
      <c r="AN445" s="6">
        <v>0</v>
      </c>
      <c r="AO445" s="6">
        <v>0</v>
      </c>
      <c r="AP445" s="6">
        <v>0</v>
      </c>
      <c r="AQ445" s="6">
        <v>0</v>
      </c>
      <c r="AR445" s="6">
        <v>0</v>
      </c>
      <c r="AS445" s="6"/>
    </row>
    <row r="446" spans="1:46" x14ac:dyDescent="0.25">
      <c r="A446" t="s">
        <v>125</v>
      </c>
      <c r="B446" t="s">
        <v>42</v>
      </c>
      <c r="D446" t="s">
        <v>40</v>
      </c>
      <c r="E446" t="s">
        <v>41</v>
      </c>
      <c r="F446">
        <v>2040</v>
      </c>
      <c r="I446" s="6">
        <v>0</v>
      </c>
      <c r="J446" s="6">
        <v>0</v>
      </c>
      <c r="K446" s="6">
        <v>0</v>
      </c>
      <c r="L446" s="6">
        <v>0.10111972836017098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2.2356449954314299</v>
      </c>
      <c r="U446" s="6">
        <v>0</v>
      </c>
      <c r="V446" s="6">
        <v>0.7848939257913532</v>
      </c>
      <c r="W446" s="6">
        <v>0.78317565386328525</v>
      </c>
      <c r="X446" s="6">
        <v>0</v>
      </c>
      <c r="Y446" s="6">
        <v>3.8287025503522074E-2</v>
      </c>
      <c r="Z446" s="6">
        <v>0</v>
      </c>
      <c r="AA446" s="6">
        <v>0</v>
      </c>
      <c r="AB446" s="6">
        <v>3.964296170106242</v>
      </c>
      <c r="AC446" s="6">
        <v>0</v>
      </c>
      <c r="AD446" s="6">
        <v>0</v>
      </c>
      <c r="AE446" s="6">
        <v>0</v>
      </c>
      <c r="AF446" s="6">
        <v>0</v>
      </c>
      <c r="AG446" s="6">
        <v>5.4216698814205724E-2</v>
      </c>
      <c r="AH446" s="6">
        <v>0</v>
      </c>
      <c r="AI446" s="6">
        <v>0</v>
      </c>
      <c r="AJ446" s="6">
        <v>0</v>
      </c>
      <c r="AK446" s="6">
        <v>0</v>
      </c>
      <c r="AL446" s="6">
        <v>0.81866904694413567</v>
      </c>
      <c r="AM446" s="6">
        <v>0.2083986889923149</v>
      </c>
      <c r="AN446" s="6">
        <v>0</v>
      </c>
      <c r="AO446" s="6">
        <v>0</v>
      </c>
      <c r="AP446" s="6">
        <v>0</v>
      </c>
      <c r="AQ446" s="6">
        <v>0</v>
      </c>
      <c r="AR446" s="6">
        <v>0</v>
      </c>
      <c r="AS446" s="6"/>
    </row>
    <row r="447" spans="1:46" x14ac:dyDescent="0.25">
      <c r="A447" t="s">
        <v>125</v>
      </c>
      <c r="B447" t="s">
        <v>42</v>
      </c>
      <c r="D447" t="s">
        <v>40</v>
      </c>
      <c r="E447" s="5" t="s">
        <v>41</v>
      </c>
      <c r="F447" s="5">
        <v>2050</v>
      </c>
      <c r="G447" s="5"/>
      <c r="H447" s="5"/>
      <c r="I447" s="7">
        <v>0</v>
      </c>
      <c r="J447" s="7">
        <v>0</v>
      </c>
      <c r="K447" s="7">
        <v>0</v>
      </c>
      <c r="L447" s="7">
        <v>4.4898016904323648E-3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2.0282626477364607</v>
      </c>
      <c r="U447" s="7">
        <v>0</v>
      </c>
      <c r="V447" s="7">
        <v>0.96796373102857003</v>
      </c>
      <c r="W447" s="7">
        <v>0.7211466470772625</v>
      </c>
      <c r="X447" s="7">
        <v>0</v>
      </c>
      <c r="Y447" s="7">
        <v>3.8320806483741754E-2</v>
      </c>
      <c r="Z447" s="7">
        <v>0</v>
      </c>
      <c r="AA447" s="7">
        <v>0</v>
      </c>
      <c r="AB447" s="7">
        <v>3.6929604359941699</v>
      </c>
      <c r="AC447" s="7">
        <v>0</v>
      </c>
      <c r="AD447" s="7">
        <v>0</v>
      </c>
      <c r="AE447" s="7">
        <v>0</v>
      </c>
      <c r="AF447" s="7">
        <v>0</v>
      </c>
      <c r="AG447" s="7">
        <v>5.0734983230399759E-2</v>
      </c>
      <c r="AH447" s="7">
        <v>0</v>
      </c>
      <c r="AI447" s="7">
        <v>0</v>
      </c>
      <c r="AJ447" s="7">
        <v>0</v>
      </c>
      <c r="AK447" s="7">
        <v>0</v>
      </c>
      <c r="AL447" s="7">
        <v>0.72496637718384394</v>
      </c>
      <c r="AM447" s="7">
        <v>0.19711352904702492</v>
      </c>
      <c r="AN447" s="7">
        <v>0</v>
      </c>
      <c r="AO447" s="7">
        <v>0</v>
      </c>
      <c r="AP447" s="7">
        <v>0</v>
      </c>
      <c r="AQ447" s="7">
        <v>0</v>
      </c>
      <c r="AR447" s="7">
        <v>0</v>
      </c>
      <c r="AS447" s="23"/>
    </row>
    <row r="448" spans="1:46" x14ac:dyDescent="0.25">
      <c r="E448" t="s">
        <v>45</v>
      </c>
      <c r="F448">
        <v>2010</v>
      </c>
      <c r="I448" s="6">
        <v>2.3061285900333468</v>
      </c>
      <c r="J448" s="6">
        <v>0</v>
      </c>
      <c r="K448" s="6">
        <v>0</v>
      </c>
      <c r="L448" s="6">
        <v>2.7257801307043703</v>
      </c>
      <c r="M448" s="6">
        <v>0</v>
      </c>
      <c r="N448" s="6">
        <v>0</v>
      </c>
      <c r="O448" s="6">
        <v>0</v>
      </c>
      <c r="P448" s="6">
        <v>0</v>
      </c>
      <c r="Q448" s="6">
        <v>5.549610277059398</v>
      </c>
      <c r="R448" s="6">
        <v>0</v>
      </c>
      <c r="S448" s="6">
        <v>0</v>
      </c>
      <c r="T448" s="6">
        <v>2.4164930261544</v>
      </c>
      <c r="U448" s="6">
        <v>0</v>
      </c>
      <c r="V448" s="6">
        <v>2.6154655540530314</v>
      </c>
      <c r="W448" s="6">
        <v>3.5638077791642453</v>
      </c>
      <c r="X448" s="6">
        <v>0</v>
      </c>
      <c r="Y448" s="19">
        <v>2.7257801307043703</v>
      </c>
      <c r="Z448" s="6">
        <v>0</v>
      </c>
      <c r="AA448" s="6">
        <v>0</v>
      </c>
      <c r="AB448" s="6">
        <v>2.9000858129104783</v>
      </c>
      <c r="AC448" s="6">
        <v>0</v>
      </c>
      <c r="AD448" s="6">
        <v>0</v>
      </c>
      <c r="AE448" s="6">
        <v>0</v>
      </c>
      <c r="AF448" s="6">
        <v>2.3061285900333468</v>
      </c>
      <c r="AG448" s="19">
        <v>2.3061285900333468</v>
      </c>
      <c r="AH448" s="6">
        <v>2.2289511565535642</v>
      </c>
      <c r="AI448" s="6">
        <v>0</v>
      </c>
      <c r="AJ448" s="6">
        <v>0</v>
      </c>
      <c r="AK448" s="6">
        <v>0</v>
      </c>
      <c r="AL448" s="6">
        <v>2.3548418399692053</v>
      </c>
      <c r="AM448" s="6">
        <v>2.7255230161576387</v>
      </c>
      <c r="AN448" s="6">
        <v>0</v>
      </c>
      <c r="AO448" s="6">
        <v>0</v>
      </c>
      <c r="AP448" s="6">
        <v>2.7807996283931464</v>
      </c>
      <c r="AQ448" s="6">
        <v>0</v>
      </c>
      <c r="AR448" s="6">
        <v>0</v>
      </c>
      <c r="AS448" s="6"/>
    </row>
    <row r="449" spans="1:45" x14ac:dyDescent="0.25">
      <c r="E449" t="s">
        <v>45</v>
      </c>
      <c r="F449">
        <v>2020</v>
      </c>
      <c r="I449" s="6">
        <v>2.5087605133563979</v>
      </c>
      <c r="J449" s="6">
        <v>0</v>
      </c>
      <c r="K449" s="6">
        <v>0</v>
      </c>
      <c r="L449" s="6">
        <v>2.9686397696094375</v>
      </c>
      <c r="M449" s="6">
        <v>0</v>
      </c>
      <c r="N449" s="6">
        <v>0</v>
      </c>
      <c r="O449" s="6">
        <v>0</v>
      </c>
      <c r="P449" s="6">
        <v>0</v>
      </c>
      <c r="Q449" s="6">
        <v>6.0528329522680915</v>
      </c>
      <c r="R449" s="6">
        <v>0</v>
      </c>
      <c r="S449" s="6">
        <v>0</v>
      </c>
      <c r="T449" s="6">
        <v>2.6191388404943536</v>
      </c>
      <c r="U449" s="6">
        <v>0</v>
      </c>
      <c r="V449" s="6">
        <v>2.8341309806334527</v>
      </c>
      <c r="W449" s="6">
        <v>3.8833756009716902</v>
      </c>
      <c r="X449" s="6">
        <v>0</v>
      </c>
      <c r="Y449" s="19">
        <v>2.9686397696094375</v>
      </c>
      <c r="Z449" s="6">
        <v>0</v>
      </c>
      <c r="AA449" s="6">
        <v>0</v>
      </c>
      <c r="AB449" s="6">
        <v>3.1431433590588806</v>
      </c>
      <c r="AC449" s="6">
        <v>0</v>
      </c>
      <c r="AD449" s="6">
        <v>0</v>
      </c>
      <c r="AE449" s="6">
        <v>0</v>
      </c>
      <c r="AF449" s="6">
        <v>2.5087605133563979</v>
      </c>
      <c r="AG449" s="19">
        <v>2.5087605133563979</v>
      </c>
      <c r="AH449" s="6">
        <v>2.2289511565535642</v>
      </c>
      <c r="AI449" s="6">
        <v>0</v>
      </c>
      <c r="AJ449" s="6">
        <v>0</v>
      </c>
      <c r="AK449" s="6">
        <v>0</v>
      </c>
      <c r="AL449" s="6">
        <v>2.5576256905799788</v>
      </c>
      <c r="AM449" s="6">
        <v>2.7255446477170286</v>
      </c>
      <c r="AN449" s="6">
        <v>0</v>
      </c>
      <c r="AO449" s="6">
        <v>0</v>
      </c>
      <c r="AP449" s="6">
        <v>3.0236592672982132</v>
      </c>
      <c r="AQ449" s="6">
        <v>0</v>
      </c>
      <c r="AR449" s="6">
        <v>0</v>
      </c>
      <c r="AS449" s="6"/>
    </row>
    <row r="450" spans="1:45" x14ac:dyDescent="0.25">
      <c r="E450" t="s">
        <v>45</v>
      </c>
      <c r="F450">
        <v>2030</v>
      </c>
      <c r="I450" s="6">
        <v>0</v>
      </c>
      <c r="J450" s="6">
        <v>0</v>
      </c>
      <c r="K450" s="6">
        <v>0</v>
      </c>
      <c r="L450" s="6">
        <v>2.7300357503592942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2.3761082531171112</v>
      </c>
      <c r="U450" s="6">
        <v>0</v>
      </c>
      <c r="V450" s="6">
        <v>2.5082479358018843</v>
      </c>
      <c r="W450" s="6">
        <v>3.4732994884427888</v>
      </c>
      <c r="X450" s="6">
        <v>0</v>
      </c>
      <c r="Y450" s="19">
        <v>2.7300357503592942</v>
      </c>
      <c r="Z450" s="6">
        <v>0</v>
      </c>
      <c r="AA450" s="6">
        <v>0</v>
      </c>
      <c r="AB450" s="6">
        <v>2.8751794158483222</v>
      </c>
      <c r="AC450" s="6">
        <v>0</v>
      </c>
      <c r="AD450" s="6">
        <v>0</v>
      </c>
      <c r="AE450" s="6">
        <v>0</v>
      </c>
      <c r="AF450" s="6">
        <v>0</v>
      </c>
      <c r="AG450" s="19">
        <v>2.5087605133563979</v>
      </c>
      <c r="AH450" s="6">
        <v>0</v>
      </c>
      <c r="AI450" s="6">
        <v>0</v>
      </c>
      <c r="AJ450" s="6">
        <v>0</v>
      </c>
      <c r="AK450" s="6">
        <v>0</v>
      </c>
      <c r="AL450" s="6">
        <v>2.2687842236113327</v>
      </c>
      <c r="AM450" s="6">
        <v>2.6136828781906964</v>
      </c>
      <c r="AN450" s="6">
        <v>0</v>
      </c>
      <c r="AO450" s="6">
        <v>0</v>
      </c>
      <c r="AP450" s="6">
        <v>0</v>
      </c>
      <c r="AQ450" s="6">
        <v>0</v>
      </c>
      <c r="AR450" s="6">
        <v>0</v>
      </c>
      <c r="AS450" s="6"/>
    </row>
    <row r="451" spans="1:45" x14ac:dyDescent="0.25">
      <c r="E451" t="s">
        <v>45</v>
      </c>
      <c r="F451">
        <v>2040</v>
      </c>
      <c r="I451" s="6">
        <v>0</v>
      </c>
      <c r="J451" s="6">
        <v>0</v>
      </c>
      <c r="K451" s="6">
        <v>0</v>
      </c>
      <c r="L451" s="6">
        <v>2.5204998726285877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2.1747762078979362</v>
      </c>
      <c r="U451" s="6">
        <v>0</v>
      </c>
      <c r="V451" s="6">
        <v>2.291807654736099</v>
      </c>
      <c r="W451" s="6">
        <v>3.1635458743359481</v>
      </c>
      <c r="X451" s="6">
        <v>0</v>
      </c>
      <c r="Y451" s="19">
        <v>2.5204998726285877</v>
      </c>
      <c r="Z451" s="6">
        <v>0</v>
      </c>
      <c r="AA451" s="6">
        <v>0</v>
      </c>
      <c r="AB451" s="6">
        <v>2.628480306442424</v>
      </c>
      <c r="AC451" s="6">
        <v>0</v>
      </c>
      <c r="AD451" s="6">
        <v>0</v>
      </c>
      <c r="AE451" s="6">
        <v>0</v>
      </c>
      <c r="AF451" s="6">
        <v>0</v>
      </c>
      <c r="AG451" s="19">
        <v>2.5087605133563979</v>
      </c>
      <c r="AH451" s="6">
        <v>0</v>
      </c>
      <c r="AI451" s="6">
        <v>0</v>
      </c>
      <c r="AJ451" s="6">
        <v>0</v>
      </c>
      <c r="AK451" s="6">
        <v>0</v>
      </c>
      <c r="AL451" s="6">
        <v>2.0682522186514509</v>
      </c>
      <c r="AM451" s="6">
        <v>2.4858967172983748</v>
      </c>
      <c r="AN451" s="6">
        <v>0</v>
      </c>
      <c r="AO451" s="6">
        <v>0</v>
      </c>
      <c r="AP451" s="6">
        <v>0</v>
      </c>
      <c r="AQ451" s="6">
        <v>0</v>
      </c>
      <c r="AR451" s="6">
        <v>0</v>
      </c>
      <c r="AS451" s="6"/>
    </row>
    <row r="452" spans="1:45" x14ac:dyDescent="0.25">
      <c r="C452" s="11"/>
      <c r="E452" t="s">
        <v>45</v>
      </c>
      <c r="F452">
        <v>2050</v>
      </c>
      <c r="I452" s="6">
        <v>0</v>
      </c>
      <c r="J452" s="6">
        <v>0</v>
      </c>
      <c r="K452" s="6">
        <v>0</v>
      </c>
      <c r="L452" s="6">
        <v>2.3041119343641725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1.9946895754564347</v>
      </c>
      <c r="U452" s="6">
        <v>0</v>
      </c>
      <c r="V452" s="6">
        <v>2.0969656947035826</v>
      </c>
      <c r="W452" s="6">
        <v>2.8905163556273088</v>
      </c>
      <c r="X452" s="6">
        <v>0</v>
      </c>
      <c r="Y452" s="19">
        <v>2.3041119343641725</v>
      </c>
      <c r="Z452" s="6">
        <v>0</v>
      </c>
      <c r="AA452" s="6">
        <v>0</v>
      </c>
      <c r="AB452" s="6">
        <v>2.4079684128221488</v>
      </c>
      <c r="AC452" s="6">
        <v>0</v>
      </c>
      <c r="AD452" s="6">
        <v>0</v>
      </c>
      <c r="AE452" s="6">
        <v>0</v>
      </c>
      <c r="AF452" s="6">
        <v>0</v>
      </c>
      <c r="AG452" s="19">
        <v>2.5087605133563979</v>
      </c>
      <c r="AH452" s="6">
        <v>0</v>
      </c>
      <c r="AI452" s="6">
        <v>0</v>
      </c>
      <c r="AJ452" s="6">
        <v>0</v>
      </c>
      <c r="AK452" s="6">
        <v>0</v>
      </c>
      <c r="AL452" s="6">
        <v>1.8877997996310691</v>
      </c>
      <c r="AM452" s="6">
        <v>2.4135855596142122</v>
      </c>
      <c r="AN452" s="6">
        <v>0</v>
      </c>
      <c r="AO452" s="6">
        <v>0</v>
      </c>
      <c r="AP452" s="6">
        <v>0</v>
      </c>
      <c r="AQ452" s="6">
        <v>0</v>
      </c>
      <c r="AR452" s="6">
        <v>0</v>
      </c>
      <c r="AS452" s="6"/>
    </row>
    <row r="453" spans="1:45" x14ac:dyDescent="0.25">
      <c r="B453" t="s">
        <v>46</v>
      </c>
    </row>
    <row r="454" spans="1:45" x14ac:dyDescent="0.25">
      <c r="A454" t="s">
        <v>126</v>
      </c>
      <c r="B454" t="s">
        <v>42</v>
      </c>
      <c r="D454" t="s">
        <v>40</v>
      </c>
      <c r="E454" t="s">
        <v>41</v>
      </c>
      <c r="F454">
        <v>2010</v>
      </c>
      <c r="I454" s="6">
        <v>0.77970937700535592</v>
      </c>
      <c r="J454" s="6">
        <v>3.9888461880272228</v>
      </c>
      <c r="K454" s="6">
        <v>1.2088555536954726</v>
      </c>
      <c r="L454" s="6">
        <v>2.8047291397867768</v>
      </c>
      <c r="M454" s="6">
        <v>1.9159844869828619</v>
      </c>
      <c r="N454" s="6">
        <v>0</v>
      </c>
      <c r="O454" s="6">
        <v>0</v>
      </c>
      <c r="P454" s="6">
        <v>1.6864621866064524</v>
      </c>
      <c r="Q454" s="6">
        <v>7.5766274742419011</v>
      </c>
      <c r="R454" s="6">
        <v>0</v>
      </c>
      <c r="S454" s="6">
        <v>0</v>
      </c>
      <c r="T454" s="6">
        <v>5.8246236041700588</v>
      </c>
      <c r="U454" s="6">
        <v>0</v>
      </c>
      <c r="V454" s="6">
        <v>24.441850362047269</v>
      </c>
      <c r="W454" s="6">
        <v>3.0120743212580106</v>
      </c>
      <c r="X454" s="6">
        <v>4.768430844233472</v>
      </c>
      <c r="Y454" s="6">
        <v>14.331945800693759</v>
      </c>
      <c r="Z454" s="6">
        <v>0</v>
      </c>
      <c r="AA454" s="6">
        <v>0</v>
      </c>
      <c r="AB454" s="6">
        <v>15.826309344523521</v>
      </c>
      <c r="AC454" s="6">
        <v>0.12867437380458974</v>
      </c>
      <c r="AD454" s="6">
        <v>4.6029605252881712E-3</v>
      </c>
      <c r="AE454" s="6">
        <v>0</v>
      </c>
      <c r="AF454" s="6">
        <v>2.73500983888121E-2</v>
      </c>
      <c r="AG454" s="6">
        <v>0.29111120244424593</v>
      </c>
      <c r="AH454" s="6">
        <v>0</v>
      </c>
      <c r="AI454" s="6">
        <v>0.52078804790566036</v>
      </c>
      <c r="AJ454" s="6">
        <v>0</v>
      </c>
      <c r="AK454" s="6">
        <v>4.0862942075906981</v>
      </c>
      <c r="AL454" s="6">
        <v>1.0622576767927114</v>
      </c>
      <c r="AM454" s="6">
        <v>17.556908640971223</v>
      </c>
      <c r="AN454" s="6">
        <v>13.425277889079892</v>
      </c>
      <c r="AO454" s="6">
        <v>1.7902703859612581E-2</v>
      </c>
      <c r="AP454" s="6">
        <v>0.5324326849762997</v>
      </c>
      <c r="AQ454" s="6">
        <v>2.0407421353137591</v>
      </c>
      <c r="AR454" s="6">
        <v>0</v>
      </c>
      <c r="AS454" s="6"/>
    </row>
    <row r="455" spans="1:45" x14ac:dyDescent="0.25">
      <c r="A455" t="s">
        <v>126</v>
      </c>
      <c r="B455" t="s">
        <v>42</v>
      </c>
      <c r="D455" t="s">
        <v>40</v>
      </c>
      <c r="E455" t="s">
        <v>41</v>
      </c>
      <c r="F455">
        <v>2020</v>
      </c>
      <c r="I455" s="6">
        <v>0.54161441196878657</v>
      </c>
      <c r="J455" s="6">
        <v>3.6597101140195671</v>
      </c>
      <c r="K455" s="6">
        <v>1.5535348208595641</v>
      </c>
      <c r="L455" s="6">
        <v>3.6322686966050948</v>
      </c>
      <c r="M455" s="6">
        <v>1.8214718343263803</v>
      </c>
      <c r="N455" s="6">
        <v>0</v>
      </c>
      <c r="O455" s="6">
        <v>0</v>
      </c>
      <c r="P455" s="6">
        <v>2.7622716434362751</v>
      </c>
      <c r="Q455" s="6">
        <v>9.4817010622506839</v>
      </c>
      <c r="R455" s="6">
        <v>0</v>
      </c>
      <c r="S455" s="6">
        <v>0</v>
      </c>
      <c r="T455" s="6">
        <v>4.6939603486206485</v>
      </c>
      <c r="U455" s="6">
        <v>0</v>
      </c>
      <c r="V455" s="6">
        <v>26.275422144799407</v>
      </c>
      <c r="W455" s="6">
        <v>3.4340778926781641</v>
      </c>
      <c r="X455" s="6">
        <v>4.6143302687156131</v>
      </c>
      <c r="Y455" s="6">
        <v>16.241675429763323</v>
      </c>
      <c r="Z455" s="6">
        <v>0</v>
      </c>
      <c r="AA455" s="6">
        <v>0</v>
      </c>
      <c r="AB455" s="6">
        <v>16.098267845611918</v>
      </c>
      <c r="AC455" s="6">
        <v>0.17204849406525538</v>
      </c>
      <c r="AD455" s="6">
        <v>5.0830493316274348E-3</v>
      </c>
      <c r="AE455" s="6">
        <v>0</v>
      </c>
      <c r="AF455" s="6">
        <v>2.0546950538358102E-2</v>
      </c>
      <c r="AG455" s="6">
        <v>0.24810523865186104</v>
      </c>
      <c r="AH455" s="6">
        <v>0</v>
      </c>
      <c r="AI455" s="6">
        <v>0.37841986438974112</v>
      </c>
      <c r="AJ455" s="6">
        <v>0</v>
      </c>
      <c r="AK455" s="6">
        <v>5.3744237287444365</v>
      </c>
      <c r="AL455" s="6">
        <v>0.7772175619194881</v>
      </c>
      <c r="AM455" s="6">
        <v>19.02015936944283</v>
      </c>
      <c r="AN455" s="6">
        <v>13.048466222529974</v>
      </c>
      <c r="AO455" s="6">
        <v>2.9003093596243954E-2</v>
      </c>
      <c r="AP455" s="6">
        <v>0.58319165730360356</v>
      </c>
      <c r="AQ455" s="6">
        <v>2.31437415373337</v>
      </c>
      <c r="AR455" s="6">
        <v>0</v>
      </c>
      <c r="AS455" s="6"/>
    </row>
    <row r="456" spans="1:45" x14ac:dyDescent="0.25">
      <c r="A456" t="s">
        <v>126</v>
      </c>
      <c r="B456" t="s">
        <v>42</v>
      </c>
      <c r="D456" t="s">
        <v>40</v>
      </c>
      <c r="E456" t="s">
        <v>41</v>
      </c>
      <c r="F456">
        <v>2030</v>
      </c>
      <c r="I456" s="6">
        <v>0.52547630877816209</v>
      </c>
      <c r="J456" s="6">
        <v>3.7980278631448536</v>
      </c>
      <c r="K456" s="6">
        <v>1.2869003250909397</v>
      </c>
      <c r="L456" s="6">
        <v>3.5952708394522719</v>
      </c>
      <c r="M456" s="6">
        <v>1.7001082260900695</v>
      </c>
      <c r="N456" s="6">
        <v>0</v>
      </c>
      <c r="O456" s="6">
        <v>0</v>
      </c>
      <c r="P456" s="6">
        <v>1.9644926864202239</v>
      </c>
      <c r="Q456" s="6">
        <v>9.7484734826376265</v>
      </c>
      <c r="R456" s="6">
        <v>0</v>
      </c>
      <c r="S456" s="6">
        <v>0</v>
      </c>
      <c r="T456" s="6">
        <v>5.4221052922820538</v>
      </c>
      <c r="U456" s="6">
        <v>0</v>
      </c>
      <c r="V456" s="6">
        <v>26.038706765612243</v>
      </c>
      <c r="W456" s="6">
        <v>3.769869477947231</v>
      </c>
      <c r="X456" s="6">
        <v>4.7620255595245053</v>
      </c>
      <c r="Y456" s="6">
        <v>16.35516105676745</v>
      </c>
      <c r="Z456" s="6">
        <v>0</v>
      </c>
      <c r="AA456" s="6">
        <v>0</v>
      </c>
      <c r="AB456" s="6">
        <v>16.928045021013709</v>
      </c>
      <c r="AC456" s="6">
        <v>0.24106801645741169</v>
      </c>
      <c r="AD456" s="6">
        <v>3.6183486733418297E-3</v>
      </c>
      <c r="AE456" s="6">
        <v>0</v>
      </c>
      <c r="AF456" s="6">
        <v>1.8593881782600734E-2</v>
      </c>
      <c r="AG456" s="6">
        <v>0.23687515407547841</v>
      </c>
      <c r="AH456" s="6">
        <v>0</v>
      </c>
      <c r="AI456" s="6">
        <v>0.66892801545239167</v>
      </c>
      <c r="AJ456" s="6">
        <v>0</v>
      </c>
      <c r="AK456" s="6">
        <v>3.6986067689806568</v>
      </c>
      <c r="AL456" s="6">
        <v>0.81740349217128272</v>
      </c>
      <c r="AM456" s="6">
        <v>17.858913775026643</v>
      </c>
      <c r="AN456" s="6">
        <v>12.710970483895256</v>
      </c>
      <c r="AO456" s="6">
        <v>2.6525550788243726E-2</v>
      </c>
      <c r="AP456" s="6">
        <v>0.45150092159119853</v>
      </c>
      <c r="AQ456" s="6">
        <v>2.2849775175006242</v>
      </c>
      <c r="AR456" s="6">
        <v>0</v>
      </c>
      <c r="AS456" s="6"/>
    </row>
    <row r="457" spans="1:45" x14ac:dyDescent="0.25">
      <c r="A457" t="s">
        <v>126</v>
      </c>
      <c r="B457" t="s">
        <v>42</v>
      </c>
      <c r="D457" t="s">
        <v>40</v>
      </c>
      <c r="E457" t="s">
        <v>41</v>
      </c>
      <c r="F457">
        <v>2040</v>
      </c>
      <c r="I457" s="6">
        <v>0.48198393145628743</v>
      </c>
      <c r="J457" s="6">
        <v>3.6552343600792283</v>
      </c>
      <c r="K457" s="6">
        <v>1.2130538804352147</v>
      </c>
      <c r="L457" s="6">
        <v>3.1110548268910496</v>
      </c>
      <c r="M457" s="6">
        <v>1.7238094425918078</v>
      </c>
      <c r="N457" s="6">
        <v>0</v>
      </c>
      <c r="O457" s="6">
        <v>0</v>
      </c>
      <c r="P457" s="6">
        <v>1.4156496473453486</v>
      </c>
      <c r="Q457" s="6">
        <v>8.755164921950648</v>
      </c>
      <c r="R457" s="6">
        <v>0</v>
      </c>
      <c r="S457" s="6">
        <v>0</v>
      </c>
      <c r="T457" s="6">
        <v>4.9961010191801618</v>
      </c>
      <c r="U457" s="6">
        <v>0</v>
      </c>
      <c r="V457" s="6">
        <v>24.514527715609908</v>
      </c>
      <c r="W457" s="6">
        <v>3.8392027224078622</v>
      </c>
      <c r="X457" s="6">
        <v>4.7731682374984024</v>
      </c>
      <c r="Y457" s="6">
        <v>16.19483367870383</v>
      </c>
      <c r="Z457" s="6">
        <v>0</v>
      </c>
      <c r="AA457" s="6">
        <v>0</v>
      </c>
      <c r="AB457" s="6">
        <v>15.834458581816843</v>
      </c>
      <c r="AC457" s="6">
        <v>0.26571237258152103</v>
      </c>
      <c r="AD457" s="6">
        <v>2.9920651459945662E-3</v>
      </c>
      <c r="AE457" s="6">
        <v>0</v>
      </c>
      <c r="AF457" s="6">
        <v>2.2561307858668559E-2</v>
      </c>
      <c r="AG457" s="6">
        <v>0.26373061250824648</v>
      </c>
      <c r="AH457" s="6">
        <v>0</v>
      </c>
      <c r="AI457" s="6">
        <v>1.2034387216351776</v>
      </c>
      <c r="AJ457" s="6">
        <v>0</v>
      </c>
      <c r="AK457" s="6">
        <v>1.8858795685614944</v>
      </c>
      <c r="AL457" s="6">
        <v>0.73957623581846743</v>
      </c>
      <c r="AM457" s="6">
        <v>17.687119598430002</v>
      </c>
      <c r="AN457" s="6">
        <v>13.656458978929694</v>
      </c>
      <c r="AO457" s="6">
        <v>2.3172658757308225E-2</v>
      </c>
      <c r="AP457" s="6">
        <v>0.34832946329229003</v>
      </c>
      <c r="AQ457" s="6">
        <v>2.2729727963183111</v>
      </c>
      <c r="AR457" s="6">
        <v>0</v>
      </c>
      <c r="AS457" s="6"/>
    </row>
    <row r="458" spans="1:45" x14ac:dyDescent="0.25">
      <c r="A458" t="s">
        <v>126</v>
      </c>
      <c r="B458" t="s">
        <v>42</v>
      </c>
      <c r="D458" t="s">
        <v>40</v>
      </c>
      <c r="E458" s="5" t="s">
        <v>41</v>
      </c>
      <c r="F458" s="5">
        <v>2050</v>
      </c>
      <c r="G458" s="5"/>
      <c r="H458" s="5"/>
      <c r="I458" s="7">
        <v>0.43849155413441299</v>
      </c>
      <c r="J458" s="7">
        <v>3.5124408570136016</v>
      </c>
      <c r="K458" s="7">
        <v>1.1392074357794895</v>
      </c>
      <c r="L458" s="7">
        <v>2.6268388143298269</v>
      </c>
      <c r="M458" s="7">
        <v>1.7475106590935456</v>
      </c>
      <c r="N458" s="7">
        <v>0</v>
      </c>
      <c r="O458" s="7">
        <v>0</v>
      </c>
      <c r="P458" s="7">
        <v>0.86680660827047307</v>
      </c>
      <c r="Q458" s="7">
        <v>7.7618563612636677</v>
      </c>
      <c r="R458" s="7">
        <v>0</v>
      </c>
      <c r="S458" s="7">
        <v>0</v>
      </c>
      <c r="T458" s="7">
        <v>4.5700967460782689</v>
      </c>
      <c r="U458" s="7">
        <v>0</v>
      </c>
      <c r="V458" s="7">
        <v>22.990348665607566</v>
      </c>
      <c r="W458" s="7">
        <v>3.9085359668684938</v>
      </c>
      <c r="X458" s="7">
        <v>4.7843109154722985</v>
      </c>
      <c r="Y458" s="7">
        <v>16.03450630064021</v>
      </c>
      <c r="Z458" s="7">
        <v>0</v>
      </c>
      <c r="AA458" s="7">
        <v>0</v>
      </c>
      <c r="AB458" s="7">
        <v>14.740872142619974</v>
      </c>
      <c r="AC458" s="7">
        <v>0.2903567287056304</v>
      </c>
      <c r="AD458" s="7">
        <v>2.3657816186473004E-3</v>
      </c>
      <c r="AE458" s="7">
        <v>0</v>
      </c>
      <c r="AF458" s="7">
        <v>2.6528733934736388E-2</v>
      </c>
      <c r="AG458" s="7">
        <v>0.29058607094101446</v>
      </c>
      <c r="AH458" s="7">
        <v>0</v>
      </c>
      <c r="AI458" s="7">
        <v>1.737949427817963</v>
      </c>
      <c r="AJ458" s="7">
        <v>0</v>
      </c>
      <c r="AK458" s="7">
        <v>7.3152368142332377E-2</v>
      </c>
      <c r="AL458" s="7">
        <v>0.66174897946565214</v>
      </c>
      <c r="AM458" s="7">
        <v>17.515325421833364</v>
      </c>
      <c r="AN458" s="7">
        <v>14.601947473964128</v>
      </c>
      <c r="AO458" s="7">
        <v>1.9819766726372728E-2</v>
      </c>
      <c r="AP458" s="7">
        <v>0.24515800499338133</v>
      </c>
      <c r="AQ458" s="7">
        <v>2.2609680751359984</v>
      </c>
      <c r="AR458" s="7">
        <v>0</v>
      </c>
      <c r="AS458" s="23"/>
    </row>
    <row r="459" spans="1:45" x14ac:dyDescent="0.25">
      <c r="E459" t="s">
        <v>45</v>
      </c>
      <c r="F459">
        <v>2010</v>
      </c>
      <c r="I459" s="6">
        <v>1.8070944382521554</v>
      </c>
      <c r="J459" s="6">
        <v>10.931197049464263</v>
      </c>
      <c r="K459" s="6">
        <v>5.1757260544942074</v>
      </c>
      <c r="L459" s="6">
        <v>2.9322845179665871</v>
      </c>
      <c r="M459" s="6">
        <v>2.6172828100305101</v>
      </c>
      <c r="N459" s="6">
        <v>11.164722537183817</v>
      </c>
      <c r="O459" s="6">
        <v>0</v>
      </c>
      <c r="P459" s="6">
        <v>4.5138814563201786</v>
      </c>
      <c r="Q459" s="6">
        <v>5.8718731124535521</v>
      </c>
      <c r="R459" s="6">
        <v>4.8640285901512241</v>
      </c>
      <c r="S459" s="6">
        <v>2.8621895349329685</v>
      </c>
      <c r="T459" s="6">
        <v>2.590195934964318</v>
      </c>
      <c r="U459" s="6">
        <v>4.7478069873826003</v>
      </c>
      <c r="V459" s="6">
        <v>2.7933752084338681</v>
      </c>
      <c r="W459" s="6">
        <v>3.8400293535809635</v>
      </c>
      <c r="X459" s="6">
        <v>3.2023357928277951</v>
      </c>
      <c r="Y459" s="6">
        <v>3.6714461480187439</v>
      </c>
      <c r="Z459" s="6">
        <v>1.9400286397054816</v>
      </c>
      <c r="AA459" s="6">
        <v>0</v>
      </c>
      <c r="AB459" s="6">
        <v>3.1033983904293989</v>
      </c>
      <c r="AC459" s="6">
        <v>2.8359112455229596</v>
      </c>
      <c r="AD459" s="6">
        <v>7.3037801639168221</v>
      </c>
      <c r="AE459" s="6">
        <v>0</v>
      </c>
      <c r="AF459" s="6">
        <v>1.8070944382521557</v>
      </c>
      <c r="AG459" s="19">
        <v>3.2023357928277951</v>
      </c>
      <c r="AH459" s="6">
        <v>2.4203257508031122</v>
      </c>
      <c r="AI459" s="6">
        <v>6.7348416690327255</v>
      </c>
      <c r="AJ459" s="6">
        <v>4.3103378965347501</v>
      </c>
      <c r="AK459" s="6">
        <v>2.8545072030331724</v>
      </c>
      <c r="AL459" s="6">
        <v>2.5288161182474713</v>
      </c>
      <c r="AM459" s="6">
        <v>2.9170336922675495</v>
      </c>
      <c r="AN459" s="6">
        <v>3.5696765969763793</v>
      </c>
      <c r="AO459" s="6">
        <v>4.7782419028150791</v>
      </c>
      <c r="AP459" s="6">
        <v>2.9812528701000778</v>
      </c>
      <c r="AQ459" s="6">
        <v>4.8666485563551944</v>
      </c>
      <c r="AR459" s="6">
        <v>5.17978200632884</v>
      </c>
      <c r="AS459" s="6"/>
    </row>
    <row r="460" spans="1:45" x14ac:dyDescent="0.25">
      <c r="E460" t="s">
        <v>45</v>
      </c>
      <c r="F460">
        <v>2020</v>
      </c>
      <c r="I460" s="6">
        <v>1.9598229463970871</v>
      </c>
      <c r="J460" s="6">
        <v>11.983398911785775</v>
      </c>
      <c r="K460" s="6">
        <v>5.6513310989054961</v>
      </c>
      <c r="L460" s="6">
        <v>3.1960331055480329</v>
      </c>
      <c r="M460" s="6">
        <v>2.8510301553532766</v>
      </c>
      <c r="N460" s="6">
        <v>12.216852259960014</v>
      </c>
      <c r="O460" s="6">
        <v>0</v>
      </c>
      <c r="P460" s="6">
        <v>4.9336329741155227</v>
      </c>
      <c r="Q460" s="6">
        <v>6.4183352558630578</v>
      </c>
      <c r="R460" s="6">
        <v>5.2950623798046994</v>
      </c>
      <c r="S460" s="6">
        <v>3.1167370485078552</v>
      </c>
      <c r="T460" s="6">
        <v>2.8102537132472261</v>
      </c>
      <c r="U460" s="6">
        <v>5.1788407770360756</v>
      </c>
      <c r="V460" s="6">
        <v>3.030750180909668</v>
      </c>
      <c r="W460" s="6">
        <v>4.1870720831332253</v>
      </c>
      <c r="X460" s="6">
        <v>3.2023357928277951</v>
      </c>
      <c r="Y460" s="6">
        <v>4.0074425632133579</v>
      </c>
      <c r="Z460" s="6">
        <v>2.0927571478504139</v>
      </c>
      <c r="AA460" s="6">
        <v>0</v>
      </c>
      <c r="AB460" s="6">
        <v>3.3668529700563403</v>
      </c>
      <c r="AC460" s="6">
        <v>3.0904587590978458</v>
      </c>
      <c r="AD460" s="6">
        <v>7.3037801639168221</v>
      </c>
      <c r="AE460" s="6">
        <v>0</v>
      </c>
      <c r="AF460" s="6">
        <v>1.9598229463970873</v>
      </c>
      <c r="AG460" s="19">
        <v>3.2023357928277951</v>
      </c>
      <c r="AH460" s="6">
        <v>2.4203257508031122</v>
      </c>
      <c r="AI460" s="6">
        <v>7.3635892149170949</v>
      </c>
      <c r="AJ460" s="6">
        <v>4.7413716861882262</v>
      </c>
      <c r="AK460" s="6">
        <v>3.1090545467206838</v>
      </c>
      <c r="AL460" s="6">
        <v>2.7481758159477874</v>
      </c>
      <c r="AM460" s="6">
        <v>3.1807584490609844</v>
      </c>
      <c r="AN460" s="6">
        <v>3.8986633209937334</v>
      </c>
      <c r="AO460" s="6">
        <v>5.2096912752929265</v>
      </c>
      <c r="AP460" s="6">
        <v>3.2449640941636608</v>
      </c>
      <c r="AQ460" s="6">
        <v>5.3214932517871496</v>
      </c>
      <c r="AR460" s="6">
        <v>5.6379675307636372</v>
      </c>
      <c r="AS460" s="6"/>
    </row>
    <row r="461" spans="1:45" x14ac:dyDescent="0.25">
      <c r="E461" t="s">
        <v>45</v>
      </c>
      <c r="F461">
        <v>2030</v>
      </c>
      <c r="I461" s="6">
        <v>1.7915417780808593</v>
      </c>
      <c r="J461" s="6">
        <v>10.767808451104255</v>
      </c>
      <c r="K461" s="6">
        <v>5.1573744020133132</v>
      </c>
      <c r="L461" s="6">
        <v>2.879782411385273</v>
      </c>
      <c r="M461" s="6">
        <v>2.5936282661414305</v>
      </c>
      <c r="N461" s="6">
        <v>11.058866139596775</v>
      </c>
      <c r="O461" s="6">
        <v>0</v>
      </c>
      <c r="P461" s="6">
        <v>4.4833024788810123</v>
      </c>
      <c r="Q461" s="6">
        <v>5.7678087509825495</v>
      </c>
      <c r="R461" s="6">
        <v>0</v>
      </c>
      <c r="S461" s="6">
        <v>0</v>
      </c>
      <c r="T461" s="6">
        <v>2.4980876754718726</v>
      </c>
      <c r="U461" s="6">
        <v>0</v>
      </c>
      <c r="V461" s="6">
        <v>2.7314385397889431</v>
      </c>
      <c r="W461" s="6">
        <v>3.7406504781597523</v>
      </c>
      <c r="X461" s="6">
        <v>2.8714863401178281</v>
      </c>
      <c r="Y461" s="6">
        <v>3.6032301377228957</v>
      </c>
      <c r="Z461" s="6">
        <v>0</v>
      </c>
      <c r="AA461" s="6">
        <v>0</v>
      </c>
      <c r="AB461" s="6">
        <v>3.0065692137869617</v>
      </c>
      <c r="AC461" s="6">
        <v>2.7523692722106521</v>
      </c>
      <c r="AD461" s="6">
        <v>6.6925194362006071</v>
      </c>
      <c r="AE461" s="6">
        <v>0</v>
      </c>
      <c r="AF461" s="19">
        <v>2.8714863401178281</v>
      </c>
      <c r="AG461" s="19">
        <v>2.8714863401178281</v>
      </c>
      <c r="AH461" s="6">
        <v>0</v>
      </c>
      <c r="AI461" s="6">
        <v>6.5817696290338379</v>
      </c>
      <c r="AJ461" s="6">
        <v>4.2672345175694044</v>
      </c>
      <c r="AK461" s="6">
        <v>2.8713440029509081</v>
      </c>
      <c r="AL461" s="6">
        <v>2.4771510641346177</v>
      </c>
      <c r="AM461" s="6">
        <v>2.8795128673551464</v>
      </c>
      <c r="AN461" s="6">
        <v>3.536498115217841</v>
      </c>
      <c r="AO461" s="6">
        <v>4.6807935367376894</v>
      </c>
      <c r="AP461" s="6">
        <v>3.0059492675625177</v>
      </c>
      <c r="AQ461" s="6">
        <v>4.7952858890670589</v>
      </c>
      <c r="AR461" s="6">
        <v>0</v>
      </c>
      <c r="AS461" s="6"/>
    </row>
    <row r="462" spans="1:45" x14ac:dyDescent="0.25">
      <c r="E462" t="s">
        <v>45</v>
      </c>
      <c r="F462">
        <v>2040</v>
      </c>
      <c r="I462" s="6">
        <v>1.6403405550173766</v>
      </c>
      <c r="J462" s="6">
        <v>9.7119484624953536</v>
      </c>
      <c r="K462" s="6">
        <v>4.6617187413236953</v>
      </c>
      <c r="L462" s="6">
        <v>2.6365944110339705</v>
      </c>
      <c r="M462" s="6">
        <v>2.3622183942718902</v>
      </c>
      <c r="N462" s="6">
        <v>10.017257714048338</v>
      </c>
      <c r="O462" s="6">
        <v>0</v>
      </c>
      <c r="P462" s="6">
        <v>4.0944590405526</v>
      </c>
      <c r="Q462" s="6">
        <v>5.2331034121015287</v>
      </c>
      <c r="R462" s="6">
        <v>0</v>
      </c>
      <c r="S462" s="6">
        <v>0</v>
      </c>
      <c r="T462" s="6">
        <v>2.2842824311871879</v>
      </c>
      <c r="U462" s="6">
        <v>0</v>
      </c>
      <c r="V462" s="6">
        <v>2.4867787630435974</v>
      </c>
      <c r="W462" s="6">
        <v>3.3925705105931883</v>
      </c>
      <c r="X462" s="6">
        <v>2.5908768689092296</v>
      </c>
      <c r="Y462" s="6">
        <v>3.2574605170817357</v>
      </c>
      <c r="Z462" s="6">
        <v>0</v>
      </c>
      <c r="AA462" s="6">
        <v>0</v>
      </c>
      <c r="AB462" s="6">
        <v>2.7383539358346884</v>
      </c>
      <c r="AC462" s="6">
        <v>2.5003672337715139</v>
      </c>
      <c r="AD462" s="6">
        <v>6.0709144080507329</v>
      </c>
      <c r="AE462" s="6">
        <v>0</v>
      </c>
      <c r="AF462" s="19">
        <v>2.5908768689092296</v>
      </c>
      <c r="AG462" s="19">
        <v>2.5908768689092296</v>
      </c>
      <c r="AH462" s="6">
        <v>0</v>
      </c>
      <c r="AI462" s="6">
        <v>5.959708592821011</v>
      </c>
      <c r="AJ462" s="6">
        <v>3.8405110658124637</v>
      </c>
      <c r="AK462" s="6">
        <v>2.638860980438396</v>
      </c>
      <c r="AL462" s="6">
        <v>2.2623184981717648</v>
      </c>
      <c r="AM462" s="6">
        <v>2.5972776611922255</v>
      </c>
      <c r="AN462" s="6">
        <v>3.2108012584406596</v>
      </c>
      <c r="AO462" s="6">
        <v>4.3071307546534916</v>
      </c>
      <c r="AP462" s="6">
        <v>2.7626357617636232</v>
      </c>
      <c r="AQ462" s="6">
        <v>4.3285021795924887</v>
      </c>
      <c r="AR462" s="6">
        <v>0</v>
      </c>
      <c r="AS462" s="6"/>
    </row>
    <row r="463" spans="1:45" x14ac:dyDescent="0.25">
      <c r="E463" t="s">
        <v>45</v>
      </c>
      <c r="F463">
        <v>2050</v>
      </c>
      <c r="I463" s="6">
        <v>1.5042594542602423</v>
      </c>
      <c r="J463" s="6">
        <v>8.7727050055412175</v>
      </c>
      <c r="K463" s="6">
        <v>4.2171996299363483</v>
      </c>
      <c r="L463" s="6">
        <v>2.4235148497500969</v>
      </c>
      <c r="M463" s="6">
        <v>2.1539495095893044</v>
      </c>
      <c r="N463" s="6">
        <v>9.0798101310547477</v>
      </c>
      <c r="O463" s="6">
        <v>0</v>
      </c>
      <c r="P463" s="6">
        <v>3.7465735002432763</v>
      </c>
      <c r="Q463" s="6">
        <v>4.7532716234395176</v>
      </c>
      <c r="R463" s="6">
        <v>0</v>
      </c>
      <c r="S463" s="6">
        <v>0</v>
      </c>
      <c r="T463" s="6">
        <v>2.0972964139921846</v>
      </c>
      <c r="U463" s="6">
        <v>0</v>
      </c>
      <c r="V463" s="6">
        <v>2.2678551187060401</v>
      </c>
      <c r="W463" s="6">
        <v>3.0836346907045575</v>
      </c>
      <c r="X463" s="6">
        <v>2.3559101682685779</v>
      </c>
      <c r="Y463" s="6">
        <v>2.9557363030824342</v>
      </c>
      <c r="Z463" s="6">
        <v>0</v>
      </c>
      <c r="AA463" s="6">
        <v>0</v>
      </c>
      <c r="AB463" s="6">
        <v>2.503025300554687</v>
      </c>
      <c r="AC463" s="6">
        <v>2.2735653991762899</v>
      </c>
      <c r="AD463" s="6">
        <v>5.5114698827158461</v>
      </c>
      <c r="AE463" s="6">
        <v>0</v>
      </c>
      <c r="AF463" s="19">
        <v>2.3559101682685779</v>
      </c>
      <c r="AG463" s="19">
        <v>2.3559101682685779</v>
      </c>
      <c r="AH463" s="6">
        <v>0</v>
      </c>
      <c r="AI463" s="6">
        <v>5.4000885522704944</v>
      </c>
      <c r="AJ463" s="6">
        <v>3.4564599592312173</v>
      </c>
      <c r="AK463" s="6">
        <v>2.4123720417924392</v>
      </c>
      <c r="AL463" s="6">
        <v>2.0752128214117507</v>
      </c>
      <c r="AM463" s="6">
        <v>2.3521997056651442</v>
      </c>
      <c r="AN463" s="6">
        <v>2.9176740873411968</v>
      </c>
      <c r="AO463" s="6">
        <v>3.9071958977865076</v>
      </c>
      <c r="AP463" s="6">
        <v>2.5276690611229706</v>
      </c>
      <c r="AQ463" s="6">
        <v>3.9094227726643576</v>
      </c>
      <c r="AR463" s="6">
        <v>0</v>
      </c>
      <c r="AS463" s="6"/>
    </row>
    <row r="464" spans="1:45" x14ac:dyDescent="0.25">
      <c r="A464" s="11"/>
      <c r="B464" s="11" t="s">
        <v>46</v>
      </c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</row>
    <row r="465" spans="1:45" x14ac:dyDescent="0.25">
      <c r="A465" t="s">
        <v>146</v>
      </c>
      <c r="B465" t="s">
        <v>42</v>
      </c>
      <c r="D465" t="s">
        <v>40</v>
      </c>
      <c r="E465" t="s">
        <v>41</v>
      </c>
      <c r="F465">
        <v>2010</v>
      </c>
      <c r="I465" s="6">
        <v>0.1058396902404406</v>
      </c>
      <c r="J465" s="6">
        <v>6.4389206895949201E-3</v>
      </c>
      <c r="K465" s="6">
        <v>8.22073055775931E-3</v>
      </c>
      <c r="L465" s="6">
        <v>0.24027936880132994</v>
      </c>
      <c r="M465" s="6">
        <v>0.22338423749714975</v>
      </c>
      <c r="N465" s="6">
        <v>0</v>
      </c>
      <c r="O465" s="6">
        <v>2.5250900676222026E-2</v>
      </c>
      <c r="P465" s="6">
        <v>3.5896077624600037E-2</v>
      </c>
      <c r="Q465" s="6">
        <v>0.17858238003266019</v>
      </c>
      <c r="R465" s="6">
        <v>1.5986389757737075E-2</v>
      </c>
      <c r="S465" s="6">
        <v>1.3176614875548746E-3</v>
      </c>
      <c r="T465" s="6">
        <v>3.0866028256185856</v>
      </c>
      <c r="U465" s="6">
        <v>2.1542514371321247E-2</v>
      </c>
      <c r="V465" s="6">
        <v>0.4590502911070829</v>
      </c>
      <c r="W465" s="6">
        <v>0.23283232514763744</v>
      </c>
      <c r="X465" s="6">
        <v>1.2402554674141489E-2</v>
      </c>
      <c r="Y465" s="6">
        <v>0.17576946803805574</v>
      </c>
      <c r="Z465" s="6">
        <v>6.219629033354929E-3</v>
      </c>
      <c r="AA465" s="6">
        <v>0</v>
      </c>
      <c r="AB465" s="6">
        <v>1.0107570132495012</v>
      </c>
      <c r="AC465" s="6">
        <v>5.1100458001332609E-2</v>
      </c>
      <c r="AD465" s="6">
        <v>9.54100114926115E-4</v>
      </c>
      <c r="AE465" s="6">
        <v>7.9521212628475297E-3</v>
      </c>
      <c r="AF465" s="6">
        <v>1.9863723459479288E-2</v>
      </c>
      <c r="AG465" s="6">
        <v>3.7595146636307634E-2</v>
      </c>
      <c r="AH465" s="6">
        <v>4.0292507145190531E-3</v>
      </c>
      <c r="AI465" s="6">
        <v>1.4350728299929798E-2</v>
      </c>
      <c r="AJ465" s="6">
        <v>0</v>
      </c>
      <c r="AK465" s="6">
        <v>0.8367159875370398</v>
      </c>
      <c r="AL465" s="6">
        <v>0.34238437931171711</v>
      </c>
      <c r="AM465" s="6">
        <v>0.3077219067982066</v>
      </c>
      <c r="AN465" s="6">
        <v>0.66430336027689274</v>
      </c>
      <c r="AO465" s="6">
        <v>6.8290105335169979E-3</v>
      </c>
      <c r="AP465" s="6">
        <v>9.6454328492492133E-3</v>
      </c>
      <c r="AQ465" s="6">
        <v>2.3326908645928297E-2</v>
      </c>
      <c r="AR465" s="6">
        <v>7.1359386443808723E-2</v>
      </c>
      <c r="AS465" s="6"/>
    </row>
    <row r="466" spans="1:45" x14ac:dyDescent="0.25">
      <c r="A466" t="s">
        <v>146</v>
      </c>
      <c r="B466" t="s">
        <v>42</v>
      </c>
      <c r="D466" t="s">
        <v>40</v>
      </c>
      <c r="E466" t="s">
        <v>41</v>
      </c>
      <c r="F466">
        <v>2020</v>
      </c>
      <c r="I466" s="6">
        <v>0.30025913872654725</v>
      </c>
      <c r="J466" s="6">
        <v>1.3859381599583819E-2</v>
      </c>
      <c r="K466" s="6">
        <v>1.5442638392226165E-2</v>
      </c>
      <c r="L466" s="6">
        <v>0.38064356868558807</v>
      </c>
      <c r="M466" s="6">
        <v>0.51247789595653492</v>
      </c>
      <c r="N466" s="6">
        <v>0</v>
      </c>
      <c r="O466" s="6">
        <v>5.0324478263314286E-2</v>
      </c>
      <c r="P466" s="6">
        <v>8.2845764076280179E-2</v>
      </c>
      <c r="Q466" s="6">
        <v>0.34215484191330175</v>
      </c>
      <c r="R466" s="6">
        <v>2.6149441965237535E-2</v>
      </c>
      <c r="S466" s="6">
        <v>4.5230199668845816E-3</v>
      </c>
      <c r="T466" s="6">
        <v>5.999086376839176</v>
      </c>
      <c r="U466" s="6">
        <v>4.6836417315030444E-2</v>
      </c>
      <c r="V466" s="6">
        <v>0.8150600179856875</v>
      </c>
      <c r="W466" s="6">
        <v>0.58897060031996162</v>
      </c>
      <c r="X466" s="6">
        <v>2.6079724770885028E-2</v>
      </c>
      <c r="Y466" s="6">
        <v>0.30208227341782601</v>
      </c>
      <c r="Z466" s="6">
        <v>1.5290347407769963E-2</v>
      </c>
      <c r="AA466" s="6">
        <v>0</v>
      </c>
      <c r="AB466" s="6">
        <v>1.8509686521651523</v>
      </c>
      <c r="AC466" s="6">
        <v>7.755979855973065E-2</v>
      </c>
      <c r="AD466" s="6">
        <v>2.2206288114187227E-3</v>
      </c>
      <c r="AE466" s="6">
        <v>2.590666963757177E-2</v>
      </c>
      <c r="AF466" s="6">
        <v>4.0886146637700446E-2</v>
      </c>
      <c r="AG466" s="6">
        <v>0.12206562970638975</v>
      </c>
      <c r="AH466" s="6">
        <v>8.1331126470987353E-3</v>
      </c>
      <c r="AI466" s="6">
        <v>2.798115470296534E-2</v>
      </c>
      <c r="AJ466" s="6">
        <v>0</v>
      </c>
      <c r="AK466" s="6">
        <v>1.6143591036442027</v>
      </c>
      <c r="AL466" s="6">
        <v>0.8261558883498622</v>
      </c>
      <c r="AM466" s="6">
        <v>0.69302002273140739</v>
      </c>
      <c r="AN466" s="6">
        <v>1.413354809748969</v>
      </c>
      <c r="AO466" s="6">
        <v>1.2980534674134597E-2</v>
      </c>
      <c r="AP466" s="6">
        <v>2.0230136742187967E-2</v>
      </c>
      <c r="AQ466" s="6">
        <v>3.2060166664565654E-2</v>
      </c>
      <c r="AR466" s="6">
        <v>0.16636767193244004</v>
      </c>
      <c r="AS466" s="6"/>
    </row>
    <row r="467" spans="1:45" x14ac:dyDescent="0.25">
      <c r="A467" t="s">
        <v>146</v>
      </c>
      <c r="B467" t="s">
        <v>42</v>
      </c>
      <c r="D467" t="s">
        <v>40</v>
      </c>
      <c r="E467" t="s">
        <v>41</v>
      </c>
      <c r="F467">
        <v>2030</v>
      </c>
      <c r="I467" s="6">
        <v>0.36271270018830137</v>
      </c>
      <c r="J467" s="6">
        <v>1.4649596052596107E-2</v>
      </c>
      <c r="K467" s="6">
        <v>1.4951189546787248E-2</v>
      </c>
      <c r="L467" s="6">
        <v>0.43032761178542922</v>
      </c>
      <c r="M467" s="6">
        <v>0.51288215236804879</v>
      </c>
      <c r="N467" s="6">
        <v>0</v>
      </c>
      <c r="O467" s="6">
        <v>5.3303877157612103E-2</v>
      </c>
      <c r="P467" s="6">
        <v>8.0361229535610756E-2</v>
      </c>
      <c r="Q467" s="6">
        <v>0.35458569800191403</v>
      </c>
      <c r="R467" s="6">
        <v>2.6190039746147947E-2</v>
      </c>
      <c r="S467" s="6">
        <v>2.3320916593488447E-3</v>
      </c>
      <c r="T467" s="6">
        <v>6.2381710958825964</v>
      </c>
      <c r="U467" s="6">
        <v>4.7203587100399944E-2</v>
      </c>
      <c r="V467" s="6">
        <v>0.81054743436491572</v>
      </c>
      <c r="W467" s="6">
        <v>0.67091394319255826</v>
      </c>
      <c r="X467" s="6">
        <v>1.5167537248494123E-2</v>
      </c>
      <c r="Y467" s="6">
        <v>0.29875520045179876</v>
      </c>
      <c r="Z467" s="6">
        <v>1.6575990237090533E-2</v>
      </c>
      <c r="AA467" s="6">
        <v>0</v>
      </c>
      <c r="AB467" s="6">
        <v>1.7045386371681071</v>
      </c>
      <c r="AC467" s="6">
        <v>5.6329713723454897E-2</v>
      </c>
      <c r="AD467" s="6">
        <v>2.4179385648120098E-3</v>
      </c>
      <c r="AE467" s="6">
        <v>1.7009310390301756E-2</v>
      </c>
      <c r="AF467" s="6">
        <v>4.1550695879175877E-2</v>
      </c>
      <c r="AG467" s="6">
        <v>0.17373021502066247</v>
      </c>
      <c r="AH467" s="6">
        <v>8.2415269572232771E-3</v>
      </c>
      <c r="AI467" s="6">
        <v>2.5801049509441294E-2</v>
      </c>
      <c r="AJ467" s="6">
        <v>0</v>
      </c>
      <c r="AK467" s="6">
        <v>1.8773907434321557</v>
      </c>
      <c r="AL467" s="6">
        <v>0.95881383289280209</v>
      </c>
      <c r="AM467" s="6">
        <v>0.72711509836543475</v>
      </c>
      <c r="AN467" s="6">
        <v>1.4324709205712596</v>
      </c>
      <c r="AO467" s="6">
        <v>1.1711188332002452E-2</v>
      </c>
      <c r="AP467" s="6">
        <v>2.0486236912660084E-2</v>
      </c>
      <c r="AQ467" s="6">
        <v>3.4817369285517742E-2</v>
      </c>
      <c r="AR467" s="6">
        <v>0.18927752660537164</v>
      </c>
      <c r="AS467" s="6"/>
    </row>
    <row r="468" spans="1:45" x14ac:dyDescent="0.25">
      <c r="A468" t="s">
        <v>146</v>
      </c>
      <c r="B468" t="s">
        <v>42</v>
      </c>
      <c r="D468" t="s">
        <v>40</v>
      </c>
      <c r="E468" t="s">
        <v>41</v>
      </c>
      <c r="F468">
        <v>2040</v>
      </c>
      <c r="I468" s="6">
        <v>0.41811941864285795</v>
      </c>
      <c r="J468" s="6">
        <v>1.5382928837004381E-2</v>
      </c>
      <c r="K468" s="6">
        <v>1.4463115768095369E-2</v>
      </c>
      <c r="L468" s="6">
        <v>0.45797121072592656</v>
      </c>
      <c r="M468" s="6">
        <v>0.51393829129984925</v>
      </c>
      <c r="N468" s="6">
        <v>0</v>
      </c>
      <c r="O468" s="6">
        <v>5.4759610980255315E-2</v>
      </c>
      <c r="P468" s="6">
        <v>7.3789936548030705E-2</v>
      </c>
      <c r="Q468" s="6">
        <v>0.37472809275896934</v>
      </c>
      <c r="R468" s="6">
        <v>2.6073910518163618E-2</v>
      </c>
      <c r="S468" s="6">
        <v>2.2369174934974145E-3</v>
      </c>
      <c r="T468" s="6">
        <v>6.4844248403720712</v>
      </c>
      <c r="U468" s="6">
        <v>4.6664936653427691E-2</v>
      </c>
      <c r="V468" s="6">
        <v>0.79053784524534987</v>
      </c>
      <c r="W468" s="6">
        <v>0.73010118631331555</v>
      </c>
      <c r="X468" s="6">
        <v>8.8010183624230853E-3</v>
      </c>
      <c r="Y468" s="6">
        <v>0.28525482143331071</v>
      </c>
      <c r="Z468" s="6">
        <v>1.7414059436989215E-2</v>
      </c>
      <c r="AA468" s="6">
        <v>0</v>
      </c>
      <c r="AB468" s="6">
        <v>1.6420754117583298</v>
      </c>
      <c r="AC468" s="6">
        <v>5.6592253481118016E-2</v>
      </c>
      <c r="AD468" s="6">
        <v>2.5978119482478672E-3</v>
      </c>
      <c r="AE468" s="6">
        <v>1.2569616024737091E-2</v>
      </c>
      <c r="AF468" s="6">
        <v>4.2668595820863332E-2</v>
      </c>
      <c r="AG468" s="6">
        <v>0.23073807824303447</v>
      </c>
      <c r="AH468" s="6">
        <v>8.8085004891662114E-3</v>
      </c>
      <c r="AI468" s="6">
        <v>2.6149883650124783E-2</v>
      </c>
      <c r="AJ468" s="6">
        <v>0</v>
      </c>
      <c r="AK468" s="6">
        <v>2.1938930147196785</v>
      </c>
      <c r="AL468" s="6">
        <v>1.0724400659622175</v>
      </c>
      <c r="AM468" s="6">
        <v>0.73879311517940227</v>
      </c>
      <c r="AN468" s="6">
        <v>1.4471662186009535</v>
      </c>
      <c r="AO468" s="6">
        <v>1.0861527721530201E-2</v>
      </c>
      <c r="AP468" s="6">
        <v>2.2158398267676065E-2</v>
      </c>
      <c r="AQ468" s="6">
        <v>3.6439647867427614E-2</v>
      </c>
      <c r="AR468" s="6">
        <v>0.20347991626305265</v>
      </c>
      <c r="AS468" s="6"/>
    </row>
    <row r="469" spans="1:45" x14ac:dyDescent="0.25">
      <c r="A469" t="s">
        <v>146</v>
      </c>
      <c r="B469" t="s">
        <v>42</v>
      </c>
      <c r="D469" t="s">
        <v>40</v>
      </c>
      <c r="E469" s="5" t="s">
        <v>41</v>
      </c>
      <c r="F469" s="5">
        <v>2050</v>
      </c>
      <c r="G469" s="5"/>
      <c r="H469" s="5"/>
      <c r="I469" s="7">
        <v>0.47352613709741453</v>
      </c>
      <c r="J469" s="7">
        <v>1.6116261621412664E-2</v>
      </c>
      <c r="K469" s="7">
        <v>1.3975041989403494E-2</v>
      </c>
      <c r="L469" s="7">
        <v>0.48561480966642401</v>
      </c>
      <c r="M469" s="7">
        <v>0.51499443023164981</v>
      </c>
      <c r="N469" s="7">
        <v>0</v>
      </c>
      <c r="O469" s="7">
        <v>5.6215344802898533E-2</v>
      </c>
      <c r="P469" s="7">
        <v>6.721864356045068E-2</v>
      </c>
      <c r="Q469" s="7">
        <v>0.39487048751602477</v>
      </c>
      <c r="R469" s="7">
        <v>2.5957781290179293E-2</v>
      </c>
      <c r="S469" s="7">
        <v>2.1417433276459843E-3</v>
      </c>
      <c r="T469" s="7">
        <v>6.7306785848615469</v>
      </c>
      <c r="U469" s="7">
        <v>4.6126286206455452E-2</v>
      </c>
      <c r="V469" s="7">
        <v>0.77052825612578424</v>
      </c>
      <c r="W469" s="7">
        <v>0.78928842943407307</v>
      </c>
      <c r="X469" s="7">
        <v>2.434499476352053E-3</v>
      </c>
      <c r="Y469" s="7">
        <v>0.27175444241482272</v>
      </c>
      <c r="Z469" s="7">
        <v>1.8252128636887889E-2</v>
      </c>
      <c r="AA469" s="7">
        <v>0</v>
      </c>
      <c r="AB469" s="7">
        <v>1.5796121863485524</v>
      </c>
      <c r="AC469" s="7">
        <v>5.6854793238781155E-2</v>
      </c>
      <c r="AD469" s="7">
        <v>2.777685331683725E-3</v>
      </c>
      <c r="AE469" s="7">
        <v>8.1299216591724198E-3</v>
      </c>
      <c r="AF469" s="7">
        <v>4.3786495762550795E-2</v>
      </c>
      <c r="AG469" s="7">
        <v>0.2877459414654065</v>
      </c>
      <c r="AH469" s="7">
        <v>9.3754740211091491E-3</v>
      </c>
      <c r="AI469" s="7">
        <v>2.6498717790808264E-2</v>
      </c>
      <c r="AJ469" s="7">
        <v>0</v>
      </c>
      <c r="AK469" s="7">
        <v>2.510395286007201</v>
      </c>
      <c r="AL469" s="7">
        <v>1.1860662990316333</v>
      </c>
      <c r="AM469" s="7">
        <v>0.75047113199336979</v>
      </c>
      <c r="AN469" s="7">
        <v>1.4618615166306477</v>
      </c>
      <c r="AO469" s="7">
        <v>1.0011867111057947E-2</v>
      </c>
      <c r="AP469" s="7">
        <v>2.3830559622692045E-2</v>
      </c>
      <c r="AQ469" s="7">
        <v>3.8061926449337501E-2</v>
      </c>
      <c r="AR469" s="7">
        <v>0.21768230592073368</v>
      </c>
      <c r="AS469" s="23"/>
    </row>
    <row r="470" spans="1:45" x14ac:dyDescent="0.25">
      <c r="E470" t="s">
        <v>45</v>
      </c>
      <c r="F470">
        <v>2010</v>
      </c>
      <c r="I470" s="6">
        <v>4.5596549372029429</v>
      </c>
      <c r="J470" s="6">
        <v>7.4277064796686778</v>
      </c>
      <c r="K470" s="6">
        <v>7.8219864385112166</v>
      </c>
      <c r="L470" s="6">
        <v>4.7992124889585357</v>
      </c>
      <c r="M470" s="6">
        <v>4.6464137207569891</v>
      </c>
      <c r="N470" s="6">
        <v>8.7323055770533795</v>
      </c>
      <c r="O470" s="6">
        <v>6.2595091321384171</v>
      </c>
      <c r="P470" s="6">
        <v>5.1842124047370293</v>
      </c>
      <c r="Q470" s="6">
        <v>7.8250466670767285</v>
      </c>
      <c r="R470" s="6">
        <v>12.173222263419087</v>
      </c>
      <c r="S470" s="6">
        <v>4.9491394398670678</v>
      </c>
      <c r="T470" s="6">
        <v>7.0197133087717702</v>
      </c>
      <c r="U470" s="6">
        <v>7.5580835399070363</v>
      </c>
      <c r="V470" s="6">
        <v>7.708673440913123</v>
      </c>
      <c r="W470" s="6">
        <v>6.277652392747151</v>
      </c>
      <c r="X470" s="6">
        <v>4.8124759752385886</v>
      </c>
      <c r="Y470" s="6">
        <v>4.6975877039651177</v>
      </c>
      <c r="Z470" s="6">
        <v>7.2870978472055654</v>
      </c>
      <c r="AA470" s="6">
        <v>0</v>
      </c>
      <c r="AB470" s="6">
        <v>7.8669731915005672</v>
      </c>
      <c r="AC470" s="6">
        <v>4.5613207805830402</v>
      </c>
      <c r="AD470" s="6">
        <v>7.7087844574199318</v>
      </c>
      <c r="AE470" s="6">
        <v>4.7663681676333134</v>
      </c>
      <c r="AF470" s="6">
        <v>4.6862608084054598</v>
      </c>
      <c r="AG470" s="6">
        <v>4.6385806828714564</v>
      </c>
      <c r="AH470" s="6">
        <v>4.6179560623423495</v>
      </c>
      <c r="AI470" s="6">
        <v>8.795349811863348</v>
      </c>
      <c r="AJ470" s="6">
        <v>7.5605695096005903</v>
      </c>
      <c r="AK470" s="6">
        <v>5.1683670168164717</v>
      </c>
      <c r="AL470" s="6">
        <v>4.878216912241764</v>
      </c>
      <c r="AM470" s="6">
        <v>4.3637893734286344</v>
      </c>
      <c r="AN470" s="6">
        <v>4.643489286371369</v>
      </c>
      <c r="AO470" s="6">
        <v>7.9906689299059588</v>
      </c>
      <c r="AP470" s="6">
        <v>5.268792544278992</v>
      </c>
      <c r="AQ470" s="6">
        <v>5.0169414465859559</v>
      </c>
      <c r="AR470" s="6">
        <v>8.3359538249362615</v>
      </c>
      <c r="AS470" s="6"/>
    </row>
    <row r="471" spans="1:45" x14ac:dyDescent="0.25">
      <c r="E471" t="s">
        <v>45</v>
      </c>
      <c r="F471">
        <v>2020</v>
      </c>
      <c r="I471" s="6">
        <v>4.4384773799283144</v>
      </c>
      <c r="J471" s="6">
        <v>6.7427915755065646</v>
      </c>
      <c r="K471" s="6">
        <v>7.0657004489214179</v>
      </c>
      <c r="L471" s="6">
        <v>4.5058980189553388</v>
      </c>
      <c r="M471" s="6">
        <v>4.5075507191424977</v>
      </c>
      <c r="N471" s="6">
        <v>8.0480496767262384</v>
      </c>
      <c r="O471" s="6">
        <v>5.7568728845550456</v>
      </c>
      <c r="P471" s="6">
        <v>4.8465290323858801</v>
      </c>
      <c r="Q471" s="6">
        <v>7.0452928368811918</v>
      </c>
      <c r="R471" s="6">
        <v>10.643950219332355</v>
      </c>
      <c r="S471" s="6">
        <v>4.6626420790960807</v>
      </c>
      <c r="T471" s="6">
        <v>6.3811716297501935</v>
      </c>
      <c r="U471" s="6">
        <v>6.8611704783268497</v>
      </c>
      <c r="V471" s="6">
        <v>6.9742730458173776</v>
      </c>
      <c r="W471" s="6">
        <v>5.7756105009814753</v>
      </c>
      <c r="X471" s="6">
        <v>4.5355874691015456</v>
      </c>
      <c r="Y471" s="6">
        <v>4.4466489273242766</v>
      </c>
      <c r="Z471" s="6">
        <v>6.626259627982555</v>
      </c>
      <c r="AA471" s="6">
        <v>0</v>
      </c>
      <c r="AB471" s="6">
        <v>7.1232311328805782</v>
      </c>
      <c r="AC471" s="6">
        <v>4.3226260640945684</v>
      </c>
      <c r="AD471" s="6">
        <v>6.9565235297098678</v>
      </c>
      <c r="AE471" s="6">
        <v>4.5022559437596295</v>
      </c>
      <c r="AF471" s="6">
        <v>4.5392751312318573</v>
      </c>
      <c r="AG471" s="6">
        <v>4.5013144159028613</v>
      </c>
      <c r="AH471" s="6">
        <v>4.27226914266208</v>
      </c>
      <c r="AI471" s="6">
        <v>7.8305872000034844</v>
      </c>
      <c r="AJ471" s="6">
        <v>6.8276670587218256</v>
      </c>
      <c r="AK471" s="6">
        <v>4.8187569545494116</v>
      </c>
      <c r="AL471" s="6">
        <v>4.6231197582227122</v>
      </c>
      <c r="AM471" s="6">
        <v>4.1488541593918864</v>
      </c>
      <c r="AN471" s="6">
        <v>4.5052224194585619</v>
      </c>
      <c r="AO471" s="6">
        <v>7.2581153730513197</v>
      </c>
      <c r="AP471" s="6">
        <v>4.945453326259738</v>
      </c>
      <c r="AQ471" s="6">
        <v>4.7137966739821922</v>
      </c>
      <c r="AR471" s="6">
        <v>7.4965106024930632</v>
      </c>
      <c r="AS471" s="6"/>
    </row>
    <row r="472" spans="1:45" x14ac:dyDescent="0.25">
      <c r="E472" t="s">
        <v>45</v>
      </c>
      <c r="F472">
        <v>2030</v>
      </c>
      <c r="I472" s="6">
        <v>4.3911495415210551</v>
      </c>
      <c r="J472" s="6">
        <v>5.9401213516717677</v>
      </c>
      <c r="K472" s="6">
        <v>6.3521515450641148</v>
      </c>
      <c r="L472" s="6">
        <v>4.1035135258332458</v>
      </c>
      <c r="M472" s="6">
        <v>4.453315546813819</v>
      </c>
      <c r="N472" s="6">
        <v>7.7808025609380902</v>
      </c>
      <c r="O472" s="6">
        <v>5.1271010030048538</v>
      </c>
      <c r="P472" s="6">
        <v>4.5316941868080427</v>
      </c>
      <c r="Q472" s="6">
        <v>6.4629461384357505</v>
      </c>
      <c r="R472" s="6">
        <v>9.7824021652550979</v>
      </c>
      <c r="S472" s="6">
        <v>5.2594820778609916</v>
      </c>
      <c r="T472" s="6">
        <v>5.7460367526214524</v>
      </c>
      <c r="U472" s="6">
        <v>6.0718580665136876</v>
      </c>
      <c r="V472" s="6">
        <v>6.5281420540546176</v>
      </c>
      <c r="W472" s="6">
        <v>4.9875189324615148</v>
      </c>
      <c r="X472" s="6">
        <v>4.0634696436480162</v>
      </c>
      <c r="Y472" s="6">
        <v>4.1995316538710892</v>
      </c>
      <c r="Z472" s="6">
        <v>5.9111271492270703</v>
      </c>
      <c r="AA472" s="6">
        <v>0</v>
      </c>
      <c r="AB472" s="6">
        <v>6.6725095492285478</v>
      </c>
      <c r="AC472" s="6">
        <v>4.9074731279713308</v>
      </c>
      <c r="AD472" s="6">
        <v>5.859026393647107</v>
      </c>
      <c r="AE472" s="6">
        <v>5.0932473381237093</v>
      </c>
      <c r="AF472" s="6">
        <v>4.4818675176942433</v>
      </c>
      <c r="AG472" s="6">
        <v>4.4477028738981463</v>
      </c>
      <c r="AH472" s="6">
        <v>3.8175688515429265</v>
      </c>
      <c r="AI472" s="6">
        <v>7.6838661840045965</v>
      </c>
      <c r="AJ472" s="6">
        <v>6.5414202524352145</v>
      </c>
      <c r="AK472" s="6">
        <v>4.0879239738048936</v>
      </c>
      <c r="AL472" s="6">
        <v>3.8362628201758202</v>
      </c>
      <c r="AM472" s="6">
        <v>4.2378128860286868</v>
      </c>
      <c r="AN472" s="6">
        <v>4.4512200770982764</v>
      </c>
      <c r="AO472" s="6">
        <v>7.0622810446042221</v>
      </c>
      <c r="AP472" s="6">
        <v>5.1112825690488624</v>
      </c>
      <c r="AQ472" s="6">
        <v>4.8541380148045805</v>
      </c>
      <c r="AR472" s="6">
        <v>6.7648975058013487</v>
      </c>
      <c r="AS472" s="6"/>
    </row>
    <row r="473" spans="1:45" x14ac:dyDescent="0.25">
      <c r="E473" t="s">
        <v>45</v>
      </c>
      <c r="F473">
        <v>2040</v>
      </c>
      <c r="I473" s="6">
        <v>4.3485544869545203</v>
      </c>
      <c r="J473" s="6">
        <v>5.5988514917111774</v>
      </c>
      <c r="K473" s="6">
        <v>5.7040711551639394</v>
      </c>
      <c r="L473" s="6">
        <v>3.6976511550686872</v>
      </c>
      <c r="M473" s="6">
        <v>4.4045038917180079</v>
      </c>
      <c r="N473" s="6">
        <v>7.5402801567287598</v>
      </c>
      <c r="O473" s="6">
        <v>4.6251295724081425</v>
      </c>
      <c r="P473" s="6">
        <v>4.2715620280135402</v>
      </c>
      <c r="Q473" s="6">
        <v>5.8273912799977188</v>
      </c>
      <c r="R473" s="6">
        <v>8.9571468666788014</v>
      </c>
      <c r="S473" s="6">
        <v>5.1587755527446992</v>
      </c>
      <c r="T473" s="6">
        <v>5.2484533581877804</v>
      </c>
      <c r="U473" s="6">
        <v>5.5739668284625887</v>
      </c>
      <c r="V473" s="6">
        <v>6.1626080338259097</v>
      </c>
      <c r="W473" s="6">
        <v>4.7538762316129253</v>
      </c>
      <c r="X473" s="6">
        <v>3.6392842999548907</v>
      </c>
      <c r="Y473" s="6">
        <v>3.9699567277098957</v>
      </c>
      <c r="Z473" s="6">
        <v>5.3604779105926381</v>
      </c>
      <c r="AA473" s="6">
        <v>0</v>
      </c>
      <c r="AB473" s="6">
        <v>6.1379767234887339</v>
      </c>
      <c r="AC473" s="6">
        <v>4.7609609720187747</v>
      </c>
      <c r="AD473" s="6">
        <v>5.5945995807558155</v>
      </c>
      <c r="AE473" s="6">
        <v>5.0004093998073564</v>
      </c>
      <c r="AF473" s="6">
        <v>4.43020066551039</v>
      </c>
      <c r="AG473" s="6">
        <v>4.399452486093903</v>
      </c>
      <c r="AH473" s="6">
        <v>3.4313166711813272</v>
      </c>
      <c r="AI473" s="6">
        <v>7.3006395693842165</v>
      </c>
      <c r="AJ473" s="6">
        <v>6.2837981267772642</v>
      </c>
      <c r="AK473" s="6">
        <v>3.9139374502033162</v>
      </c>
      <c r="AL473" s="6">
        <v>3.7082886919618501</v>
      </c>
      <c r="AM473" s="6">
        <v>4.1840993108632141</v>
      </c>
      <c r="AN473" s="6">
        <v>4.4026179689740204</v>
      </c>
      <c r="AO473" s="6">
        <v>6.8209845222437693</v>
      </c>
      <c r="AP473" s="6">
        <v>4.7213369814686565</v>
      </c>
      <c r="AQ473" s="6">
        <v>4.7461944579370119</v>
      </c>
      <c r="AR473" s="6">
        <v>6.1753302185148069</v>
      </c>
      <c r="AS473" s="6"/>
    </row>
    <row r="474" spans="1:45" x14ac:dyDescent="0.25">
      <c r="E474" t="s">
        <v>45</v>
      </c>
      <c r="F474">
        <v>2050</v>
      </c>
      <c r="I474" s="6">
        <v>4.3102189378446392</v>
      </c>
      <c r="J474" s="6">
        <v>5.2990207354709042</v>
      </c>
      <c r="K474" s="6">
        <v>5.4417130003327054</v>
      </c>
      <c r="L474" s="6">
        <v>3.5548058940209755</v>
      </c>
      <c r="M474" s="6">
        <v>4.3605734021317781</v>
      </c>
      <c r="N474" s="6">
        <v>7.3238099929403599</v>
      </c>
      <c r="O474" s="6">
        <v>4.4661163278188898</v>
      </c>
      <c r="P474" s="6">
        <v>4.0153849561445387</v>
      </c>
      <c r="Q474" s="6">
        <v>5.4778743954471061</v>
      </c>
      <c r="R474" s="6">
        <v>8.0910901522216818</v>
      </c>
      <c r="S474" s="6">
        <v>5.0681396801400362</v>
      </c>
      <c r="T474" s="6">
        <v>4.949571949737412</v>
      </c>
      <c r="U474" s="6">
        <v>5.2819045656677446</v>
      </c>
      <c r="V474" s="6">
        <v>5.7261147065266131</v>
      </c>
      <c r="W474" s="6">
        <v>4.5183482057371087</v>
      </c>
      <c r="X474" s="6">
        <v>3.5516882700982908</v>
      </c>
      <c r="Y474" s="6">
        <v>3.7413510646168371</v>
      </c>
      <c r="Z474" s="6">
        <v>5.1182723861301103</v>
      </c>
      <c r="AA474" s="6">
        <v>0</v>
      </c>
      <c r="AB474" s="6">
        <v>5.60310953088264</v>
      </c>
      <c r="AC474" s="6">
        <v>4.3371024551423467</v>
      </c>
      <c r="AD474" s="6">
        <v>5.3566154491536526</v>
      </c>
      <c r="AE474" s="6">
        <v>4.9168552553226377</v>
      </c>
      <c r="AF474" s="6">
        <v>4.3837004985449211</v>
      </c>
      <c r="AG474" s="6">
        <v>4.3560271370700834</v>
      </c>
      <c r="AH474" s="6">
        <v>3.3219556790628539</v>
      </c>
      <c r="AI474" s="6">
        <v>6.7250214258231233</v>
      </c>
      <c r="AJ474" s="6">
        <v>6.0519382136851094</v>
      </c>
      <c r="AK474" s="6">
        <v>3.7697937286842791</v>
      </c>
      <c r="AL474" s="6">
        <v>3.655005128480433</v>
      </c>
      <c r="AM474" s="6">
        <v>3.9352486966206546</v>
      </c>
      <c r="AN474" s="6">
        <v>4.3588760716621895</v>
      </c>
      <c r="AO474" s="6">
        <v>6.397763326720959</v>
      </c>
      <c r="AP474" s="6">
        <v>4.0775269974510309</v>
      </c>
      <c r="AQ474" s="6">
        <v>4.4679482028396178</v>
      </c>
      <c r="AR474" s="6">
        <v>5.7649455812376837</v>
      </c>
      <c r="AS474" s="6"/>
    </row>
    <row r="475" spans="1:45" x14ac:dyDescent="0.25">
      <c r="B475" t="s">
        <v>46</v>
      </c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</row>
    <row r="476" spans="1:45" x14ac:dyDescent="0.25">
      <c r="A476" t="s">
        <v>181</v>
      </c>
      <c r="B476" t="s">
        <v>42</v>
      </c>
      <c r="D476" t="s">
        <v>40</v>
      </c>
      <c r="E476" t="s">
        <v>41</v>
      </c>
      <c r="F476">
        <v>2010</v>
      </c>
      <c r="I476" s="6">
        <v>4.9723089266906779E-2</v>
      </c>
      <c r="J476" s="6">
        <v>3.01174127899459E-2</v>
      </c>
      <c r="K476" s="6">
        <v>6.168607186137607E-2</v>
      </c>
      <c r="L476" s="6">
        <v>4.8172407834755612E-2</v>
      </c>
      <c r="M476" s="6">
        <v>0.13566784247847175</v>
      </c>
      <c r="N476" s="6">
        <v>0</v>
      </c>
      <c r="O476" s="6">
        <v>6.4476348420370918E-3</v>
      </c>
      <c r="P476" s="6">
        <v>7.6739486572101182E-2</v>
      </c>
      <c r="Q476" s="6">
        <v>0.14050400336703486</v>
      </c>
      <c r="R476" s="6">
        <v>7.2286586401970184E-3</v>
      </c>
      <c r="S476" s="6">
        <v>1.3702275946645191E-2</v>
      </c>
      <c r="T476" s="6">
        <v>0.46141913784108085</v>
      </c>
      <c r="U476" s="6">
        <v>3.7361316484682701E-3</v>
      </c>
      <c r="V476" s="6">
        <v>0.2334752577073827</v>
      </c>
      <c r="W476" s="6">
        <v>0.24231052023563485</v>
      </c>
      <c r="X476" s="6">
        <v>4.1394909046103857E-2</v>
      </c>
      <c r="Y476" s="6">
        <v>0.21508973279878568</v>
      </c>
      <c r="Z476" s="6">
        <v>2.1283213032156686E-3</v>
      </c>
      <c r="AA476" s="6">
        <v>0</v>
      </c>
      <c r="AB476" s="6">
        <v>0.61894497973051577</v>
      </c>
      <c r="AC476" s="6">
        <v>4.0534710575857544E-2</v>
      </c>
      <c r="AD476" s="6">
        <v>7.5678214885462987E-3</v>
      </c>
      <c r="AE476" s="6">
        <v>2.7694206691789763E-2</v>
      </c>
      <c r="AF476" s="6">
        <v>1.1350717899709324E-2</v>
      </c>
      <c r="AG476" s="6">
        <v>5.8261143207715853E-2</v>
      </c>
      <c r="AH476" s="6">
        <v>3.0131818964226334E-4</v>
      </c>
      <c r="AI476" s="6">
        <v>7.0072281745116483E-2</v>
      </c>
      <c r="AJ476" s="6">
        <v>0</v>
      </c>
      <c r="AK476" s="6">
        <v>0.76087038362692583</v>
      </c>
      <c r="AL476" s="6">
        <v>0.111211137684375</v>
      </c>
      <c r="AM476" s="6">
        <v>0.2951661318730216</v>
      </c>
      <c r="AN476" s="6">
        <v>0.24410135848645473</v>
      </c>
      <c r="AO476" s="6">
        <v>6.291371743713311E-3</v>
      </c>
      <c r="AP476" s="6">
        <v>1.8455637717723787E-2</v>
      </c>
      <c r="AQ476" s="6">
        <v>1.2935018198028662E-2</v>
      </c>
      <c r="AR476" s="6">
        <v>7.3211789670490621E-2</v>
      </c>
      <c r="AS476" s="6"/>
    </row>
    <row r="477" spans="1:45" x14ac:dyDescent="0.25">
      <c r="A477" t="s">
        <v>181</v>
      </c>
      <c r="B477" t="s">
        <v>42</v>
      </c>
      <c r="D477" t="s">
        <v>40</v>
      </c>
      <c r="E477" t="s">
        <v>41</v>
      </c>
      <c r="F477">
        <v>2020</v>
      </c>
      <c r="I477" s="6">
        <v>0.13915792227279772</v>
      </c>
      <c r="J477" s="6">
        <v>5.9699495184247206E-2</v>
      </c>
      <c r="K477" s="6">
        <v>0.12033555894198628</v>
      </c>
      <c r="L477" s="6">
        <v>4.3552331738673074E-2</v>
      </c>
      <c r="M477" s="6">
        <v>0.358642420357695</v>
      </c>
      <c r="N477" s="6">
        <v>0</v>
      </c>
      <c r="O477" s="6">
        <v>1.1753084136266086E-2</v>
      </c>
      <c r="P477" s="6">
        <v>0.11402353862862939</v>
      </c>
      <c r="Q477" s="6">
        <v>0.25437634251626784</v>
      </c>
      <c r="R477" s="6">
        <v>1.1882967280730843E-2</v>
      </c>
      <c r="S477" s="6">
        <v>1.1608895208301445E-2</v>
      </c>
      <c r="T477" s="6">
        <v>0.78148639472360626</v>
      </c>
      <c r="U477" s="6">
        <v>9.3225008792980381E-3</v>
      </c>
      <c r="V477" s="6">
        <v>0.34860437656606835</v>
      </c>
      <c r="W477" s="6">
        <v>0.46328774438929721</v>
      </c>
      <c r="X477" s="6">
        <v>0.10013294898305986</v>
      </c>
      <c r="Y477" s="6">
        <v>0.43168363162169243</v>
      </c>
      <c r="Z477" s="6">
        <v>2.4378644781571767E-3</v>
      </c>
      <c r="AA477" s="6">
        <v>0</v>
      </c>
      <c r="AB477" s="6">
        <v>0.94811920041636488</v>
      </c>
      <c r="AC477" s="6">
        <v>2.8610488520556483E-2</v>
      </c>
      <c r="AD477" s="6">
        <v>1.7477413224609245E-2</v>
      </c>
      <c r="AE477" s="6">
        <v>1.860506182481534E-2</v>
      </c>
      <c r="AF477" s="6">
        <v>2.3891551586554736E-2</v>
      </c>
      <c r="AG477" s="6">
        <v>0.15494419949109728</v>
      </c>
      <c r="AH477" s="6">
        <v>7.6692567750800337E-4</v>
      </c>
      <c r="AI477" s="6">
        <v>0.11517211521933807</v>
      </c>
      <c r="AJ477" s="6">
        <v>0</v>
      </c>
      <c r="AK477" s="6">
        <v>1.4109873906374168</v>
      </c>
      <c r="AL477" s="6">
        <v>0.16044719049091849</v>
      </c>
      <c r="AM477" s="6">
        <v>0.43578247336029197</v>
      </c>
      <c r="AN477" s="6">
        <v>0.53669585417284849</v>
      </c>
      <c r="AO477" s="6">
        <v>1.0543985338928417E-2</v>
      </c>
      <c r="AP477" s="6">
        <v>3.2842534712450425E-2</v>
      </c>
      <c r="AQ477" s="6">
        <v>3.1503117396787406E-2</v>
      </c>
      <c r="AR477" s="6">
        <v>0.11329714969085905</v>
      </c>
      <c r="AS477" s="6"/>
    </row>
    <row r="478" spans="1:45" x14ac:dyDescent="0.25">
      <c r="A478" t="s">
        <v>181</v>
      </c>
      <c r="B478" t="s">
        <v>42</v>
      </c>
      <c r="D478" t="s">
        <v>40</v>
      </c>
      <c r="E478" t="s">
        <v>41</v>
      </c>
      <c r="F478">
        <v>2030</v>
      </c>
      <c r="I478" s="6">
        <v>0.20195202447241883</v>
      </c>
      <c r="J478" s="6">
        <v>6.0663822575876547E-2</v>
      </c>
      <c r="K478" s="6">
        <v>0.12328636167300625</v>
      </c>
      <c r="L478" s="6">
        <v>4.8801955207078071E-2</v>
      </c>
      <c r="M478" s="6">
        <v>0.47341040096555193</v>
      </c>
      <c r="N478" s="6">
        <v>0</v>
      </c>
      <c r="O478" s="6">
        <v>1.0771990095901331E-2</v>
      </c>
      <c r="P478" s="6">
        <v>0.10881601318562893</v>
      </c>
      <c r="Q478" s="6">
        <v>0.23448270364250404</v>
      </c>
      <c r="R478" s="6">
        <v>1.0902946311000103E-2</v>
      </c>
      <c r="S478" s="6">
        <v>4.2919884360136185E-3</v>
      </c>
      <c r="T478" s="6">
        <v>0.68431906884025362</v>
      </c>
      <c r="U478" s="6">
        <v>1.1458855260942249E-2</v>
      </c>
      <c r="V478" s="6">
        <v>0.2577273602049161</v>
      </c>
      <c r="W478" s="6">
        <v>0.46655148604189728</v>
      </c>
      <c r="X478" s="6">
        <v>0.10897292230915857</v>
      </c>
      <c r="Y478" s="6">
        <v>0.45389053275378693</v>
      </c>
      <c r="Z478" s="6">
        <v>1.6357454355150438E-3</v>
      </c>
      <c r="AA478" s="6">
        <v>0</v>
      </c>
      <c r="AB478" s="6">
        <v>0.74032486798438835</v>
      </c>
      <c r="AC478" s="6">
        <v>1.9282263662988536E-2</v>
      </c>
      <c r="AD478" s="6">
        <v>2.1276731482661855E-2</v>
      </c>
      <c r="AE478" s="6">
        <v>3.7661255741346382E-3</v>
      </c>
      <c r="AF478" s="6">
        <v>2.4728279872331834E-2</v>
      </c>
      <c r="AG478" s="6">
        <v>0.18027214798550056</v>
      </c>
      <c r="AH478" s="6">
        <v>7.3943310809373736E-4</v>
      </c>
      <c r="AI478" s="6">
        <v>9.9181351498136658E-2</v>
      </c>
      <c r="AJ478" s="6">
        <v>0</v>
      </c>
      <c r="AK478" s="6">
        <v>1.4525730283738187</v>
      </c>
      <c r="AL478" s="6">
        <v>0.12645087634517216</v>
      </c>
      <c r="AM478" s="6">
        <v>0.33389447131911554</v>
      </c>
      <c r="AN478" s="6">
        <v>0.54119400606182932</v>
      </c>
      <c r="AO478" s="6">
        <v>9.4515592844835652E-3</v>
      </c>
      <c r="AP478" s="6">
        <v>2.961192196761718E-2</v>
      </c>
      <c r="AQ478" s="6">
        <v>2.9182429868544288E-2</v>
      </c>
      <c r="AR478" s="6">
        <v>9.2234684739601627E-2</v>
      </c>
      <c r="AS478" s="6"/>
    </row>
    <row r="479" spans="1:45" x14ac:dyDescent="0.25">
      <c r="A479" t="s">
        <v>181</v>
      </c>
      <c r="B479" t="s">
        <v>42</v>
      </c>
      <c r="D479" t="s">
        <v>40</v>
      </c>
      <c r="E479" t="s">
        <v>41</v>
      </c>
      <c r="F479">
        <v>2040</v>
      </c>
      <c r="I479" s="6">
        <v>0.27388559471350271</v>
      </c>
      <c r="J479" s="6">
        <v>6.0969904179808847E-2</v>
      </c>
      <c r="K479" s="6">
        <v>0.13137434202847004</v>
      </c>
      <c r="L479" s="6">
        <v>4.993729066475066E-2</v>
      </c>
      <c r="M479" s="6">
        <v>0.59184727700835216</v>
      </c>
      <c r="N479" s="6">
        <v>0</v>
      </c>
      <c r="O479" s="6">
        <v>9.599377322162695E-3</v>
      </c>
      <c r="P479" s="6">
        <v>0.10996026540261648</v>
      </c>
      <c r="Q479" s="6">
        <v>0.22537974255033766</v>
      </c>
      <c r="R479" s="6">
        <v>1.0377408279786721E-2</v>
      </c>
      <c r="S479" s="6">
        <v>3.0112778273595942E-3</v>
      </c>
      <c r="T479" s="6">
        <v>0.6201062609277872</v>
      </c>
      <c r="U479" s="6">
        <v>1.3531112943359123E-2</v>
      </c>
      <c r="V479" s="6">
        <v>0.22783555877358083</v>
      </c>
      <c r="W479" s="6">
        <v>0.45913681005855445</v>
      </c>
      <c r="X479" s="6">
        <v>0.11913197416904804</v>
      </c>
      <c r="Y479" s="6">
        <v>0.46914200591916461</v>
      </c>
      <c r="Z479" s="6">
        <v>8.1787271775752191E-4</v>
      </c>
      <c r="AA479" s="6">
        <v>0</v>
      </c>
      <c r="AB479" s="6">
        <v>0.58808807816677644</v>
      </c>
      <c r="AC479" s="6">
        <v>1.7890751999396753E-2</v>
      </c>
      <c r="AD479" s="6">
        <v>2.5780585951329517E-2</v>
      </c>
      <c r="AE479" s="6">
        <v>1.9221729080264015E-3</v>
      </c>
      <c r="AF479" s="6">
        <v>2.5079855631959695E-2</v>
      </c>
      <c r="AG479" s="6">
        <v>0.20932668532811483</v>
      </c>
      <c r="AH479" s="6">
        <v>7.6833449897276336E-4</v>
      </c>
      <c r="AI479" s="6">
        <v>9.1422178706029922E-2</v>
      </c>
      <c r="AJ479" s="6">
        <v>0</v>
      </c>
      <c r="AK479" s="6">
        <v>1.5226693502341775</v>
      </c>
      <c r="AL479" s="6">
        <v>0.11700731880345241</v>
      </c>
      <c r="AM479" s="6">
        <v>0.30341600659919932</v>
      </c>
      <c r="AN479" s="6">
        <v>0.54924737682298608</v>
      </c>
      <c r="AO479" s="6">
        <v>8.7626628990808836E-3</v>
      </c>
      <c r="AP479" s="6">
        <v>2.9319980340673769E-2</v>
      </c>
      <c r="AQ479" s="6">
        <v>2.7892555358885112E-2</v>
      </c>
      <c r="AR479" s="6">
        <v>7.8692687676197415E-2</v>
      </c>
      <c r="AS479" s="6"/>
    </row>
    <row r="480" spans="1:45" x14ac:dyDescent="0.25">
      <c r="A480" t="s">
        <v>181</v>
      </c>
      <c r="B480" t="s">
        <v>42</v>
      </c>
      <c r="D480" t="s">
        <v>40</v>
      </c>
      <c r="E480" s="5" t="s">
        <v>41</v>
      </c>
      <c r="F480" s="5">
        <v>2050</v>
      </c>
      <c r="G480" s="5"/>
      <c r="H480" s="5"/>
      <c r="I480" s="7">
        <v>0.34581916495458659</v>
      </c>
      <c r="J480" s="7">
        <v>6.1275985783741146E-2</v>
      </c>
      <c r="K480" s="7">
        <v>0.13946232238393391</v>
      </c>
      <c r="L480" s="7">
        <v>5.1072626122423276E-2</v>
      </c>
      <c r="M480" s="7">
        <v>0.71028415305115222</v>
      </c>
      <c r="N480" s="7">
        <v>0</v>
      </c>
      <c r="O480" s="7">
        <v>8.4267645484240612E-3</v>
      </c>
      <c r="P480" s="7">
        <v>0.11110451761960403</v>
      </c>
      <c r="Q480" s="7">
        <v>0.21627678145817114</v>
      </c>
      <c r="R480" s="7">
        <v>9.8518702485733377E-3</v>
      </c>
      <c r="S480" s="7">
        <v>1.7305672187055688E-3</v>
      </c>
      <c r="T480" s="7">
        <v>0.55589345301532078</v>
      </c>
      <c r="U480" s="7">
        <v>1.5603370625775997E-2</v>
      </c>
      <c r="V480" s="7">
        <v>0.19794375734224559</v>
      </c>
      <c r="W480" s="7">
        <v>0.45172213407521139</v>
      </c>
      <c r="X480" s="7">
        <v>0.12929102602893749</v>
      </c>
      <c r="Y480" s="7">
        <v>0.48439347908454233</v>
      </c>
      <c r="Z480" s="7">
        <v>0</v>
      </c>
      <c r="AA480" s="7">
        <v>0</v>
      </c>
      <c r="AB480" s="7">
        <v>0.43585128834916487</v>
      </c>
      <c r="AC480" s="7">
        <v>1.6499240335804955E-2</v>
      </c>
      <c r="AD480" s="7">
        <v>3.0284440419997179E-2</v>
      </c>
      <c r="AE480" s="7">
        <v>7.8220241918163961E-5</v>
      </c>
      <c r="AF480" s="7">
        <v>2.5431431391587555E-2</v>
      </c>
      <c r="AG480" s="7">
        <v>0.23838122267072911</v>
      </c>
      <c r="AH480" s="7">
        <v>7.9723588985178913E-4</v>
      </c>
      <c r="AI480" s="7">
        <v>8.36630059139232E-2</v>
      </c>
      <c r="AJ480" s="7">
        <v>0</v>
      </c>
      <c r="AK480" s="7">
        <v>1.592765672094538</v>
      </c>
      <c r="AL480" s="7">
        <v>0.10756376126173267</v>
      </c>
      <c r="AM480" s="7">
        <v>0.2729375418792831</v>
      </c>
      <c r="AN480" s="7">
        <v>0.55730074758414272</v>
      </c>
      <c r="AO480" s="7">
        <v>8.0737665136782003E-3</v>
      </c>
      <c r="AP480" s="7">
        <v>2.9028038713730362E-2</v>
      </c>
      <c r="AQ480" s="7">
        <v>2.6602680849225936E-2</v>
      </c>
      <c r="AR480" s="7">
        <v>6.5150690612793216E-2</v>
      </c>
      <c r="AS480" s="23"/>
    </row>
    <row r="481" spans="1:50" x14ac:dyDescent="0.25">
      <c r="E481" t="s">
        <v>45</v>
      </c>
      <c r="F481">
        <v>2010</v>
      </c>
      <c r="I481" s="6">
        <v>4.8613320679054812</v>
      </c>
      <c r="J481" s="6">
        <v>7.5758164506697705</v>
      </c>
      <c r="K481" s="6">
        <v>7.9892630488840917</v>
      </c>
      <c r="L481" s="6">
        <v>4.8508964466025528</v>
      </c>
      <c r="M481" s="6">
        <v>4.6621966745397252</v>
      </c>
      <c r="N481" s="6">
        <v>8.8825025665797295</v>
      </c>
      <c r="O481" s="6">
        <v>6.36223687670351</v>
      </c>
      <c r="P481" s="6">
        <v>5.2480220384384531</v>
      </c>
      <c r="Q481" s="6">
        <v>7.9960028491674144</v>
      </c>
      <c r="R481" s="6">
        <v>12.526284178769375</v>
      </c>
      <c r="S481" s="6">
        <v>4.999380590020877</v>
      </c>
      <c r="T481" s="6">
        <v>7.1565460191954804</v>
      </c>
      <c r="U481" s="6">
        <v>7.7047541445771017</v>
      </c>
      <c r="V481" s="6">
        <v>7.870234274578058</v>
      </c>
      <c r="W481" s="6">
        <v>6.3801645838684289</v>
      </c>
      <c r="X481" s="6">
        <v>4.8610277114381395</v>
      </c>
      <c r="Y481" s="6">
        <v>4.73764604913762</v>
      </c>
      <c r="Z481" s="6">
        <v>7.4260363718336908</v>
      </c>
      <c r="AA481" s="6">
        <v>0</v>
      </c>
      <c r="AB481" s="6">
        <v>8.0246976388920981</v>
      </c>
      <c r="AC481" s="6">
        <v>4.6006337057129709</v>
      </c>
      <c r="AD481" s="6">
        <v>7.8756925790372456</v>
      </c>
      <c r="AE481" s="6">
        <v>4.8117893301433972</v>
      </c>
      <c r="AF481" s="6">
        <v>4.7033505154264859</v>
      </c>
      <c r="AG481" s="6">
        <v>4.6552149342960192</v>
      </c>
      <c r="AH481" s="6">
        <v>4.6823749790462843</v>
      </c>
      <c r="AI481" s="6">
        <v>9.0091593782601862</v>
      </c>
      <c r="AJ481" s="6">
        <v>7.7172258290343798</v>
      </c>
      <c r="AK481" s="6">
        <v>5.2348180195493859</v>
      </c>
      <c r="AL481" s="6">
        <v>4.9199511142899306</v>
      </c>
      <c r="AM481" s="6">
        <v>4.3972536248207641</v>
      </c>
      <c r="AN481" s="6">
        <v>4.6577921766467041</v>
      </c>
      <c r="AO481" s="6">
        <v>8.1401150177567914</v>
      </c>
      <c r="AP481" s="6">
        <v>5.327465148451795</v>
      </c>
      <c r="AQ481" s="6">
        <v>5.0707351682522788</v>
      </c>
      <c r="AR481" s="6">
        <v>8.5176750251404556</v>
      </c>
      <c r="AS481" s="6"/>
    </row>
    <row r="482" spans="1:50" x14ac:dyDescent="0.25">
      <c r="E482" t="s">
        <v>45</v>
      </c>
      <c r="F482">
        <v>2020</v>
      </c>
      <c r="I482" s="6">
        <v>4.6786587878337977</v>
      </c>
      <c r="J482" s="6">
        <v>6.8608797107392538</v>
      </c>
      <c r="K482" s="6">
        <v>7.1962666945598226</v>
      </c>
      <c r="L482" s="6">
        <v>4.5492598070834935</v>
      </c>
      <c r="M482" s="6">
        <v>4.5201163785002914</v>
      </c>
      <c r="N482" s="6">
        <v>8.1676295876183715</v>
      </c>
      <c r="O482" s="6">
        <v>5.8386599734972551</v>
      </c>
      <c r="P482" s="6">
        <v>4.8991396360313715</v>
      </c>
      <c r="Q482" s="6">
        <v>7.1813357646361915</v>
      </c>
      <c r="R482" s="6">
        <v>10.925041821168932</v>
      </c>
      <c r="S482" s="6">
        <v>4.7026417640262297</v>
      </c>
      <c r="T482" s="6">
        <v>6.4904110994824729</v>
      </c>
      <c r="U482" s="6">
        <v>6.9739773027915692</v>
      </c>
      <c r="V482" s="6">
        <v>7.0994570609465022</v>
      </c>
      <c r="W482" s="6">
        <v>5.8541974196677877</v>
      </c>
      <c r="X482" s="6">
        <v>4.5742421206142643</v>
      </c>
      <c r="Y482" s="6">
        <v>4.4785204447685611</v>
      </c>
      <c r="Z482" s="6">
        <v>6.7379102893885445</v>
      </c>
      <c r="AA482" s="6">
        <v>0</v>
      </c>
      <c r="AB482" s="6">
        <v>7.2477353917339649</v>
      </c>
      <c r="AC482" s="6">
        <v>4.3539252006403206</v>
      </c>
      <c r="AD482" s="6">
        <v>7.0894080726898059</v>
      </c>
      <c r="AE482" s="6">
        <v>4.5384181769888112</v>
      </c>
      <c r="AF482" s="6">
        <v>4.5528811672062899</v>
      </c>
      <c r="AG482" s="6">
        <v>4.5145578391524177</v>
      </c>
      <c r="AH482" s="6">
        <v>4.3235565109609819</v>
      </c>
      <c r="AI482" s="6">
        <v>7.9958375082051321</v>
      </c>
      <c r="AJ482" s="6">
        <v>6.9523895899633432</v>
      </c>
      <c r="AK482" s="6">
        <v>4.8716518180680151</v>
      </c>
      <c r="AL482" s="6">
        <v>4.6561817669516836</v>
      </c>
      <c r="AM482" s="6">
        <v>4.1754256074808698</v>
      </c>
      <c r="AN482" s="6">
        <v>4.5166097205623856</v>
      </c>
      <c r="AO482" s="6">
        <v>7.370232922544691</v>
      </c>
      <c r="AP482" s="6">
        <v>4.9921657457357789</v>
      </c>
      <c r="AQ482" s="6">
        <v>4.7566010778980443</v>
      </c>
      <c r="AR482" s="6">
        <v>7.6409885796036354</v>
      </c>
      <c r="AS482" s="6"/>
    </row>
    <row r="483" spans="1:50" x14ac:dyDescent="0.25">
      <c r="E483" t="s">
        <v>45</v>
      </c>
      <c r="F483">
        <v>2030</v>
      </c>
      <c r="I483" s="6">
        <v>4.6073128086359896</v>
      </c>
      <c r="J483" s="6">
        <v>6.0397257789446677</v>
      </c>
      <c r="K483" s="6">
        <v>6.4680916333454936</v>
      </c>
      <c r="L483" s="6">
        <v>4.1227778476771739</v>
      </c>
      <c r="M483" s="6">
        <v>4.4646246402358329</v>
      </c>
      <c r="N483" s="6">
        <v>7.8884244807410111</v>
      </c>
      <c r="O483" s="6">
        <v>5.2007093830528435</v>
      </c>
      <c r="P483" s="6">
        <v>4.5654821473209974</v>
      </c>
      <c r="Q483" s="6">
        <v>6.5853035341203849</v>
      </c>
      <c r="R483" s="6">
        <v>10.035384606908016</v>
      </c>
      <c r="S483" s="6">
        <v>5.2954817942981247</v>
      </c>
      <c r="T483" s="6">
        <v>5.8364089015294836</v>
      </c>
      <c r="U483" s="6">
        <v>6.155669754087203</v>
      </c>
      <c r="V483" s="6">
        <v>6.5868911074514926</v>
      </c>
      <c r="W483" s="6">
        <v>5.0580080081065395</v>
      </c>
      <c r="X483" s="6">
        <v>4.0982588300094633</v>
      </c>
      <c r="Y483" s="6">
        <v>4.2325826861222069</v>
      </c>
      <c r="Z483" s="6">
        <v>6.0088970529077805</v>
      </c>
      <c r="AA483" s="6">
        <v>0</v>
      </c>
      <c r="AB483" s="6">
        <v>6.7750673563540458</v>
      </c>
      <c r="AC483" s="6">
        <v>4.9356423508625076</v>
      </c>
      <c r="AD483" s="6">
        <v>5.9786224823290519</v>
      </c>
      <c r="AE483" s="6">
        <v>5.1257933480299736</v>
      </c>
      <c r="AF483" s="6">
        <v>4.4941129500712318</v>
      </c>
      <c r="AG483" s="6">
        <v>4.4596219548227474</v>
      </c>
      <c r="AH483" s="6">
        <v>3.8637274830119388</v>
      </c>
      <c r="AI483" s="6">
        <v>7.8109138317610372</v>
      </c>
      <c r="AJ483" s="6">
        <v>6.6536705305525805</v>
      </c>
      <c r="AK483" s="6">
        <v>4.1385508654489467</v>
      </c>
      <c r="AL483" s="6">
        <v>3.8597281366095197</v>
      </c>
      <c r="AM483" s="6">
        <v>4.2309401592484823</v>
      </c>
      <c r="AN483" s="6">
        <v>4.4614686480917189</v>
      </c>
      <c r="AO483" s="6">
        <v>7.1798384837190401</v>
      </c>
      <c r="AP483" s="6">
        <v>5.1533237465772963</v>
      </c>
      <c r="AQ483" s="6">
        <v>4.8878947969958881</v>
      </c>
      <c r="AR483" s="6">
        <v>6.8890593015753261</v>
      </c>
      <c r="AS483" s="6"/>
    </row>
    <row r="484" spans="1:50" x14ac:dyDescent="0.25">
      <c r="E484" t="s">
        <v>45</v>
      </c>
      <c r="F484">
        <v>2040</v>
      </c>
      <c r="I484" s="6">
        <v>4.5431014273579606</v>
      </c>
      <c r="J484" s="6">
        <v>5.6843987838908001</v>
      </c>
      <c r="K484" s="6">
        <v>5.8088154871146411</v>
      </c>
      <c r="L484" s="6">
        <v>3.7652357369544873</v>
      </c>
      <c r="M484" s="6">
        <v>4.4146820757978213</v>
      </c>
      <c r="N484" s="6">
        <v>7.6371398845513863</v>
      </c>
      <c r="O484" s="6">
        <v>4.6913771144513321</v>
      </c>
      <c r="P484" s="6">
        <v>4.2566812375874061</v>
      </c>
      <c r="Q484" s="6">
        <v>5.9319843465448079</v>
      </c>
      <c r="R484" s="6">
        <v>9.1848310641664277</v>
      </c>
      <c r="S484" s="6">
        <v>5.1911752975381198</v>
      </c>
      <c r="T484" s="6">
        <v>5.3247638258789598</v>
      </c>
      <c r="U484" s="6">
        <v>5.6617872994268073</v>
      </c>
      <c r="V484" s="6">
        <v>6.1781476694866182</v>
      </c>
      <c r="W484" s="6">
        <v>4.8179912345504334</v>
      </c>
      <c r="X484" s="6">
        <v>3.670594567680193</v>
      </c>
      <c r="Y484" s="6">
        <v>3.9998815122135998</v>
      </c>
      <c r="Z484" s="6">
        <v>5.4468299979647439</v>
      </c>
      <c r="AA484" s="6">
        <v>0</v>
      </c>
      <c r="AB484" s="6">
        <v>6.2117732108943899</v>
      </c>
      <c r="AC484" s="6">
        <v>4.7863132726208333</v>
      </c>
      <c r="AD484" s="6">
        <v>5.7022360605695654</v>
      </c>
      <c r="AE484" s="6">
        <v>5.0297008087229935</v>
      </c>
      <c r="AF484" s="6">
        <v>4.4412215546496796</v>
      </c>
      <c r="AG484" s="6">
        <v>4.4101796589260429</v>
      </c>
      <c r="AH484" s="6">
        <v>3.4728594395034378</v>
      </c>
      <c r="AI484" s="6">
        <v>7.3948274747934866</v>
      </c>
      <c r="AJ484" s="6">
        <v>6.3848233770828928</v>
      </c>
      <c r="AK484" s="6">
        <v>3.957407033455199</v>
      </c>
      <c r="AL484" s="6">
        <v>3.7351534122667291</v>
      </c>
      <c r="AM484" s="6">
        <v>4.1847871603635474</v>
      </c>
      <c r="AN484" s="6">
        <v>4.4118416828681175</v>
      </c>
      <c r="AO484" s="6">
        <v>6.9009988519107619</v>
      </c>
      <c r="AP484" s="6">
        <v>4.7591740412442496</v>
      </c>
      <c r="AQ484" s="6">
        <v>4.7741780511028535</v>
      </c>
      <c r="AR484" s="6">
        <v>6.2869516601290325</v>
      </c>
      <c r="AS484" s="6"/>
    </row>
    <row r="485" spans="1:50" x14ac:dyDescent="0.25">
      <c r="E485" t="s">
        <v>45</v>
      </c>
      <c r="F485">
        <v>2050</v>
      </c>
      <c r="I485" s="6">
        <v>4.4853111842077364</v>
      </c>
      <c r="J485" s="6">
        <v>5.3712651053898943</v>
      </c>
      <c r="K485" s="6">
        <v>5.5374030116939101</v>
      </c>
      <c r="L485" s="6">
        <v>3.6023944352226898</v>
      </c>
      <c r="M485" s="6">
        <v>4.3697337678036101</v>
      </c>
      <c r="N485" s="6">
        <v>7.4109837479807279</v>
      </c>
      <c r="O485" s="6">
        <v>4.5257391156577604</v>
      </c>
      <c r="P485" s="6">
        <v>3.954684864725547</v>
      </c>
      <c r="Q485" s="6">
        <v>5.5670139285445988</v>
      </c>
      <c r="R485" s="6">
        <v>8.2960059299605469</v>
      </c>
      <c r="S485" s="6">
        <v>5.0972994504541154</v>
      </c>
      <c r="T485" s="6">
        <v>5.0339468034236026</v>
      </c>
      <c r="U485" s="6">
        <v>5.3657671760116763</v>
      </c>
      <c r="V485" s="6">
        <v>5.7168290479498829</v>
      </c>
      <c r="W485" s="6">
        <v>4.5826896086174447</v>
      </c>
      <c r="X485" s="6">
        <v>3.5798675110510625</v>
      </c>
      <c r="Y485" s="6">
        <v>3.7705179917788296</v>
      </c>
      <c r="Z485" s="6">
        <v>5.2048635354294523</v>
      </c>
      <c r="AA485" s="6">
        <v>0</v>
      </c>
      <c r="AB485" s="6">
        <v>5.6502588297920484</v>
      </c>
      <c r="AC485" s="6">
        <v>4.3599195256841998</v>
      </c>
      <c r="AD485" s="6">
        <v>5.4534882809860274</v>
      </c>
      <c r="AE485" s="6">
        <v>4.9432175233467115</v>
      </c>
      <c r="AF485" s="6">
        <v>4.3936192987702825</v>
      </c>
      <c r="AG485" s="6">
        <v>4.3656815926190102</v>
      </c>
      <c r="AH485" s="6">
        <v>3.3593441705527534</v>
      </c>
      <c r="AI485" s="6">
        <v>6.7863840671442288</v>
      </c>
      <c r="AJ485" s="6">
        <v>6.1428609389601752</v>
      </c>
      <c r="AK485" s="6">
        <v>3.8082565509153921</v>
      </c>
      <c r="AL485" s="6">
        <v>3.6782706432189469</v>
      </c>
      <c r="AM485" s="6">
        <v>3.9512463648557663</v>
      </c>
      <c r="AN485" s="6">
        <v>4.3671774141668775</v>
      </c>
      <c r="AO485" s="6">
        <v>6.4475497228017851</v>
      </c>
      <c r="AP485" s="6">
        <v>4.1115803512490636</v>
      </c>
      <c r="AQ485" s="6">
        <v>4.4851577683389277</v>
      </c>
      <c r="AR485" s="6">
        <v>5.8693162501077696</v>
      </c>
      <c r="AS485" s="6"/>
    </row>
    <row r="486" spans="1:50" x14ac:dyDescent="0.25">
      <c r="B486" t="s">
        <v>46</v>
      </c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</row>
    <row r="487" spans="1:50" x14ac:dyDescent="0.25">
      <c r="A487" t="s">
        <v>147</v>
      </c>
      <c r="B487" t="s">
        <v>42</v>
      </c>
      <c r="D487" t="s">
        <v>40</v>
      </c>
      <c r="E487" t="s">
        <v>41</v>
      </c>
      <c r="F487">
        <v>2010</v>
      </c>
      <c r="I487" s="6">
        <v>6.2460842049219941E-3</v>
      </c>
      <c r="J487" s="6">
        <v>0</v>
      </c>
      <c r="K487" s="6">
        <v>0</v>
      </c>
      <c r="L487" s="6">
        <v>0</v>
      </c>
      <c r="M487" s="6">
        <v>1.1155295096284055E-3</v>
      </c>
      <c r="N487" s="6">
        <v>0</v>
      </c>
      <c r="O487" s="6">
        <v>3.6152805592523575E-2</v>
      </c>
      <c r="P487" s="6">
        <v>0</v>
      </c>
      <c r="Q487" s="6">
        <v>0</v>
      </c>
      <c r="R487" s="6">
        <v>0</v>
      </c>
      <c r="S487" s="6">
        <v>0</v>
      </c>
      <c r="T487" s="6">
        <v>0.91664541960534096</v>
      </c>
      <c r="U487" s="6">
        <v>0</v>
      </c>
      <c r="V487" s="6">
        <v>1.7115527211992249E-2</v>
      </c>
      <c r="W487" s="6">
        <v>0.22641659243661377</v>
      </c>
      <c r="X487" s="6">
        <v>9.2661419546621632E-2</v>
      </c>
      <c r="Y487" s="6">
        <v>0</v>
      </c>
      <c r="Z487" s="6">
        <v>0</v>
      </c>
      <c r="AA487" s="6">
        <v>0</v>
      </c>
      <c r="AB487" s="6">
        <v>0.82741642436518714</v>
      </c>
      <c r="AC487" s="6">
        <v>0</v>
      </c>
      <c r="AD487" s="6">
        <v>0</v>
      </c>
      <c r="AE487" s="6">
        <v>0</v>
      </c>
      <c r="AF487" s="6">
        <v>4.9369437603102671E-3</v>
      </c>
      <c r="AG487" s="6">
        <v>0</v>
      </c>
      <c r="AH487" s="6">
        <v>0</v>
      </c>
      <c r="AI487" s="6">
        <v>0</v>
      </c>
      <c r="AJ487" s="6">
        <v>0</v>
      </c>
      <c r="AK487" s="6">
        <v>0</v>
      </c>
      <c r="AL487" s="6">
        <v>9.0984836919465129E-2</v>
      </c>
      <c r="AM487" s="6">
        <v>0</v>
      </c>
      <c r="AN487" s="6">
        <v>0</v>
      </c>
      <c r="AO487" s="6">
        <v>0</v>
      </c>
      <c r="AP487" s="6">
        <v>0</v>
      </c>
      <c r="AQ487" s="6">
        <v>0</v>
      </c>
      <c r="AR487" s="6">
        <v>0</v>
      </c>
      <c r="AS487" s="6"/>
    </row>
    <row r="488" spans="1:50" x14ac:dyDescent="0.25">
      <c r="A488" t="s">
        <v>147</v>
      </c>
      <c r="B488" t="s">
        <v>42</v>
      </c>
      <c r="D488" t="s">
        <v>40</v>
      </c>
      <c r="E488" t="s">
        <v>41</v>
      </c>
      <c r="F488">
        <v>2020</v>
      </c>
      <c r="I488" s="6">
        <v>1.5097216810502995E-2</v>
      </c>
      <c r="J488" s="6">
        <v>0</v>
      </c>
      <c r="K488" s="6">
        <v>0</v>
      </c>
      <c r="L488" s="6">
        <v>0</v>
      </c>
      <c r="M488" s="6">
        <v>3.150464259295539E-3</v>
      </c>
      <c r="N488" s="6">
        <v>0</v>
      </c>
      <c r="O488" s="6">
        <v>9.2978818703352187E-2</v>
      </c>
      <c r="P488" s="6">
        <v>0</v>
      </c>
      <c r="Q488" s="6">
        <v>0</v>
      </c>
      <c r="R488" s="6">
        <v>0</v>
      </c>
      <c r="S488" s="6">
        <v>0</v>
      </c>
      <c r="T488" s="6">
        <v>2.8445772074713962</v>
      </c>
      <c r="U488" s="6">
        <v>0</v>
      </c>
      <c r="V488" s="6">
        <v>2.4820883953564968E-2</v>
      </c>
      <c r="W488" s="6">
        <v>0.42572426634305494</v>
      </c>
      <c r="X488" s="6">
        <v>0.15246467829019911</v>
      </c>
      <c r="Y488" s="6">
        <v>0</v>
      </c>
      <c r="Z488" s="6">
        <v>0</v>
      </c>
      <c r="AA488" s="6">
        <v>0</v>
      </c>
      <c r="AB488" s="6">
        <v>1.3889930946425417</v>
      </c>
      <c r="AC488" s="6">
        <v>0</v>
      </c>
      <c r="AD488" s="6">
        <v>0</v>
      </c>
      <c r="AE488" s="6">
        <v>0</v>
      </c>
      <c r="AF488" s="6">
        <v>7.9705444936765731E-3</v>
      </c>
      <c r="AG488" s="6">
        <v>0</v>
      </c>
      <c r="AH488" s="6">
        <v>0</v>
      </c>
      <c r="AI488" s="6">
        <v>0</v>
      </c>
      <c r="AJ488" s="6">
        <v>0</v>
      </c>
      <c r="AK488" s="6">
        <v>0</v>
      </c>
      <c r="AL488" s="6">
        <v>0.15386466793103334</v>
      </c>
      <c r="AM488" s="6">
        <v>0</v>
      </c>
      <c r="AN488" s="6">
        <v>0</v>
      </c>
      <c r="AO488" s="6">
        <v>0</v>
      </c>
      <c r="AP488" s="6">
        <v>0</v>
      </c>
      <c r="AQ488" s="6">
        <v>0</v>
      </c>
      <c r="AR488" s="6">
        <v>0</v>
      </c>
      <c r="AS488" s="6"/>
    </row>
    <row r="489" spans="1:50" x14ac:dyDescent="0.25">
      <c r="A489" t="s">
        <v>147</v>
      </c>
      <c r="B489" t="s">
        <v>42</v>
      </c>
      <c r="D489" t="s">
        <v>40</v>
      </c>
      <c r="E489" t="s">
        <v>41</v>
      </c>
      <c r="F489">
        <v>2030</v>
      </c>
      <c r="I489" s="6">
        <v>1.8790732519636394E-2</v>
      </c>
      <c r="J489" s="6">
        <v>0</v>
      </c>
      <c r="K489" s="6">
        <v>0</v>
      </c>
      <c r="L489" s="6">
        <v>0</v>
      </c>
      <c r="M489" s="6">
        <v>3.3032922201877823E-3</v>
      </c>
      <c r="N489" s="6">
        <v>0</v>
      </c>
      <c r="O489" s="6">
        <v>0.10682162678712509</v>
      </c>
      <c r="P489" s="6">
        <v>0</v>
      </c>
      <c r="Q489" s="6">
        <v>0</v>
      </c>
      <c r="R489" s="6">
        <v>0</v>
      </c>
      <c r="S489" s="6">
        <v>0</v>
      </c>
      <c r="T489" s="6">
        <v>3.1083852255019604</v>
      </c>
      <c r="U489" s="6">
        <v>0</v>
      </c>
      <c r="V489" s="6">
        <v>2.6419057131460991E-2</v>
      </c>
      <c r="W489" s="6">
        <v>0.41953251655898982</v>
      </c>
      <c r="X489" s="6">
        <v>0.17076196761165735</v>
      </c>
      <c r="Y489" s="6">
        <v>0</v>
      </c>
      <c r="Z489" s="6">
        <v>0</v>
      </c>
      <c r="AA489" s="6">
        <v>0</v>
      </c>
      <c r="AB489" s="6">
        <v>1.3979526090819661</v>
      </c>
      <c r="AC489" s="6">
        <v>0</v>
      </c>
      <c r="AD489" s="6">
        <v>0</v>
      </c>
      <c r="AE489" s="6">
        <v>0</v>
      </c>
      <c r="AF489" s="6">
        <v>8.7681893227492032E-3</v>
      </c>
      <c r="AG489" s="6">
        <v>0</v>
      </c>
      <c r="AH489" s="6">
        <v>0</v>
      </c>
      <c r="AI489" s="6">
        <v>0</v>
      </c>
      <c r="AJ489" s="6">
        <v>0</v>
      </c>
      <c r="AK489" s="6">
        <v>0</v>
      </c>
      <c r="AL489" s="6">
        <v>0.15838670647292843</v>
      </c>
      <c r="AM489" s="6">
        <v>0</v>
      </c>
      <c r="AN489" s="6">
        <v>0</v>
      </c>
      <c r="AO489" s="6">
        <v>0</v>
      </c>
      <c r="AP489" s="6">
        <v>0</v>
      </c>
      <c r="AQ489" s="6">
        <v>0</v>
      </c>
      <c r="AR489" s="6">
        <v>0</v>
      </c>
      <c r="AS489" s="6"/>
    </row>
    <row r="490" spans="1:50" x14ac:dyDescent="0.25">
      <c r="A490" t="s">
        <v>147</v>
      </c>
      <c r="B490" t="s">
        <v>42</v>
      </c>
      <c r="D490" t="s">
        <v>40</v>
      </c>
      <c r="E490" t="s">
        <v>41</v>
      </c>
      <c r="F490">
        <v>2040</v>
      </c>
      <c r="I490" s="6">
        <v>2.1862178560946015E-2</v>
      </c>
      <c r="J490" s="6">
        <v>0</v>
      </c>
      <c r="K490" s="6">
        <v>0</v>
      </c>
      <c r="L490" s="6">
        <v>0</v>
      </c>
      <c r="M490" s="6">
        <v>3.3200891937578006E-3</v>
      </c>
      <c r="N490" s="6">
        <v>0</v>
      </c>
      <c r="O490" s="6">
        <v>0.11672512854233158</v>
      </c>
      <c r="P490" s="6">
        <v>0</v>
      </c>
      <c r="Q490" s="6">
        <v>0</v>
      </c>
      <c r="R490" s="6">
        <v>0</v>
      </c>
      <c r="S490" s="6">
        <v>0</v>
      </c>
      <c r="T490" s="6">
        <v>3.398171994853842</v>
      </c>
      <c r="U490" s="6">
        <v>0</v>
      </c>
      <c r="V490" s="6">
        <v>2.6296710246588955E-2</v>
      </c>
      <c r="W490" s="6">
        <v>0.39874065754793303</v>
      </c>
      <c r="X490" s="6">
        <v>0.21231774760665811</v>
      </c>
      <c r="Y490" s="6">
        <v>0</v>
      </c>
      <c r="Z490" s="6">
        <v>0</v>
      </c>
      <c r="AA490" s="6">
        <v>0</v>
      </c>
      <c r="AB490" s="6">
        <v>1.4696004842824335</v>
      </c>
      <c r="AC490" s="6">
        <v>0</v>
      </c>
      <c r="AD490" s="6">
        <v>0</v>
      </c>
      <c r="AE490" s="6">
        <v>0</v>
      </c>
      <c r="AF490" s="6">
        <v>1.0305554628023841E-2</v>
      </c>
      <c r="AG490" s="6">
        <v>0</v>
      </c>
      <c r="AH490" s="6">
        <v>0</v>
      </c>
      <c r="AI490" s="6">
        <v>0</v>
      </c>
      <c r="AJ490" s="6">
        <v>0</v>
      </c>
      <c r="AK490" s="6">
        <v>0</v>
      </c>
      <c r="AL490" s="6">
        <v>0.14274682597491661</v>
      </c>
      <c r="AM490" s="6">
        <v>0</v>
      </c>
      <c r="AN490" s="6">
        <v>0</v>
      </c>
      <c r="AO490" s="6">
        <v>0</v>
      </c>
      <c r="AP490" s="6">
        <v>0</v>
      </c>
      <c r="AQ490" s="6">
        <v>0</v>
      </c>
      <c r="AR490" s="6">
        <v>0</v>
      </c>
      <c r="AS490" s="6"/>
    </row>
    <row r="491" spans="1:50" x14ac:dyDescent="0.25">
      <c r="A491" t="s">
        <v>147</v>
      </c>
      <c r="B491" t="s">
        <v>42</v>
      </c>
      <c r="D491" t="s">
        <v>40</v>
      </c>
      <c r="E491" s="5" t="s">
        <v>41</v>
      </c>
      <c r="F491" s="5">
        <v>2050</v>
      </c>
      <c r="G491" s="5"/>
      <c r="H491" s="5"/>
      <c r="I491" s="7">
        <v>2.4933624602255625E-2</v>
      </c>
      <c r="J491" s="7">
        <v>0</v>
      </c>
      <c r="K491" s="7">
        <v>0</v>
      </c>
      <c r="L491" s="7">
        <v>0</v>
      </c>
      <c r="M491" s="7">
        <v>3.3368861673278194E-3</v>
      </c>
      <c r="N491" s="7">
        <v>0</v>
      </c>
      <c r="O491" s="7">
        <v>0.12662863029753804</v>
      </c>
      <c r="P491" s="7">
        <v>0</v>
      </c>
      <c r="Q491" s="7">
        <v>0</v>
      </c>
      <c r="R491" s="7">
        <v>0</v>
      </c>
      <c r="S491" s="7">
        <v>0</v>
      </c>
      <c r="T491" s="7">
        <v>3.6879587642057241</v>
      </c>
      <c r="U491" s="7">
        <v>0</v>
      </c>
      <c r="V491" s="7">
        <v>2.6174363361716916E-2</v>
      </c>
      <c r="W491" s="7">
        <v>0.37794879853687635</v>
      </c>
      <c r="X491" s="7">
        <v>0.25387352760165888</v>
      </c>
      <c r="Y491" s="7">
        <v>0</v>
      </c>
      <c r="Z491" s="7">
        <v>0</v>
      </c>
      <c r="AA491" s="7">
        <v>0</v>
      </c>
      <c r="AB491" s="7">
        <v>1.5412483594829001</v>
      </c>
      <c r="AC491" s="7">
        <v>0</v>
      </c>
      <c r="AD491" s="7">
        <v>0</v>
      </c>
      <c r="AE491" s="7">
        <v>0</v>
      </c>
      <c r="AF491" s="7">
        <v>1.1842919933298484E-2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L491" s="7">
        <v>0.12710694547690482</v>
      </c>
      <c r="AM491" s="7">
        <v>0</v>
      </c>
      <c r="AN491" s="7">
        <v>0</v>
      </c>
      <c r="AO491" s="7">
        <v>0</v>
      </c>
      <c r="AP491" s="7">
        <v>0</v>
      </c>
      <c r="AQ491" s="7">
        <v>0</v>
      </c>
      <c r="AR491" s="7">
        <v>0</v>
      </c>
      <c r="AS491" s="23"/>
    </row>
    <row r="492" spans="1:50" x14ac:dyDescent="0.25">
      <c r="E492" t="s">
        <v>45</v>
      </c>
      <c r="F492">
        <v>2010</v>
      </c>
      <c r="I492" s="6">
        <v>4.3430037565454302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5.3422049329427157</v>
      </c>
      <c r="P492" s="6">
        <v>0</v>
      </c>
      <c r="Q492" s="6">
        <v>0</v>
      </c>
      <c r="R492" s="6">
        <v>0</v>
      </c>
      <c r="S492" s="6">
        <v>0</v>
      </c>
      <c r="T492" s="6">
        <v>5.8520919235225177</v>
      </c>
      <c r="U492" s="6">
        <v>0</v>
      </c>
      <c r="V492" s="6">
        <v>0</v>
      </c>
      <c r="W492" s="6">
        <v>5.3586039670707617</v>
      </c>
      <c r="X492" s="6">
        <v>4.3095521909583008</v>
      </c>
      <c r="Y492" s="6">
        <v>0</v>
      </c>
      <c r="Z492" s="6">
        <v>0</v>
      </c>
      <c r="AA492" s="6">
        <v>0</v>
      </c>
      <c r="AB492" s="6">
        <v>6.4999209799839059</v>
      </c>
      <c r="AC492" s="6">
        <v>0</v>
      </c>
      <c r="AD492" s="6">
        <v>0</v>
      </c>
      <c r="AE492" s="6">
        <v>0</v>
      </c>
      <c r="AF492" s="6">
        <v>4.1456820423318161</v>
      </c>
      <c r="AG492" s="6">
        <v>4.3914727104356164</v>
      </c>
      <c r="AH492" s="6">
        <v>3.9889381746088506</v>
      </c>
      <c r="AI492" s="6">
        <v>0</v>
      </c>
      <c r="AJ492" s="6">
        <v>0</v>
      </c>
      <c r="AK492" s="6">
        <v>0</v>
      </c>
      <c r="AL492" s="6">
        <v>4.4155090220568445</v>
      </c>
      <c r="AM492" s="6">
        <v>0</v>
      </c>
      <c r="AN492" s="6">
        <v>0</v>
      </c>
      <c r="AO492" s="6">
        <v>0</v>
      </c>
      <c r="AP492" s="6">
        <v>4.7201509111001512</v>
      </c>
      <c r="AQ492" s="6">
        <v>0</v>
      </c>
      <c r="AR492" s="6">
        <v>0</v>
      </c>
      <c r="AS492" s="6"/>
    </row>
    <row r="493" spans="1:50" x14ac:dyDescent="0.25">
      <c r="E493" t="s">
        <v>45</v>
      </c>
      <c r="F493">
        <v>2020</v>
      </c>
      <c r="I493" s="6">
        <v>4.2659897091740637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5.0265576182723155</v>
      </c>
      <c r="P493" s="6">
        <v>0</v>
      </c>
      <c r="Q493" s="6">
        <v>0</v>
      </c>
      <c r="R493" s="6">
        <v>0</v>
      </c>
      <c r="S493" s="6">
        <v>0</v>
      </c>
      <c r="T493" s="6">
        <v>5.4516739836736274</v>
      </c>
      <c r="U493" s="6">
        <v>0</v>
      </c>
      <c r="V493" s="6">
        <v>0</v>
      </c>
      <c r="W493" s="6">
        <v>5.0451229104914042</v>
      </c>
      <c r="X493" s="6">
        <v>4.1351827639245462</v>
      </c>
      <c r="Y493" s="6">
        <v>0</v>
      </c>
      <c r="Z493" s="6">
        <v>0</v>
      </c>
      <c r="AA493" s="6">
        <v>0</v>
      </c>
      <c r="AB493" s="6">
        <v>6.0321326759353875</v>
      </c>
      <c r="AC493" s="6">
        <v>0</v>
      </c>
      <c r="AD493" s="6">
        <v>0</v>
      </c>
      <c r="AE493" s="6">
        <v>0</v>
      </c>
      <c r="AF493" s="6">
        <v>4.1088912674732256</v>
      </c>
      <c r="AG493" s="6">
        <v>4.3045784532327893</v>
      </c>
      <c r="AH493" s="6">
        <v>3.7714741320434868</v>
      </c>
      <c r="AI493" s="6">
        <v>0</v>
      </c>
      <c r="AJ493" s="6">
        <v>0</v>
      </c>
      <c r="AK493" s="6">
        <v>0</v>
      </c>
      <c r="AL493" s="6">
        <v>4.2549912750514727</v>
      </c>
      <c r="AM493" s="6">
        <v>0</v>
      </c>
      <c r="AN493" s="6">
        <v>0</v>
      </c>
      <c r="AO493" s="6">
        <v>0</v>
      </c>
      <c r="AP493" s="6">
        <v>4.5166492862932399</v>
      </c>
      <c r="AQ493" s="6">
        <v>0</v>
      </c>
      <c r="AR493" s="6">
        <v>0</v>
      </c>
      <c r="AS493" s="6"/>
      <c r="AU493" s="11"/>
      <c r="AV493" s="11"/>
      <c r="AW493" s="11"/>
      <c r="AX493" s="11"/>
    </row>
    <row r="494" spans="1:50" x14ac:dyDescent="0.25">
      <c r="E494" t="s">
        <v>45</v>
      </c>
      <c r="F494">
        <v>2030</v>
      </c>
      <c r="I494" s="6">
        <v>4.2359106378422284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4.4698172633503974</v>
      </c>
      <c r="P494" s="6">
        <v>0</v>
      </c>
      <c r="Q494" s="6">
        <v>0</v>
      </c>
      <c r="R494" s="6">
        <v>0</v>
      </c>
      <c r="S494" s="6">
        <v>0</v>
      </c>
      <c r="T494" s="6">
        <v>4.9094432584266663</v>
      </c>
      <c r="U494" s="6">
        <v>0</v>
      </c>
      <c r="V494" s="6">
        <v>0</v>
      </c>
      <c r="W494" s="6">
        <v>4.3681122669359587</v>
      </c>
      <c r="X494" s="6">
        <v>3.7031054089887161</v>
      </c>
      <c r="Y494" s="6">
        <v>0</v>
      </c>
      <c r="Z494" s="6">
        <v>0</v>
      </c>
      <c r="AA494" s="6">
        <v>0</v>
      </c>
      <c r="AB494" s="6">
        <v>5.6697031673667482</v>
      </c>
      <c r="AC494" s="6">
        <v>0</v>
      </c>
      <c r="AD494" s="6">
        <v>0</v>
      </c>
      <c r="AE494" s="6">
        <v>0</v>
      </c>
      <c r="AF494" s="6">
        <v>4.0945220403114737</v>
      </c>
      <c r="AG494" s="6">
        <v>4.2706405074950817</v>
      </c>
      <c r="AH494" s="6">
        <v>3.3668533419861926</v>
      </c>
      <c r="AI494" s="6">
        <v>0</v>
      </c>
      <c r="AJ494" s="6">
        <v>0</v>
      </c>
      <c r="AK494" s="6">
        <v>0</v>
      </c>
      <c r="AL494" s="6">
        <v>3.5026060771979988</v>
      </c>
      <c r="AM494" s="6">
        <v>0</v>
      </c>
      <c r="AN494" s="6">
        <v>0</v>
      </c>
      <c r="AO494" s="6">
        <v>0</v>
      </c>
      <c r="AP494" s="6">
        <v>4.7323957253732694</v>
      </c>
      <c r="AQ494" s="6">
        <v>0</v>
      </c>
      <c r="AR494" s="6">
        <v>0</v>
      </c>
      <c r="AS494" s="6"/>
      <c r="AU494" s="11"/>
      <c r="AV494" s="11"/>
      <c r="AW494" s="11"/>
      <c r="AX494" s="11"/>
    </row>
    <row r="495" spans="1:50" x14ac:dyDescent="0.25">
      <c r="E495" t="s">
        <v>45</v>
      </c>
      <c r="F495">
        <v>2040</v>
      </c>
      <c r="I495" s="6">
        <v>4.208839473643577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4.0335742067191305</v>
      </c>
      <c r="P495" s="6">
        <v>0</v>
      </c>
      <c r="Q495" s="6">
        <v>0</v>
      </c>
      <c r="R495" s="6">
        <v>0</v>
      </c>
      <c r="S495" s="6">
        <v>0</v>
      </c>
      <c r="T495" s="6">
        <v>4.4967573680930206</v>
      </c>
      <c r="U495" s="6">
        <v>0</v>
      </c>
      <c r="V495" s="6">
        <v>0</v>
      </c>
      <c r="W495" s="6">
        <v>4.1994368197033829</v>
      </c>
      <c r="X495" s="6">
        <v>3.3149564887615224</v>
      </c>
      <c r="Y495" s="6">
        <v>0</v>
      </c>
      <c r="Z495" s="6">
        <v>0</v>
      </c>
      <c r="AA495" s="6">
        <v>0</v>
      </c>
      <c r="AB495" s="6">
        <v>5.22625721072892</v>
      </c>
      <c r="AC495" s="6">
        <v>0</v>
      </c>
      <c r="AD495" s="6">
        <v>0</v>
      </c>
      <c r="AE495" s="6">
        <v>0</v>
      </c>
      <c r="AF495" s="6">
        <v>4.0815897358658981</v>
      </c>
      <c r="AG495" s="6">
        <v>4.2400963563311445</v>
      </c>
      <c r="AH495" s="6">
        <v>3.0256727125802669</v>
      </c>
      <c r="AI495" s="6">
        <v>0</v>
      </c>
      <c r="AJ495" s="6">
        <v>0</v>
      </c>
      <c r="AK495" s="6">
        <v>0</v>
      </c>
      <c r="AL495" s="6">
        <v>3.4101255766398473</v>
      </c>
      <c r="AM495" s="6">
        <v>0</v>
      </c>
      <c r="AN495" s="6">
        <v>0</v>
      </c>
      <c r="AO495" s="6">
        <v>0</v>
      </c>
      <c r="AP495" s="6">
        <v>4.3816301154742208</v>
      </c>
      <c r="AQ495" s="6">
        <v>0</v>
      </c>
      <c r="AR495" s="6">
        <v>0</v>
      </c>
      <c r="AS495" s="6"/>
    </row>
    <row r="496" spans="1:50" x14ac:dyDescent="0.25">
      <c r="E496" t="s">
        <v>45</v>
      </c>
      <c r="F496">
        <v>2050</v>
      </c>
      <c r="I496" s="6">
        <v>4.1844754258647905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3.9337164986987792</v>
      </c>
      <c r="P496" s="6">
        <v>0</v>
      </c>
      <c r="Q496" s="6">
        <v>0</v>
      </c>
      <c r="R496" s="6">
        <v>0</v>
      </c>
      <c r="S496" s="6">
        <v>0</v>
      </c>
      <c r="T496" s="6">
        <v>4.2736876201084213</v>
      </c>
      <c r="U496" s="6">
        <v>0</v>
      </c>
      <c r="V496" s="6">
        <v>0</v>
      </c>
      <c r="W496" s="6">
        <v>4.0162184394408893</v>
      </c>
      <c r="X496" s="6">
        <v>3.259793240024258</v>
      </c>
      <c r="Y496" s="6">
        <v>0</v>
      </c>
      <c r="Z496" s="6">
        <v>0</v>
      </c>
      <c r="AA496" s="6">
        <v>0</v>
      </c>
      <c r="AB496" s="6">
        <v>4.7805587817479687</v>
      </c>
      <c r="AC496" s="6">
        <v>0</v>
      </c>
      <c r="AD496" s="6">
        <v>0</v>
      </c>
      <c r="AE496" s="6">
        <v>0</v>
      </c>
      <c r="AF496" s="6">
        <v>4.0699506618648789</v>
      </c>
      <c r="AG496" s="6">
        <v>4.2126066202836014</v>
      </c>
      <c r="AH496" s="6">
        <v>2.9568761163218995</v>
      </c>
      <c r="AI496" s="6">
        <v>0</v>
      </c>
      <c r="AJ496" s="6">
        <v>0</v>
      </c>
      <c r="AK496" s="6">
        <v>0</v>
      </c>
      <c r="AL496" s="6">
        <v>3.4222258491258803</v>
      </c>
      <c r="AM496" s="6">
        <v>0</v>
      </c>
      <c r="AN496" s="6">
        <v>0</v>
      </c>
      <c r="AO496" s="6">
        <v>0</v>
      </c>
      <c r="AP496" s="6">
        <v>3.7699614769358663</v>
      </c>
      <c r="AQ496" s="6">
        <v>0</v>
      </c>
      <c r="AR496" s="6">
        <v>0</v>
      </c>
      <c r="AS496" s="6"/>
    </row>
    <row r="497" spans="1:45" x14ac:dyDescent="0.25">
      <c r="B497" t="s">
        <v>46</v>
      </c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</row>
    <row r="498" spans="1:45" x14ac:dyDescent="0.25">
      <c r="A498" t="s">
        <v>149</v>
      </c>
      <c r="B498" t="s">
        <v>42</v>
      </c>
      <c r="D498" t="s">
        <v>40</v>
      </c>
      <c r="E498" t="s">
        <v>41</v>
      </c>
      <c r="F498">
        <v>2010</v>
      </c>
      <c r="I498" s="6">
        <v>9.743943806753716E-2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3.9535784804419001E-2</v>
      </c>
      <c r="P498" s="6">
        <v>0</v>
      </c>
      <c r="Q498" s="6">
        <v>0</v>
      </c>
      <c r="R498" s="6">
        <v>0</v>
      </c>
      <c r="S498" s="6">
        <v>0</v>
      </c>
      <c r="T498" s="6">
        <v>7.1171741115761247</v>
      </c>
      <c r="U498" s="6">
        <v>0</v>
      </c>
      <c r="V498" s="6">
        <v>9.893347610775137E-2</v>
      </c>
      <c r="W498" s="6">
        <v>2.3512169202774644</v>
      </c>
      <c r="X498" s="6">
        <v>5.4210934833927478E-2</v>
      </c>
      <c r="Y498" s="6">
        <v>0</v>
      </c>
      <c r="Z498" s="6">
        <v>0</v>
      </c>
      <c r="AA498" s="6">
        <v>0</v>
      </c>
      <c r="AB498" s="6">
        <v>3.2977957425693072</v>
      </c>
      <c r="AC498" s="6">
        <v>0</v>
      </c>
      <c r="AD498" s="6">
        <v>0</v>
      </c>
      <c r="AE498" s="6">
        <v>0</v>
      </c>
      <c r="AF498" s="6">
        <v>3.1478677147905626E-3</v>
      </c>
      <c r="AG498" s="6">
        <v>1.2827278090191012E-2</v>
      </c>
      <c r="AH498" s="6">
        <v>0</v>
      </c>
      <c r="AI498" s="6">
        <v>0</v>
      </c>
      <c r="AJ498" s="6">
        <v>0</v>
      </c>
      <c r="AK498" s="6">
        <v>0</v>
      </c>
      <c r="AL498" s="6">
        <v>1.0828481566676198</v>
      </c>
      <c r="AM498" s="6">
        <v>0</v>
      </c>
      <c r="AN498" s="6">
        <v>0</v>
      </c>
      <c r="AO498" s="6">
        <v>0</v>
      </c>
      <c r="AP498" s="6">
        <v>2.6854263198613313E-3</v>
      </c>
      <c r="AQ498" s="6">
        <v>0</v>
      </c>
      <c r="AR498" s="6">
        <v>0</v>
      </c>
      <c r="AS498" s="6"/>
    </row>
    <row r="499" spans="1:45" x14ac:dyDescent="0.25">
      <c r="A499" t="s">
        <v>149</v>
      </c>
      <c r="B499" t="s">
        <v>42</v>
      </c>
      <c r="D499" t="s">
        <v>40</v>
      </c>
      <c r="E499" t="s">
        <v>41</v>
      </c>
      <c r="F499">
        <v>2020</v>
      </c>
      <c r="I499" s="6">
        <v>0.19857565102203206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7.625652732993278E-2</v>
      </c>
      <c r="P499" s="6">
        <v>0</v>
      </c>
      <c r="Q499" s="6">
        <v>0</v>
      </c>
      <c r="R499" s="6">
        <v>0</v>
      </c>
      <c r="S499" s="6">
        <v>0</v>
      </c>
      <c r="T499" s="6">
        <v>13.222430143495783</v>
      </c>
      <c r="U499" s="6">
        <v>0</v>
      </c>
      <c r="V499" s="6">
        <v>0.21384732341197152</v>
      </c>
      <c r="W499" s="6">
        <v>5.0697506876085443</v>
      </c>
      <c r="X499" s="6">
        <v>0.10237956432619422</v>
      </c>
      <c r="Y499" s="6">
        <v>0</v>
      </c>
      <c r="Z499" s="6">
        <v>0</v>
      </c>
      <c r="AA499" s="6">
        <v>0</v>
      </c>
      <c r="AB499" s="6">
        <v>5.9953193835447181</v>
      </c>
      <c r="AC499" s="6">
        <v>0</v>
      </c>
      <c r="AD499" s="6">
        <v>0</v>
      </c>
      <c r="AE499" s="6">
        <v>0</v>
      </c>
      <c r="AF499" s="6">
        <v>5.287750027983807E-3</v>
      </c>
      <c r="AG499" s="6">
        <v>2.1708306479176848E-2</v>
      </c>
      <c r="AH499" s="6">
        <v>0</v>
      </c>
      <c r="AI499" s="6">
        <v>0</v>
      </c>
      <c r="AJ499" s="6">
        <v>0</v>
      </c>
      <c r="AK499" s="6">
        <v>0</v>
      </c>
      <c r="AL499" s="6">
        <v>1.6461171094356919</v>
      </c>
      <c r="AM499" s="6">
        <v>0</v>
      </c>
      <c r="AN499" s="6">
        <v>0</v>
      </c>
      <c r="AO499" s="6">
        <v>0</v>
      </c>
      <c r="AP499" s="6">
        <v>6.0245222541336265E-3</v>
      </c>
      <c r="AQ499" s="6">
        <v>0</v>
      </c>
      <c r="AR499" s="6">
        <v>0</v>
      </c>
      <c r="AS499" s="6"/>
    </row>
    <row r="500" spans="1:45" x14ac:dyDescent="0.25">
      <c r="A500" t="s">
        <v>149</v>
      </c>
      <c r="B500" t="s">
        <v>42</v>
      </c>
      <c r="D500" t="s">
        <v>40</v>
      </c>
      <c r="E500" t="s">
        <v>41</v>
      </c>
      <c r="F500">
        <v>2030</v>
      </c>
      <c r="I500" s="6">
        <v>0.19527099717829285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6">
        <v>8.0442228864768969E-2</v>
      </c>
      <c r="P500" s="6">
        <v>0</v>
      </c>
      <c r="Q500" s="6">
        <v>0</v>
      </c>
      <c r="R500" s="6">
        <v>0</v>
      </c>
      <c r="S500" s="6">
        <v>0</v>
      </c>
      <c r="T500" s="6">
        <v>13.581437961060338</v>
      </c>
      <c r="U500" s="6">
        <v>0</v>
      </c>
      <c r="V500" s="6">
        <v>0.26431715844335302</v>
      </c>
      <c r="W500" s="6">
        <v>5.4943330345203734</v>
      </c>
      <c r="X500" s="6">
        <v>0.10373423219812392</v>
      </c>
      <c r="Y500" s="6">
        <v>0</v>
      </c>
      <c r="Z500" s="6">
        <v>0</v>
      </c>
      <c r="AA500" s="6">
        <v>0</v>
      </c>
      <c r="AB500" s="6">
        <v>6.2652029439750621</v>
      </c>
      <c r="AC500" s="6">
        <v>0</v>
      </c>
      <c r="AD500" s="6">
        <v>0</v>
      </c>
      <c r="AE500" s="6">
        <v>0</v>
      </c>
      <c r="AF500" s="6">
        <v>5.345641400820696E-3</v>
      </c>
      <c r="AG500" s="6">
        <v>1.896115060460124E-2</v>
      </c>
      <c r="AH500" s="6">
        <v>0</v>
      </c>
      <c r="AI500" s="6">
        <v>0</v>
      </c>
      <c r="AJ500" s="6">
        <v>0</v>
      </c>
      <c r="AK500" s="6">
        <v>0</v>
      </c>
      <c r="AL500" s="6">
        <v>1.984328699525578</v>
      </c>
      <c r="AM500" s="6">
        <v>0</v>
      </c>
      <c r="AN500" s="6">
        <v>0</v>
      </c>
      <c r="AO500" s="6">
        <v>0</v>
      </c>
      <c r="AP500" s="6">
        <v>6.3593990018446615E-3</v>
      </c>
      <c r="AQ500" s="6">
        <v>0</v>
      </c>
      <c r="AR500" s="6">
        <v>0</v>
      </c>
      <c r="AS500" s="6"/>
    </row>
    <row r="501" spans="1:45" x14ac:dyDescent="0.25">
      <c r="A501" t="s">
        <v>149</v>
      </c>
      <c r="B501" t="s">
        <v>42</v>
      </c>
      <c r="D501" t="s">
        <v>40</v>
      </c>
      <c r="E501" t="s">
        <v>41</v>
      </c>
      <c r="F501">
        <v>2040</v>
      </c>
      <c r="I501" s="6">
        <v>0.17892802423462298</v>
      </c>
      <c r="J501" s="6">
        <v>0</v>
      </c>
      <c r="K501" s="6">
        <v>0</v>
      </c>
      <c r="L501" s="6">
        <v>0</v>
      </c>
      <c r="M501" s="6">
        <v>5.5853049541029634E-4</v>
      </c>
      <c r="N501" s="6">
        <v>0</v>
      </c>
      <c r="O501" s="6">
        <v>8.1848686531209164E-2</v>
      </c>
      <c r="P501" s="6">
        <v>0</v>
      </c>
      <c r="Q501" s="6">
        <v>0</v>
      </c>
      <c r="R501" s="6">
        <v>0</v>
      </c>
      <c r="S501" s="6">
        <v>0</v>
      </c>
      <c r="T501" s="6">
        <v>14.013425637349005</v>
      </c>
      <c r="U501" s="6">
        <v>0</v>
      </c>
      <c r="V501" s="6">
        <v>0.30808597734645299</v>
      </c>
      <c r="W501" s="6">
        <v>5.6187301918733121</v>
      </c>
      <c r="X501" s="6">
        <v>0.10770129674429864</v>
      </c>
      <c r="Y501" s="6">
        <v>0</v>
      </c>
      <c r="Z501" s="6">
        <v>0</v>
      </c>
      <c r="AA501" s="6">
        <v>0</v>
      </c>
      <c r="AB501" s="6">
        <v>6.7402296216494584</v>
      </c>
      <c r="AC501" s="6">
        <v>0</v>
      </c>
      <c r="AD501" s="6">
        <v>0</v>
      </c>
      <c r="AE501" s="6">
        <v>0</v>
      </c>
      <c r="AF501" s="6">
        <v>5.4361661725739179E-3</v>
      </c>
      <c r="AG501" s="6">
        <v>1.7420526387005766E-2</v>
      </c>
      <c r="AH501" s="6">
        <v>0</v>
      </c>
      <c r="AI501" s="6">
        <v>0</v>
      </c>
      <c r="AJ501" s="6">
        <v>0</v>
      </c>
      <c r="AK501" s="6">
        <v>0</v>
      </c>
      <c r="AL501" s="6">
        <v>1.9411839062738436</v>
      </c>
      <c r="AM501" s="6">
        <v>0</v>
      </c>
      <c r="AN501" s="6">
        <v>0</v>
      </c>
      <c r="AO501" s="6">
        <v>0</v>
      </c>
      <c r="AP501" s="6">
        <v>6.7585802863684222E-3</v>
      </c>
      <c r="AQ501" s="6">
        <v>0</v>
      </c>
      <c r="AR501" s="6">
        <v>0</v>
      </c>
      <c r="AS501" s="6"/>
    </row>
    <row r="502" spans="1:45" x14ac:dyDescent="0.25">
      <c r="A502" t="s">
        <v>149</v>
      </c>
      <c r="B502" t="s">
        <v>42</v>
      </c>
      <c r="D502" t="s">
        <v>40</v>
      </c>
      <c r="E502" s="5" t="s">
        <v>41</v>
      </c>
      <c r="F502" s="5">
        <v>2050</v>
      </c>
      <c r="G502" s="5"/>
      <c r="H502" s="5"/>
      <c r="I502" s="7">
        <v>0.16258505129095302</v>
      </c>
      <c r="J502" s="7">
        <v>0</v>
      </c>
      <c r="K502" s="7">
        <v>0</v>
      </c>
      <c r="L502" s="7">
        <v>0</v>
      </c>
      <c r="M502" s="7">
        <v>1.1170609908205927E-3</v>
      </c>
      <c r="N502" s="7">
        <v>0</v>
      </c>
      <c r="O502" s="7">
        <v>8.32551441976494E-2</v>
      </c>
      <c r="P502" s="7">
        <v>0</v>
      </c>
      <c r="Q502" s="7">
        <v>0</v>
      </c>
      <c r="R502" s="7">
        <v>0</v>
      </c>
      <c r="S502" s="7">
        <v>0</v>
      </c>
      <c r="T502" s="7">
        <v>14.44541331363768</v>
      </c>
      <c r="U502" s="7">
        <v>0</v>
      </c>
      <c r="V502" s="7">
        <v>0.3518547962495529</v>
      </c>
      <c r="W502" s="7">
        <v>5.7431273492262545</v>
      </c>
      <c r="X502" s="7">
        <v>0.11166836129047338</v>
      </c>
      <c r="Y502" s="7">
        <v>0</v>
      </c>
      <c r="Z502" s="7">
        <v>0</v>
      </c>
      <c r="AA502" s="7">
        <v>0</v>
      </c>
      <c r="AB502" s="7">
        <v>7.2152562993238574</v>
      </c>
      <c r="AC502" s="7">
        <v>0</v>
      </c>
      <c r="AD502" s="7">
        <v>0</v>
      </c>
      <c r="AE502" s="7">
        <v>0</v>
      </c>
      <c r="AF502" s="7">
        <v>5.5266909443271407E-3</v>
      </c>
      <c r="AG502" s="7">
        <v>1.5879902169410296E-2</v>
      </c>
      <c r="AH502" s="7">
        <v>0</v>
      </c>
      <c r="AI502" s="7">
        <v>0</v>
      </c>
      <c r="AJ502" s="7">
        <v>0</v>
      </c>
      <c r="AK502" s="7">
        <v>0</v>
      </c>
      <c r="AL502" s="7">
        <v>1.8980391130221101</v>
      </c>
      <c r="AM502" s="7">
        <v>0</v>
      </c>
      <c r="AN502" s="7">
        <v>0</v>
      </c>
      <c r="AO502" s="7">
        <v>0</v>
      </c>
      <c r="AP502" s="7">
        <v>7.1577615708921802E-3</v>
      </c>
      <c r="AQ502" s="7">
        <v>0</v>
      </c>
      <c r="AR502" s="7">
        <v>0</v>
      </c>
      <c r="AS502" s="23"/>
    </row>
    <row r="503" spans="1:45" x14ac:dyDescent="0.25">
      <c r="E503" t="s">
        <v>45</v>
      </c>
      <c r="F503">
        <v>2010</v>
      </c>
      <c r="I503" s="6">
        <v>5.2547852089645382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9.2645604186954724</v>
      </c>
      <c r="P503" s="6">
        <v>0</v>
      </c>
      <c r="Q503" s="6">
        <v>0</v>
      </c>
      <c r="R503" s="6">
        <v>0</v>
      </c>
      <c r="S503" s="6">
        <v>0</v>
      </c>
      <c r="T503" s="6">
        <v>10.850743094978913</v>
      </c>
      <c r="U503" s="6">
        <v>0</v>
      </c>
      <c r="V503" s="6">
        <v>12.093524306404358</v>
      </c>
      <c r="W503" s="6">
        <v>9.1965926933245683</v>
      </c>
      <c r="X503" s="6">
        <v>6.4522549355104823</v>
      </c>
      <c r="Y503" s="6">
        <v>0</v>
      </c>
      <c r="Z503" s="6">
        <v>0</v>
      </c>
      <c r="AA503" s="6">
        <v>0</v>
      </c>
      <c r="AB503" s="6">
        <v>12.29268379028067</v>
      </c>
      <c r="AC503" s="6">
        <v>0</v>
      </c>
      <c r="AD503" s="6">
        <v>0</v>
      </c>
      <c r="AE503" s="6">
        <v>0</v>
      </c>
      <c r="AF503" s="6">
        <v>5.5398578344623601</v>
      </c>
      <c r="AG503" s="6">
        <v>5.4370447176281882</v>
      </c>
      <c r="AH503" s="6">
        <v>6.6725622329219263</v>
      </c>
      <c r="AI503" s="6">
        <v>0</v>
      </c>
      <c r="AJ503" s="6">
        <v>0</v>
      </c>
      <c r="AK503" s="6">
        <v>0</v>
      </c>
      <c r="AL503" s="6">
        <v>6.3863162806713856</v>
      </c>
      <c r="AM503" s="6">
        <v>0</v>
      </c>
      <c r="AN503" s="6">
        <v>0</v>
      </c>
      <c r="AO503" s="6">
        <v>0</v>
      </c>
      <c r="AP503" s="6">
        <v>7.1875000483969895</v>
      </c>
      <c r="AQ503" s="6">
        <v>0</v>
      </c>
      <c r="AR503" s="6">
        <v>0</v>
      </c>
      <c r="AS503" s="6"/>
    </row>
    <row r="504" spans="1:45" s="11" customFormat="1" x14ac:dyDescent="0.25">
      <c r="A504"/>
      <c r="B504"/>
      <c r="C504"/>
      <c r="D504"/>
      <c r="E504" t="s">
        <v>45</v>
      </c>
      <c r="F504">
        <v>2020</v>
      </c>
      <c r="G504"/>
      <c r="H504"/>
      <c r="I504" s="6">
        <v>4.9919080193692764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8.1493560242370098</v>
      </c>
      <c r="P504" s="6">
        <v>0</v>
      </c>
      <c r="Q504" s="6">
        <v>0</v>
      </c>
      <c r="R504" s="6">
        <v>0</v>
      </c>
      <c r="S504" s="6">
        <v>0</v>
      </c>
      <c r="T504" s="6">
        <v>9.4310494366890261</v>
      </c>
      <c r="U504" s="6">
        <v>0</v>
      </c>
      <c r="V504" s="6">
        <v>10.458594238564254</v>
      </c>
      <c r="W504" s="6">
        <v>8.085768573924776</v>
      </c>
      <c r="X504" s="6">
        <v>5.8411037951641678</v>
      </c>
      <c r="Y504" s="6">
        <v>0</v>
      </c>
      <c r="Z504" s="6">
        <v>0</v>
      </c>
      <c r="AA504" s="6">
        <v>0</v>
      </c>
      <c r="AB504" s="6">
        <v>10.634817683094184</v>
      </c>
      <c r="AC504" s="6">
        <v>0</v>
      </c>
      <c r="AD504" s="6">
        <v>0</v>
      </c>
      <c r="AE504" s="6">
        <v>0</v>
      </c>
      <c r="AF504" s="6">
        <v>5.2188696865925435</v>
      </c>
      <c r="AG504" s="6">
        <v>5.137014628189954</v>
      </c>
      <c r="AH504" s="6">
        <v>5.9080517477004353</v>
      </c>
      <c r="AI504" s="6">
        <v>0</v>
      </c>
      <c r="AJ504" s="6">
        <v>0</v>
      </c>
      <c r="AK504" s="6">
        <v>0</v>
      </c>
      <c r="AL504" s="6">
        <v>5.824121011703844</v>
      </c>
      <c r="AM504" s="6">
        <v>0</v>
      </c>
      <c r="AN504" s="6">
        <v>0</v>
      </c>
      <c r="AO504" s="6">
        <v>0</v>
      </c>
      <c r="AP504" s="6">
        <v>6.4730396853075298</v>
      </c>
      <c r="AQ504" s="6">
        <v>0</v>
      </c>
      <c r="AR504" s="6">
        <v>0</v>
      </c>
      <c r="AS504" s="6"/>
    </row>
    <row r="505" spans="1:45" s="11" customFormat="1" x14ac:dyDescent="0.25">
      <c r="A505"/>
      <c r="B505"/>
      <c r="C505"/>
      <c r="D505"/>
      <c r="E505" t="s">
        <v>45</v>
      </c>
      <c r="F505">
        <v>2030</v>
      </c>
      <c r="G505"/>
      <c r="H505"/>
      <c r="I505" s="6">
        <v>4.8892371170179194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7.2803358287186226</v>
      </c>
      <c r="P505" s="6">
        <v>0</v>
      </c>
      <c r="Q505" s="6">
        <v>0</v>
      </c>
      <c r="R505" s="6">
        <v>0</v>
      </c>
      <c r="S505" s="6">
        <v>0</v>
      </c>
      <c r="T505" s="6">
        <v>8.5038956289720531</v>
      </c>
      <c r="U505" s="6">
        <v>0</v>
      </c>
      <c r="V505" s="6">
        <v>9.5224959671605216</v>
      </c>
      <c r="W505" s="6">
        <v>7.1102407088039561</v>
      </c>
      <c r="X505" s="6">
        <v>5.2384343371043771</v>
      </c>
      <c r="Y505" s="6">
        <v>0</v>
      </c>
      <c r="Z505" s="6">
        <v>0</v>
      </c>
      <c r="AA505" s="6">
        <v>0</v>
      </c>
      <c r="AB505" s="6">
        <v>9.7216161575912654</v>
      </c>
      <c r="AC505" s="6">
        <v>0</v>
      </c>
      <c r="AD505" s="6">
        <v>0</v>
      </c>
      <c r="AE505" s="6">
        <v>0</v>
      </c>
      <c r="AF505" s="6">
        <v>5.09350261751886</v>
      </c>
      <c r="AG505" s="6">
        <v>5.0198330649565284</v>
      </c>
      <c r="AH505" s="6">
        <v>5.2897731960774461</v>
      </c>
      <c r="AI505" s="6">
        <v>0</v>
      </c>
      <c r="AJ505" s="6">
        <v>0</v>
      </c>
      <c r="AK505" s="6">
        <v>0</v>
      </c>
      <c r="AL505" s="6">
        <v>4.9102444025368701</v>
      </c>
      <c r="AM505" s="6">
        <v>0</v>
      </c>
      <c r="AN505" s="6">
        <v>0</v>
      </c>
      <c r="AO505" s="6">
        <v>0</v>
      </c>
      <c r="AP505" s="6">
        <v>6.4861102921918725</v>
      </c>
      <c r="AQ505" s="6">
        <v>0</v>
      </c>
      <c r="AR505" s="6">
        <v>0</v>
      </c>
      <c r="AS505" s="6"/>
    </row>
    <row r="506" spans="1:45" x14ac:dyDescent="0.25">
      <c r="E506" t="s">
        <v>45</v>
      </c>
      <c r="F506">
        <v>2040</v>
      </c>
      <c r="I506" s="6">
        <v>4.7968333049016989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6.563040915550534</v>
      </c>
      <c r="P506" s="6">
        <v>0</v>
      </c>
      <c r="Q506" s="6">
        <v>0</v>
      </c>
      <c r="R506" s="6">
        <v>0</v>
      </c>
      <c r="S506" s="6">
        <v>0</v>
      </c>
      <c r="T506" s="6">
        <v>7.7145252818434047</v>
      </c>
      <c r="U506" s="6">
        <v>0</v>
      </c>
      <c r="V506" s="6">
        <v>8.8486072424850803</v>
      </c>
      <c r="W506" s="6">
        <v>6.5898928041844744</v>
      </c>
      <c r="X506" s="6">
        <v>4.6967525240656141</v>
      </c>
      <c r="Y506" s="6">
        <v>0</v>
      </c>
      <c r="Z506" s="6">
        <v>0</v>
      </c>
      <c r="AA506" s="6">
        <v>0</v>
      </c>
      <c r="AB506" s="6">
        <v>8.7757102381576235</v>
      </c>
      <c r="AC506" s="6">
        <v>0</v>
      </c>
      <c r="AD506" s="6">
        <v>0</v>
      </c>
      <c r="AE506" s="6">
        <v>0</v>
      </c>
      <c r="AF506" s="6">
        <v>4.9806722553525447</v>
      </c>
      <c r="AG506" s="6">
        <v>4.9143696580464473</v>
      </c>
      <c r="AH506" s="6">
        <v>4.7563005812623942</v>
      </c>
      <c r="AI506" s="6">
        <v>0</v>
      </c>
      <c r="AJ506" s="6">
        <v>0</v>
      </c>
      <c r="AK506" s="6">
        <v>0</v>
      </c>
      <c r="AL506" s="6">
        <v>4.6811290027581816</v>
      </c>
      <c r="AM506" s="6">
        <v>0</v>
      </c>
      <c r="AN506" s="6">
        <v>0</v>
      </c>
      <c r="AO506" s="6">
        <v>0</v>
      </c>
      <c r="AP506" s="6">
        <v>5.9586819322973685</v>
      </c>
      <c r="AQ506" s="6">
        <v>0</v>
      </c>
      <c r="AR506" s="6">
        <v>0</v>
      </c>
      <c r="AS506" s="6"/>
    </row>
    <row r="507" spans="1:45" x14ac:dyDescent="0.25">
      <c r="E507" t="s">
        <v>45</v>
      </c>
      <c r="F507">
        <v>2050</v>
      </c>
      <c r="I507" s="6">
        <v>4.7136698739970999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6.2102365366470424</v>
      </c>
      <c r="P507" s="6">
        <v>0</v>
      </c>
      <c r="Q507" s="6">
        <v>0</v>
      </c>
      <c r="R507" s="6">
        <v>0</v>
      </c>
      <c r="S507" s="6">
        <v>0</v>
      </c>
      <c r="T507" s="6">
        <v>7.2122868108477949</v>
      </c>
      <c r="U507" s="6">
        <v>0</v>
      </c>
      <c r="V507" s="6">
        <v>8.2146808285563324</v>
      </c>
      <c r="W507" s="6">
        <v>6.1886915680223868</v>
      </c>
      <c r="X507" s="6">
        <v>4.5034096717979422</v>
      </c>
      <c r="Y507" s="6">
        <v>0</v>
      </c>
      <c r="Z507" s="6">
        <v>0</v>
      </c>
      <c r="AA507" s="6">
        <v>0</v>
      </c>
      <c r="AB507" s="6">
        <v>8.0721188340161198</v>
      </c>
      <c r="AC507" s="6">
        <v>0</v>
      </c>
      <c r="AD507" s="6">
        <v>0</v>
      </c>
      <c r="AE507" s="6">
        <v>0</v>
      </c>
      <c r="AF507" s="6">
        <v>4.8791249294028614</v>
      </c>
      <c r="AG507" s="6">
        <v>4.8194525918273738</v>
      </c>
      <c r="AH507" s="6">
        <v>4.514441198135815</v>
      </c>
      <c r="AI507" s="6">
        <v>0</v>
      </c>
      <c r="AJ507" s="6">
        <v>0</v>
      </c>
      <c r="AK507" s="6">
        <v>0</v>
      </c>
      <c r="AL507" s="6">
        <v>4.5079834119829103</v>
      </c>
      <c r="AM507" s="6">
        <v>0</v>
      </c>
      <c r="AN507" s="6">
        <v>0</v>
      </c>
      <c r="AO507" s="6">
        <v>0</v>
      </c>
      <c r="AP507" s="6">
        <v>5.1911374531968697</v>
      </c>
      <c r="AQ507" s="6">
        <v>0</v>
      </c>
      <c r="AR507" s="6">
        <v>0</v>
      </c>
      <c r="AS507" s="6"/>
    </row>
    <row r="508" spans="1:45" x14ac:dyDescent="0.25">
      <c r="B508" t="s">
        <v>46</v>
      </c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</row>
    <row r="509" spans="1:45" x14ac:dyDescent="0.25">
      <c r="A509" t="s">
        <v>148</v>
      </c>
      <c r="B509" t="s">
        <v>42</v>
      </c>
      <c r="D509" t="s">
        <v>40</v>
      </c>
      <c r="E509" t="s">
        <v>41</v>
      </c>
      <c r="F509">
        <v>2010</v>
      </c>
      <c r="I509" s="6">
        <v>3.2904108138894592E-2</v>
      </c>
      <c r="J509" s="6">
        <v>0.19939733621753461</v>
      </c>
      <c r="K509" s="6">
        <v>0</v>
      </c>
      <c r="L509" s="6">
        <v>0.25802282335496035</v>
      </c>
      <c r="M509" s="6">
        <v>2.2822310487154752E-2</v>
      </c>
      <c r="N509" s="6">
        <v>0</v>
      </c>
      <c r="O509" s="6">
        <v>4.0338933896728046E-2</v>
      </c>
      <c r="P509" s="6">
        <v>9.6311446830658065E-2</v>
      </c>
      <c r="Q509" s="6">
        <v>0.36565106540952075</v>
      </c>
      <c r="R509" s="6">
        <v>0</v>
      </c>
      <c r="S509" s="6">
        <v>0</v>
      </c>
      <c r="T509" s="6">
        <v>3.3458454388538597</v>
      </c>
      <c r="U509" s="6">
        <v>0</v>
      </c>
      <c r="V509" s="6">
        <v>3.465625935607012</v>
      </c>
      <c r="W509" s="6">
        <v>0.38616616315273294</v>
      </c>
      <c r="X509" s="6">
        <v>0.16421174213550463</v>
      </c>
      <c r="Y509" s="6">
        <v>0.34016805459415234</v>
      </c>
      <c r="Z509" s="6">
        <v>0</v>
      </c>
      <c r="AA509" s="6">
        <v>0</v>
      </c>
      <c r="AB509" s="6">
        <v>3.3274323357540112</v>
      </c>
      <c r="AC509" s="6">
        <v>0</v>
      </c>
      <c r="AD509" s="6">
        <v>4.6569481304269108E-3</v>
      </c>
      <c r="AE509" s="6">
        <v>0</v>
      </c>
      <c r="AF509" s="6">
        <v>1.5846987595324678E-2</v>
      </c>
      <c r="AG509" s="6">
        <v>8.0198049046145123E-2</v>
      </c>
      <c r="AH509" s="6">
        <v>2.2473171994452103E-3</v>
      </c>
      <c r="AI509" s="6">
        <v>9.2506583288687208E-4</v>
      </c>
      <c r="AJ509" s="6">
        <v>0</v>
      </c>
      <c r="AK509" s="6">
        <v>1.8736349398874386E-3</v>
      </c>
      <c r="AL509" s="6">
        <v>0.7844648532929992</v>
      </c>
      <c r="AM509" s="6">
        <v>0.68392063248137802</v>
      </c>
      <c r="AN509" s="6">
        <v>0.24188990691438333</v>
      </c>
      <c r="AO509" s="6">
        <v>0</v>
      </c>
      <c r="AP509" s="6">
        <v>7.3890935970762878E-2</v>
      </c>
      <c r="AQ509" s="6">
        <v>4.7683815438395061E-2</v>
      </c>
      <c r="AR509" s="6">
        <v>5.3071411837852557E-3</v>
      </c>
      <c r="AS509" s="6"/>
    </row>
    <row r="510" spans="1:45" x14ac:dyDescent="0.25">
      <c r="A510" t="s">
        <v>148</v>
      </c>
      <c r="B510" t="s">
        <v>42</v>
      </c>
      <c r="D510" t="s">
        <v>40</v>
      </c>
      <c r="E510" t="s">
        <v>41</v>
      </c>
      <c r="F510">
        <v>2020</v>
      </c>
      <c r="H510" s="25"/>
      <c r="I510" s="6">
        <v>7.99295850948194E-2</v>
      </c>
      <c r="J510" s="6">
        <v>0.34615735038003803</v>
      </c>
      <c r="K510" s="6">
        <v>0</v>
      </c>
      <c r="L510" s="6">
        <v>0.47376985289129497</v>
      </c>
      <c r="M510" s="6">
        <v>5.8374444498385462E-2</v>
      </c>
      <c r="N510" s="6">
        <v>0</v>
      </c>
      <c r="O510" s="6">
        <v>3.4018373272768306E-2</v>
      </c>
      <c r="P510" s="6">
        <v>0.1784876328535803</v>
      </c>
      <c r="Q510" s="6">
        <v>0.78437562820911866</v>
      </c>
      <c r="R510" s="6">
        <v>0</v>
      </c>
      <c r="S510" s="6">
        <v>0</v>
      </c>
      <c r="T510" s="6">
        <v>7.2963911766398635</v>
      </c>
      <c r="U510" s="6">
        <v>0</v>
      </c>
      <c r="V510" s="6">
        <v>6.2546999521313325</v>
      </c>
      <c r="W510" s="6">
        <v>0.65722329155764359</v>
      </c>
      <c r="X510" s="6">
        <v>0.31446539690588304</v>
      </c>
      <c r="Y510" s="6">
        <v>0.47006613700268141</v>
      </c>
      <c r="Z510" s="6">
        <v>0</v>
      </c>
      <c r="AA510" s="6">
        <v>0</v>
      </c>
      <c r="AB510" s="6">
        <v>5.2772347022750097</v>
      </c>
      <c r="AC510" s="6">
        <v>0</v>
      </c>
      <c r="AD510" s="6">
        <v>8.8535668226096213E-3</v>
      </c>
      <c r="AE510" s="6">
        <v>0</v>
      </c>
      <c r="AF510" s="6">
        <v>3.1204765455506829E-2</v>
      </c>
      <c r="AG510" s="6">
        <v>0.13349811169787901</v>
      </c>
      <c r="AH510" s="6">
        <v>1.7774853871304049E-3</v>
      </c>
      <c r="AI510" s="6">
        <v>0</v>
      </c>
      <c r="AJ510" s="6">
        <v>0</v>
      </c>
      <c r="AK510" s="6">
        <v>7.3674972306880856E-3</v>
      </c>
      <c r="AL510" s="6">
        <v>0.9780743702345176</v>
      </c>
      <c r="AM510" s="6">
        <v>1.025756704491896</v>
      </c>
      <c r="AN510" s="6">
        <v>0.46750562339025092</v>
      </c>
      <c r="AO510" s="6">
        <v>0</v>
      </c>
      <c r="AP510" s="6">
        <v>0.13821271226719148</v>
      </c>
      <c r="AQ510" s="6">
        <v>6.2076604299352869E-2</v>
      </c>
      <c r="AR510" s="6">
        <v>1.0919072398985315E-2</v>
      </c>
      <c r="AS510" s="6"/>
    </row>
    <row r="511" spans="1:45" x14ac:dyDescent="0.25">
      <c r="A511" t="s">
        <v>148</v>
      </c>
      <c r="B511" t="s">
        <v>42</v>
      </c>
      <c r="D511" t="s">
        <v>40</v>
      </c>
      <c r="E511" t="s">
        <v>41</v>
      </c>
      <c r="F511">
        <v>2030</v>
      </c>
      <c r="H511" s="25"/>
      <c r="I511" s="6">
        <v>8.8944304108863961E-2</v>
      </c>
      <c r="J511" s="6">
        <v>0.32790977390051562</v>
      </c>
      <c r="K511" s="6">
        <v>0</v>
      </c>
      <c r="L511" s="6">
        <v>0.37509640652425946</v>
      </c>
      <c r="M511" s="6">
        <v>7.1443133867070824E-2</v>
      </c>
      <c r="N511" s="6">
        <v>0</v>
      </c>
      <c r="O511" s="6">
        <v>2.1565235868483384E-2</v>
      </c>
      <c r="P511" s="6">
        <v>0.17293699649695329</v>
      </c>
      <c r="Q511" s="6">
        <v>0.76391894177655106</v>
      </c>
      <c r="R511" s="6">
        <v>0</v>
      </c>
      <c r="S511" s="6">
        <v>0</v>
      </c>
      <c r="T511" s="6">
        <v>6.719488363985417</v>
      </c>
      <c r="U511" s="6">
        <v>0</v>
      </c>
      <c r="V511" s="6">
        <v>6.0828888713708889</v>
      </c>
      <c r="W511" s="6">
        <v>0.56165085366969691</v>
      </c>
      <c r="X511" s="6">
        <v>0.3110355559612924</v>
      </c>
      <c r="Y511" s="6">
        <v>0.38763283162019357</v>
      </c>
      <c r="Z511" s="6">
        <v>0</v>
      </c>
      <c r="AA511" s="6">
        <v>0</v>
      </c>
      <c r="AB511" s="6">
        <v>4.8628038691923932</v>
      </c>
      <c r="AC511" s="6">
        <v>0</v>
      </c>
      <c r="AD511" s="6">
        <v>8.7079108720251458E-3</v>
      </c>
      <c r="AE511" s="6">
        <v>0</v>
      </c>
      <c r="AF511" s="6">
        <v>3.283861878684418E-2</v>
      </c>
      <c r="AG511" s="6">
        <v>0.11350319674073427</v>
      </c>
      <c r="AH511" s="6">
        <v>1.9534992464846322E-3</v>
      </c>
      <c r="AI511" s="6">
        <v>0</v>
      </c>
      <c r="AJ511" s="6">
        <v>0</v>
      </c>
      <c r="AK511" s="6">
        <v>9.3502626740608989E-3</v>
      </c>
      <c r="AL511" s="6">
        <v>1.0261904530948203</v>
      </c>
      <c r="AM511" s="6">
        <v>0.78363477071428278</v>
      </c>
      <c r="AN511" s="6">
        <v>0.44415628800231766</v>
      </c>
      <c r="AO511" s="6">
        <v>0</v>
      </c>
      <c r="AP511" s="6">
        <v>0.11122740528013358</v>
      </c>
      <c r="AQ511" s="6">
        <v>4.2464037719516706E-2</v>
      </c>
      <c r="AR511" s="6">
        <v>1.1918439325616426E-2</v>
      </c>
      <c r="AS511" s="6"/>
    </row>
    <row r="512" spans="1:45" x14ac:dyDescent="0.25">
      <c r="A512" t="s">
        <v>148</v>
      </c>
      <c r="B512" t="s">
        <v>42</v>
      </c>
      <c r="D512" t="s">
        <v>40</v>
      </c>
      <c r="E512" t="s">
        <v>41</v>
      </c>
      <c r="F512">
        <v>2040</v>
      </c>
      <c r="H512" s="25"/>
      <c r="I512" s="6">
        <v>0.11104880669630844</v>
      </c>
      <c r="J512" s="6">
        <v>0.31168633429346898</v>
      </c>
      <c r="K512" s="6">
        <v>0</v>
      </c>
      <c r="L512" s="6">
        <v>0.34686675490679786</v>
      </c>
      <c r="M512" s="6">
        <v>8.4834234302822581E-2</v>
      </c>
      <c r="N512" s="6">
        <v>0</v>
      </c>
      <c r="O512" s="6">
        <v>1.1927980084599851E-2</v>
      </c>
      <c r="P512" s="6">
        <v>0.16751231874437417</v>
      </c>
      <c r="Q512" s="6">
        <v>0.77640750273815096</v>
      </c>
      <c r="R512" s="6">
        <v>0</v>
      </c>
      <c r="S512" s="6">
        <v>0</v>
      </c>
      <c r="T512" s="6">
        <v>6.270301777628096</v>
      </c>
      <c r="U512" s="6">
        <v>0</v>
      </c>
      <c r="V512" s="6">
        <v>5.7239960291104595</v>
      </c>
      <c r="W512" s="6">
        <v>0.54375682106203094</v>
      </c>
      <c r="X512" s="6">
        <v>0.30778581973658797</v>
      </c>
      <c r="Y512" s="6">
        <v>0.31348178768631685</v>
      </c>
      <c r="Z512" s="6">
        <v>0</v>
      </c>
      <c r="AA512" s="6">
        <v>0</v>
      </c>
      <c r="AB512" s="6">
        <v>4.4469060195794974</v>
      </c>
      <c r="AC512" s="6">
        <v>0</v>
      </c>
      <c r="AD512" s="6">
        <v>8.8059687137729929E-3</v>
      </c>
      <c r="AE512" s="6">
        <v>0</v>
      </c>
      <c r="AF512" s="6">
        <v>3.4269367754687793E-2</v>
      </c>
      <c r="AG512" s="6">
        <v>9.8976852904613805E-2</v>
      </c>
      <c r="AH512" s="6">
        <v>1.7014180352134315E-3</v>
      </c>
      <c r="AI512" s="6">
        <v>0</v>
      </c>
      <c r="AJ512" s="6">
        <v>0</v>
      </c>
      <c r="AK512" s="6">
        <v>1.116052020541681E-2</v>
      </c>
      <c r="AL512" s="6">
        <v>0.84233494828221056</v>
      </c>
      <c r="AM512" s="6">
        <v>0.55810374976741739</v>
      </c>
      <c r="AN512" s="6">
        <v>0.42735512601321007</v>
      </c>
      <c r="AO512" s="6">
        <v>0</v>
      </c>
      <c r="AP512" s="6">
        <v>0.1101590224538725</v>
      </c>
      <c r="AQ512" s="6">
        <v>2.9955054609183008E-2</v>
      </c>
      <c r="AR512" s="6">
        <v>1.3046203034062348E-2</v>
      </c>
      <c r="AS512" s="6"/>
    </row>
    <row r="513" spans="1:50" x14ac:dyDescent="0.25">
      <c r="A513" t="s">
        <v>148</v>
      </c>
      <c r="B513" t="s">
        <v>42</v>
      </c>
      <c r="D513" t="s">
        <v>40</v>
      </c>
      <c r="E513" s="5" t="s">
        <v>41</v>
      </c>
      <c r="F513" s="5">
        <v>2050</v>
      </c>
      <c r="G513" s="5"/>
      <c r="H513" s="26"/>
      <c r="I513" s="7">
        <v>0.13315330928375291</v>
      </c>
      <c r="J513" s="7">
        <v>0.29546289468642212</v>
      </c>
      <c r="K513" s="7">
        <v>0</v>
      </c>
      <c r="L513" s="7">
        <v>0.31863710328933637</v>
      </c>
      <c r="M513" s="7">
        <v>9.8225334738574352E-2</v>
      </c>
      <c r="N513" s="7">
        <v>0</v>
      </c>
      <c r="O513" s="7">
        <v>2.2907243007163191E-3</v>
      </c>
      <c r="P513" s="7">
        <v>0.16208764099179496</v>
      </c>
      <c r="Q513" s="7">
        <v>0.78889606369975118</v>
      </c>
      <c r="R513" s="7">
        <v>0</v>
      </c>
      <c r="S513" s="7">
        <v>0</v>
      </c>
      <c r="T513" s="7">
        <v>5.8211151912707724</v>
      </c>
      <c r="U513" s="7">
        <v>0</v>
      </c>
      <c r="V513" s="7">
        <v>5.3651031868500318</v>
      </c>
      <c r="W513" s="7">
        <v>0.52586278845436496</v>
      </c>
      <c r="X513" s="7">
        <v>0.30453608351188344</v>
      </c>
      <c r="Y513" s="7">
        <v>0.23933074375244018</v>
      </c>
      <c r="Z513" s="7">
        <v>0</v>
      </c>
      <c r="AA513" s="7">
        <v>0</v>
      </c>
      <c r="AB513" s="7">
        <v>4.0310081699666034</v>
      </c>
      <c r="AC513" s="7">
        <v>0</v>
      </c>
      <c r="AD513" s="7">
        <v>8.90402655552084E-3</v>
      </c>
      <c r="AE513" s="7">
        <v>0</v>
      </c>
      <c r="AF513" s="7">
        <v>3.5700116722531414E-2</v>
      </c>
      <c r="AG513" s="7">
        <v>8.4450509068493343E-2</v>
      </c>
      <c r="AH513" s="7">
        <v>1.4493368239422311E-3</v>
      </c>
      <c r="AI513" s="7">
        <v>0</v>
      </c>
      <c r="AJ513" s="7">
        <v>0</v>
      </c>
      <c r="AK513" s="7">
        <v>1.2970777736772722E-2</v>
      </c>
      <c r="AL513" s="7">
        <v>0.65847944346960063</v>
      </c>
      <c r="AM513" s="7">
        <v>0.33257272882055205</v>
      </c>
      <c r="AN513" s="7">
        <v>0.41055396402410238</v>
      </c>
      <c r="AO513" s="7">
        <v>0</v>
      </c>
      <c r="AP513" s="7">
        <v>0.10909063962761148</v>
      </c>
      <c r="AQ513" s="7">
        <v>1.7446071498849317E-2</v>
      </c>
      <c r="AR513" s="7">
        <v>1.4173966742508272E-2</v>
      </c>
      <c r="AS513" s="23"/>
    </row>
    <row r="514" spans="1:50" x14ac:dyDescent="0.25">
      <c r="E514" t="s">
        <v>45</v>
      </c>
      <c r="F514">
        <v>2010</v>
      </c>
      <c r="I514" s="6">
        <v>4.1599115138626219</v>
      </c>
      <c r="J514" s="6">
        <v>5.0044666820031605</v>
      </c>
      <c r="K514" s="6">
        <v>6.198706063589758</v>
      </c>
      <c r="L514" s="6">
        <v>3.8023790169754665</v>
      </c>
      <c r="M514" s="6">
        <v>4.1839304695310169</v>
      </c>
      <c r="N514" s="6">
        <v>6.3856505820887497</v>
      </c>
      <c r="O514" s="6">
        <v>4.5428297485346869</v>
      </c>
      <c r="P514" s="6">
        <v>4.0448739745530142</v>
      </c>
      <c r="Q514" s="6">
        <v>5.1505648764524095</v>
      </c>
      <c r="R514" s="6">
        <v>0</v>
      </c>
      <c r="S514" s="6">
        <v>0</v>
      </c>
      <c r="T514" s="6">
        <v>4.8284248122263564</v>
      </c>
      <c r="U514" s="6">
        <v>0</v>
      </c>
      <c r="V514" s="6">
        <v>5.1647287059974181</v>
      </c>
      <c r="W514" s="6">
        <v>4.5224292853114392</v>
      </c>
      <c r="X514" s="6">
        <v>3.8743226440475746</v>
      </c>
      <c r="Y514" s="6">
        <v>3.8514032237015816</v>
      </c>
      <c r="Z514" s="6">
        <v>0</v>
      </c>
      <c r="AA514" s="6">
        <v>0</v>
      </c>
      <c r="AB514" s="6">
        <v>5.3053323319861061</v>
      </c>
      <c r="AC514" s="6">
        <v>0</v>
      </c>
      <c r="AD514" s="6">
        <v>5.1272379175321738</v>
      </c>
      <c r="AE514" s="6">
        <v>0</v>
      </c>
      <c r="AF514" s="6">
        <v>4.1963662521634655</v>
      </c>
      <c r="AG514" s="6">
        <v>4.1804493831411254</v>
      </c>
      <c r="AH514" s="6">
        <v>3.4431425151075232</v>
      </c>
      <c r="AI514" s="6">
        <v>4.2740052124227521</v>
      </c>
      <c r="AJ514" s="6">
        <v>0</v>
      </c>
      <c r="AK514" s="6">
        <v>3.9801226154684288</v>
      </c>
      <c r="AL514" s="6">
        <v>4.016527694487011</v>
      </c>
      <c r="AM514" s="6">
        <v>3.6370981293760605</v>
      </c>
      <c r="AN514" s="6">
        <v>4.1843124129599456</v>
      </c>
      <c r="AO514" s="6">
        <v>0</v>
      </c>
      <c r="AP514" s="6">
        <v>4.171406925200059</v>
      </c>
      <c r="AQ514" s="6">
        <v>3.9907479391934007</v>
      </c>
      <c r="AR514" s="6">
        <v>5.4575938164584201</v>
      </c>
      <c r="AS514" s="6"/>
    </row>
    <row r="515" spans="1:50" s="11" customFormat="1" x14ac:dyDescent="0.25">
      <c r="A515"/>
      <c r="B515"/>
      <c r="C515"/>
      <c r="D515"/>
      <c r="E515" t="s">
        <v>45</v>
      </c>
      <c r="F515">
        <v>2020</v>
      </c>
      <c r="G515"/>
      <c r="H515" s="24"/>
      <c r="I515" s="6">
        <v>4.1202201159612128</v>
      </c>
      <c r="J515" s="6">
        <v>4.8020814068668525</v>
      </c>
      <c r="K515" s="6">
        <v>5.9699715536628313</v>
      </c>
      <c r="L515" s="6">
        <v>3.712064797011378</v>
      </c>
      <c r="M515" s="6">
        <v>4.1393428998972039</v>
      </c>
      <c r="N515" s="6">
        <v>6.1797512768890144</v>
      </c>
      <c r="O515" s="6">
        <v>4.3901319906859229</v>
      </c>
      <c r="P515" s="6">
        <v>3.9413897853367064</v>
      </c>
      <c r="Q515" s="6">
        <v>4.9157298849653275</v>
      </c>
      <c r="R515" s="6">
        <v>0</v>
      </c>
      <c r="S515" s="6">
        <v>0</v>
      </c>
      <c r="T515" s="6">
        <v>4.6359636614376782</v>
      </c>
      <c r="U515" s="6">
        <v>0</v>
      </c>
      <c r="V515" s="6">
        <v>4.9429314283353811</v>
      </c>
      <c r="W515" s="6">
        <v>4.3590231109639754</v>
      </c>
      <c r="X515" s="6">
        <v>3.7886730861917761</v>
      </c>
      <c r="Y515" s="6">
        <v>3.7729748141186552</v>
      </c>
      <c r="Z515" s="6">
        <v>0</v>
      </c>
      <c r="AA515" s="6">
        <v>0</v>
      </c>
      <c r="AB515" s="6">
        <v>5.080310702535427</v>
      </c>
      <c r="AC515" s="6">
        <v>0</v>
      </c>
      <c r="AD515" s="6">
        <v>4.9012153229530755</v>
      </c>
      <c r="AE515" s="6">
        <v>0</v>
      </c>
      <c r="AF515" s="6">
        <v>4.149243696069961</v>
      </c>
      <c r="AG515" s="6">
        <v>4.1365714195790995</v>
      </c>
      <c r="AH515" s="6">
        <v>3.33693681851743</v>
      </c>
      <c r="AI515" s="6">
        <v>5.3524075019635626</v>
      </c>
      <c r="AJ515" s="6">
        <v>0</v>
      </c>
      <c r="AK515" s="6">
        <v>3.8728632325378678</v>
      </c>
      <c r="AL515" s="6">
        <v>3.9376784557895186</v>
      </c>
      <c r="AM515" s="6">
        <v>3.5694295650386749</v>
      </c>
      <c r="AN515" s="6">
        <v>4.1396469856271594</v>
      </c>
      <c r="AO515" s="6">
        <v>0</v>
      </c>
      <c r="AP515" s="6">
        <v>4.0717655449161274</v>
      </c>
      <c r="AQ515" s="6">
        <v>3.897175978467708</v>
      </c>
      <c r="AR515" s="6">
        <v>5.2044426445607979</v>
      </c>
      <c r="AS515" s="6"/>
      <c r="AU515"/>
      <c r="AV515"/>
      <c r="AW515"/>
      <c r="AX515"/>
    </row>
    <row r="516" spans="1:50" s="11" customFormat="1" x14ac:dyDescent="0.25">
      <c r="A516"/>
      <c r="B516"/>
      <c r="C516"/>
      <c r="D516"/>
      <c r="E516" t="s">
        <v>45</v>
      </c>
      <c r="F516">
        <v>2030</v>
      </c>
      <c r="G516"/>
      <c r="H516" s="24"/>
      <c r="I516" s="6">
        <v>4.104718003950663</v>
      </c>
      <c r="J516" s="6">
        <v>4.6005873359446561</v>
      </c>
      <c r="K516" s="6">
        <v>4.8653131741658751</v>
      </c>
      <c r="L516" s="6">
        <v>3.5711927498032177</v>
      </c>
      <c r="M516" s="6">
        <v>4.1219285094930553</v>
      </c>
      <c r="N516" s="6">
        <v>6.09933400108459</v>
      </c>
      <c r="O516" s="6">
        <v>3.8970341985226433</v>
      </c>
      <c r="P516" s="6">
        <v>3.7586061417199441</v>
      </c>
      <c r="Q516" s="6">
        <v>4.616057327986983</v>
      </c>
      <c r="R516" s="6">
        <v>0</v>
      </c>
      <c r="S516" s="6">
        <v>0</v>
      </c>
      <c r="T516" s="6">
        <v>4.2785096424470748</v>
      </c>
      <c r="U516" s="6">
        <v>0</v>
      </c>
      <c r="V516" s="6">
        <v>4.6218982285175354</v>
      </c>
      <c r="W516" s="6">
        <v>3.7992583303543475</v>
      </c>
      <c r="X516" s="6">
        <v>3.391246699029224</v>
      </c>
      <c r="Y516" s="6">
        <v>3.7042179424395902</v>
      </c>
      <c r="Z516" s="6">
        <v>0</v>
      </c>
      <c r="AA516" s="6">
        <v>0</v>
      </c>
      <c r="AB516" s="6">
        <v>4.82326924979981</v>
      </c>
      <c r="AC516" s="6">
        <v>0</v>
      </c>
      <c r="AD516" s="6">
        <v>4.0092490075659946</v>
      </c>
      <c r="AE516" s="6">
        <v>0</v>
      </c>
      <c r="AF516" s="6">
        <v>4.1308392260485354</v>
      </c>
      <c r="AG516" s="6">
        <v>4.1194341772067604</v>
      </c>
      <c r="AH516" s="6">
        <v>2.9757697598127413</v>
      </c>
      <c r="AI516" s="6">
        <v>5.9032658761388177</v>
      </c>
      <c r="AJ516" s="6">
        <v>0</v>
      </c>
      <c r="AK516" s="6">
        <v>3.3868194398521796</v>
      </c>
      <c r="AL516" s="6">
        <v>3.2502366790380846</v>
      </c>
      <c r="AM516" s="6">
        <v>3.8572297152189909</v>
      </c>
      <c r="AN516" s="6">
        <v>4.1222021866500143</v>
      </c>
      <c r="AO516" s="6">
        <v>0</v>
      </c>
      <c r="AP516" s="6">
        <v>4.3249635658396102</v>
      </c>
      <c r="AQ516" s="6">
        <v>4.1055887369020718</v>
      </c>
      <c r="AR516" s="6">
        <v>4.7584860882674915</v>
      </c>
      <c r="AS516" s="6"/>
      <c r="AU516"/>
      <c r="AV516"/>
      <c r="AW516"/>
      <c r="AX516"/>
    </row>
    <row r="517" spans="1:50" x14ac:dyDescent="0.25">
      <c r="E517" t="s">
        <v>45</v>
      </c>
      <c r="F517">
        <v>2040</v>
      </c>
      <c r="H517" s="24"/>
      <c r="I517" s="6">
        <v>4.090766103141168</v>
      </c>
      <c r="J517" s="6">
        <v>4.4289422534178637</v>
      </c>
      <c r="K517" s="6">
        <v>4.7849108360538253</v>
      </c>
      <c r="L517" s="6">
        <v>3.2195701979403211</v>
      </c>
      <c r="M517" s="6">
        <v>4.1062555581293205</v>
      </c>
      <c r="N517" s="6">
        <v>6.0269584528606073</v>
      </c>
      <c r="O517" s="6">
        <v>3.5180694483741521</v>
      </c>
      <c r="P517" s="6">
        <v>3.5868629995272117</v>
      </c>
      <c r="Q517" s="6">
        <v>4.2082597060111686</v>
      </c>
      <c r="R517" s="6">
        <v>0</v>
      </c>
      <c r="S517" s="6">
        <v>0</v>
      </c>
      <c r="T517" s="6">
        <v>3.9994169800990487</v>
      </c>
      <c r="U517" s="6">
        <v>0</v>
      </c>
      <c r="V517" s="6">
        <v>4.4310613380293935</v>
      </c>
      <c r="W517" s="6">
        <v>3.6262472447302803</v>
      </c>
      <c r="X517" s="6">
        <v>3.0342836497979779</v>
      </c>
      <c r="Y517" s="6">
        <v>3.7436864638986567</v>
      </c>
      <c r="Z517" s="6">
        <v>0</v>
      </c>
      <c r="AA517" s="6">
        <v>0</v>
      </c>
      <c r="AB517" s="6">
        <v>4.4720092735016976</v>
      </c>
      <c r="AC517" s="6">
        <v>0</v>
      </c>
      <c r="AD517" s="6">
        <v>3.9297999332828142</v>
      </c>
      <c r="AE517" s="6">
        <v>0</v>
      </c>
      <c r="AF517" s="6">
        <v>4.114275203029254</v>
      </c>
      <c r="AG517" s="6">
        <v>4.1040106590716547</v>
      </c>
      <c r="AH517" s="6">
        <v>2.6736974886241605</v>
      </c>
      <c r="AI517" s="6">
        <v>5.9224819818914449</v>
      </c>
      <c r="AJ517" s="6">
        <v>0</v>
      </c>
      <c r="AK517" s="6">
        <v>3.2963784108654544</v>
      </c>
      <c r="AL517" s="6">
        <v>3.1524487720275132</v>
      </c>
      <c r="AM517" s="6">
        <v>4.0626826970101702</v>
      </c>
      <c r="AN517" s="6">
        <v>4.106501867570584</v>
      </c>
      <c r="AO517" s="6">
        <v>0</v>
      </c>
      <c r="AP517" s="6">
        <v>4.0136498785803312</v>
      </c>
      <c r="AQ517" s="6">
        <v>4.205975160808701</v>
      </c>
      <c r="AR517" s="6">
        <v>4.3413358501019879</v>
      </c>
      <c r="AS517" s="6"/>
    </row>
    <row r="518" spans="1:50" ht="15.75" thickBot="1" x14ac:dyDescent="0.3">
      <c r="C518" s="11"/>
      <c r="E518" t="s">
        <v>45</v>
      </c>
      <c r="F518">
        <v>2050</v>
      </c>
      <c r="H518" s="27"/>
      <c r="I518" s="6">
        <v>4.0782093924126217</v>
      </c>
      <c r="J518" s="6">
        <v>4.0514693309162526</v>
      </c>
      <c r="K518" s="6">
        <v>4.7125487317529791</v>
      </c>
      <c r="L518" s="6">
        <v>3.0955327246337756</v>
      </c>
      <c r="M518" s="6">
        <v>4.0921499019019594</v>
      </c>
      <c r="N518" s="6">
        <v>5.9618204594590241</v>
      </c>
      <c r="O518" s="6">
        <v>3.4697622161882991</v>
      </c>
      <c r="P518" s="6">
        <v>3.1739349637908161</v>
      </c>
      <c r="Q518" s="6">
        <v>3.9567818284196541</v>
      </c>
      <c r="R518" s="6">
        <v>0</v>
      </c>
      <c r="S518" s="6">
        <v>0</v>
      </c>
      <c r="T518" s="6">
        <v>3.7718582348530258</v>
      </c>
      <c r="U518" s="6">
        <v>0</v>
      </c>
      <c r="V518" s="6">
        <v>4.1750084575622415</v>
      </c>
      <c r="W518" s="6">
        <v>3.4886632905334451</v>
      </c>
      <c r="X518" s="6">
        <v>3.0071876849570685</v>
      </c>
      <c r="Y518" s="6">
        <v>3.7069816226727403</v>
      </c>
      <c r="Z518" s="6">
        <v>0</v>
      </c>
      <c r="AA518" s="6">
        <v>0</v>
      </c>
      <c r="AB518" s="6">
        <v>4.1080664717908872</v>
      </c>
      <c r="AC518" s="6">
        <v>0</v>
      </c>
      <c r="AD518" s="6">
        <v>3.8582957664279509</v>
      </c>
      <c r="AE518" s="6">
        <v>0</v>
      </c>
      <c r="AF518" s="6">
        <v>4.0993675823118991</v>
      </c>
      <c r="AG518" s="6">
        <v>4.0901294927500604</v>
      </c>
      <c r="AH518" s="6">
        <v>2.6400984147614039</v>
      </c>
      <c r="AI518" s="6">
        <v>5.8307207790743609</v>
      </c>
      <c r="AJ518" s="6">
        <v>0</v>
      </c>
      <c r="AK518" s="6">
        <v>3.0980402135123439</v>
      </c>
      <c r="AL518" s="6">
        <v>3.127470361932748</v>
      </c>
      <c r="AM518" s="6">
        <v>4.0232086971016372</v>
      </c>
      <c r="AN518" s="6">
        <v>4.0923715803990968</v>
      </c>
      <c r="AO518" s="6">
        <v>0</v>
      </c>
      <c r="AP518" s="6">
        <v>3.4406086048515379</v>
      </c>
      <c r="AQ518" s="6">
        <v>4.0684887468327959</v>
      </c>
      <c r="AR518" s="6">
        <v>4.0936873345539473</v>
      </c>
      <c r="AS518" s="6"/>
    </row>
    <row r="519" spans="1:50" x14ac:dyDescent="0.25">
      <c r="B519" t="s">
        <v>46</v>
      </c>
      <c r="C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</row>
    <row r="520" spans="1:50" x14ac:dyDescent="0.25">
      <c r="A520" t="s">
        <v>82</v>
      </c>
      <c r="B520" t="s">
        <v>42</v>
      </c>
      <c r="D520" t="s">
        <v>40</v>
      </c>
      <c r="E520" t="s">
        <v>41</v>
      </c>
      <c r="F520">
        <v>2010</v>
      </c>
      <c r="I520" s="6">
        <v>9.1388152144495888E-2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3.0453792400410039E-2</v>
      </c>
      <c r="P520" s="6">
        <v>0</v>
      </c>
      <c r="Q520" s="6">
        <v>0</v>
      </c>
      <c r="R520" s="6">
        <v>0</v>
      </c>
      <c r="S520" s="6">
        <v>0</v>
      </c>
      <c r="T520" s="6">
        <v>6.5374949517675693</v>
      </c>
      <c r="U520" s="6">
        <v>0</v>
      </c>
      <c r="V520" s="6">
        <v>8.5902529926588936E-2</v>
      </c>
      <c r="W520" s="6">
        <v>2.0848124264583587</v>
      </c>
      <c r="X520" s="6">
        <v>4.9876449530547332E-2</v>
      </c>
      <c r="Y520" s="6">
        <v>0</v>
      </c>
      <c r="Z520" s="6">
        <v>0</v>
      </c>
      <c r="AA520" s="6">
        <v>0</v>
      </c>
      <c r="AB520" s="6">
        <v>3.1762634665774967</v>
      </c>
      <c r="AC520" s="6">
        <v>0</v>
      </c>
      <c r="AD520" s="6">
        <v>0</v>
      </c>
      <c r="AE520" s="6">
        <v>0</v>
      </c>
      <c r="AF520" s="6">
        <v>0</v>
      </c>
      <c r="AG520" s="6">
        <v>1.1925462856686901E-2</v>
      </c>
      <c r="AH520" s="6">
        <v>0</v>
      </c>
      <c r="AI520" s="6">
        <v>0</v>
      </c>
      <c r="AJ520" s="6">
        <v>0</v>
      </c>
      <c r="AK520" s="6">
        <v>0</v>
      </c>
      <c r="AL520" s="6">
        <v>1.0433164610625714</v>
      </c>
      <c r="AM520" s="6">
        <v>0</v>
      </c>
      <c r="AN520" s="6">
        <v>0</v>
      </c>
      <c r="AO520" s="6">
        <v>0</v>
      </c>
      <c r="AP520" s="6">
        <v>2.6448660733687755E-3</v>
      </c>
      <c r="AQ520" s="6">
        <v>0</v>
      </c>
      <c r="AR520" s="6">
        <v>0</v>
      </c>
      <c r="AS520" s="6"/>
    </row>
    <row r="521" spans="1:50" x14ac:dyDescent="0.25">
      <c r="B521" t="s">
        <v>42</v>
      </c>
      <c r="D521" t="s">
        <v>40</v>
      </c>
      <c r="E521" t="s">
        <v>41</v>
      </c>
      <c r="F521">
        <v>2020</v>
      </c>
      <c r="I521" s="6">
        <v>9.3445469205578474E-2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2.91891456028095E-2</v>
      </c>
      <c r="P521" s="6">
        <v>0</v>
      </c>
      <c r="Q521" s="6">
        <v>0</v>
      </c>
      <c r="R521" s="6">
        <v>0</v>
      </c>
      <c r="S521" s="6">
        <v>0</v>
      </c>
      <c r="T521" s="6">
        <v>6.0467804821264028</v>
      </c>
      <c r="U521" s="6">
        <v>0</v>
      </c>
      <c r="V521" s="6">
        <v>9.296022457030402E-2</v>
      </c>
      <c r="W521" s="6">
        <v>2.2601968681119757</v>
      </c>
      <c r="X521" s="6">
        <v>4.7584338462241485E-2</v>
      </c>
      <c r="Y521" s="6">
        <v>0</v>
      </c>
      <c r="Z521" s="6">
        <v>0</v>
      </c>
      <c r="AA521" s="6">
        <v>0</v>
      </c>
      <c r="AB521" s="6">
        <v>2.8897587381288745</v>
      </c>
      <c r="AC521" s="6">
        <v>0</v>
      </c>
      <c r="AD521" s="6">
        <v>0</v>
      </c>
      <c r="AE521" s="6">
        <v>0</v>
      </c>
      <c r="AF521" s="6">
        <v>0</v>
      </c>
      <c r="AG521" s="6">
        <v>1.014083415833812E-2</v>
      </c>
      <c r="AH521" s="6">
        <v>0</v>
      </c>
      <c r="AI521" s="6">
        <v>0</v>
      </c>
      <c r="AJ521" s="6">
        <v>0</v>
      </c>
      <c r="AK521" s="6">
        <v>0</v>
      </c>
      <c r="AL521" s="6">
        <v>0.79557308843836338</v>
      </c>
      <c r="AM521" s="6">
        <v>0</v>
      </c>
      <c r="AN521" s="6">
        <v>0</v>
      </c>
      <c r="AO521" s="6">
        <v>0</v>
      </c>
      <c r="AP521" s="6">
        <v>2.9667644203018014E-3</v>
      </c>
      <c r="AQ521" s="6">
        <v>0</v>
      </c>
      <c r="AR521" s="6">
        <v>0</v>
      </c>
      <c r="AS521" s="6"/>
    </row>
    <row r="522" spans="1:50" x14ac:dyDescent="0.25">
      <c r="B522" t="s">
        <v>42</v>
      </c>
      <c r="D522" t="s">
        <v>40</v>
      </c>
      <c r="E522" t="s">
        <v>41</v>
      </c>
      <c r="F522">
        <v>2030</v>
      </c>
      <c r="I522" s="6">
        <v>9.2534270638326838E-2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v>3.1836514520278927E-2</v>
      </c>
      <c r="P522" s="6">
        <v>0</v>
      </c>
      <c r="Q522" s="6">
        <v>0</v>
      </c>
      <c r="R522" s="6">
        <v>0</v>
      </c>
      <c r="S522" s="6">
        <v>0</v>
      </c>
      <c r="T522" s="6">
        <v>6.2019956662894229</v>
      </c>
      <c r="U522" s="6">
        <v>0</v>
      </c>
      <c r="V522" s="6">
        <v>0.1173660672415054</v>
      </c>
      <c r="W522" s="6">
        <v>2.5071645038908534</v>
      </c>
      <c r="X522" s="6">
        <v>4.8485981999492903E-2</v>
      </c>
      <c r="Y522" s="6">
        <v>0</v>
      </c>
      <c r="Z522" s="6">
        <v>0</v>
      </c>
      <c r="AA522" s="6">
        <v>0</v>
      </c>
      <c r="AB522" s="6">
        <v>3.0205889525754803</v>
      </c>
      <c r="AC522" s="6">
        <v>0</v>
      </c>
      <c r="AD522" s="6">
        <v>0</v>
      </c>
      <c r="AE522" s="6">
        <v>0</v>
      </c>
      <c r="AF522" s="6">
        <v>0</v>
      </c>
      <c r="AG522" s="6">
        <v>8.8692831281281612E-3</v>
      </c>
      <c r="AH522" s="6">
        <v>0</v>
      </c>
      <c r="AI522" s="6">
        <v>0</v>
      </c>
      <c r="AJ522" s="6">
        <v>0</v>
      </c>
      <c r="AK522" s="6">
        <v>0</v>
      </c>
      <c r="AL522" s="6">
        <v>0.96121122329009834</v>
      </c>
      <c r="AM522" s="6">
        <v>0</v>
      </c>
      <c r="AN522" s="6">
        <v>0</v>
      </c>
      <c r="AO522" s="6">
        <v>0</v>
      </c>
      <c r="AP522" s="6">
        <v>3.1316738319342018E-3</v>
      </c>
      <c r="AQ522" s="6">
        <v>0</v>
      </c>
      <c r="AR522" s="6">
        <v>0</v>
      </c>
      <c r="AS522" s="6"/>
    </row>
    <row r="523" spans="1:50" x14ac:dyDescent="0.25">
      <c r="B523" t="s">
        <v>42</v>
      </c>
      <c r="D523" t="s">
        <v>40</v>
      </c>
      <c r="E523" t="s">
        <v>41</v>
      </c>
      <c r="F523">
        <v>2040</v>
      </c>
      <c r="I523" s="6">
        <v>8.505402701386118E-2</v>
      </c>
      <c r="J523" s="6">
        <v>0</v>
      </c>
      <c r="K523" s="6">
        <v>0</v>
      </c>
      <c r="L523" s="6">
        <v>0</v>
      </c>
      <c r="M523" s="6">
        <v>2.7504727039556753E-4</v>
      </c>
      <c r="N523" s="6">
        <v>0</v>
      </c>
      <c r="O523" s="6">
        <v>3.3144271292282527E-2</v>
      </c>
      <c r="P523" s="6">
        <v>0</v>
      </c>
      <c r="Q523" s="6">
        <v>0</v>
      </c>
      <c r="R523" s="6">
        <v>0</v>
      </c>
      <c r="S523" s="6">
        <v>0</v>
      </c>
      <c r="T523" s="6">
        <v>6.3867173467165728</v>
      </c>
      <c r="U523" s="6">
        <v>0</v>
      </c>
      <c r="V523" s="6">
        <v>0.13862289898064423</v>
      </c>
      <c r="W523" s="6">
        <v>2.5939559781533323</v>
      </c>
      <c r="X523" s="6">
        <v>5.0661969401774032E-2</v>
      </c>
      <c r="Y523" s="6">
        <v>0</v>
      </c>
      <c r="Z523" s="6">
        <v>0</v>
      </c>
      <c r="AA523" s="6">
        <v>0</v>
      </c>
      <c r="AB523" s="6">
        <v>3.2490172953054284</v>
      </c>
      <c r="AC523" s="6">
        <v>0</v>
      </c>
      <c r="AD523" s="6">
        <v>0</v>
      </c>
      <c r="AE523" s="6">
        <v>0</v>
      </c>
      <c r="AF523" s="6">
        <v>0</v>
      </c>
      <c r="AG523" s="6">
        <v>8.1935852549177828E-3</v>
      </c>
      <c r="AH523" s="6">
        <v>0</v>
      </c>
      <c r="AI523" s="6">
        <v>0</v>
      </c>
      <c r="AJ523" s="6">
        <v>0</v>
      </c>
      <c r="AK523" s="6">
        <v>0</v>
      </c>
      <c r="AL523" s="6">
        <v>0.94275348125861025</v>
      </c>
      <c r="AM523" s="6">
        <v>0</v>
      </c>
      <c r="AN523" s="6">
        <v>0</v>
      </c>
      <c r="AO523" s="6">
        <v>0</v>
      </c>
      <c r="AP523" s="6">
        <v>3.3282498892909314E-3</v>
      </c>
      <c r="AQ523" s="6">
        <v>0</v>
      </c>
      <c r="AR523" s="6">
        <v>0</v>
      </c>
      <c r="AS523" s="6"/>
    </row>
    <row r="524" spans="1:50" x14ac:dyDescent="0.25">
      <c r="B524" t="s">
        <v>42</v>
      </c>
      <c r="D524" t="s">
        <v>40</v>
      </c>
      <c r="E524" s="5" t="s">
        <v>41</v>
      </c>
      <c r="F524" s="5">
        <v>2050</v>
      </c>
      <c r="G524" s="5"/>
      <c r="H524" s="5"/>
      <c r="I524" s="7">
        <v>7.7573783389395509E-2</v>
      </c>
      <c r="J524" s="7">
        <v>0</v>
      </c>
      <c r="K524" s="7">
        <v>0</v>
      </c>
      <c r="L524" s="7">
        <v>0</v>
      </c>
      <c r="M524" s="7">
        <v>5.5009454079113507E-4</v>
      </c>
      <c r="N524" s="7">
        <v>0</v>
      </c>
      <c r="O524" s="7">
        <v>3.4452028064286135E-2</v>
      </c>
      <c r="P524" s="7">
        <v>0</v>
      </c>
      <c r="Q524" s="7">
        <v>0</v>
      </c>
      <c r="R524" s="7">
        <v>0</v>
      </c>
      <c r="S524" s="7">
        <v>0</v>
      </c>
      <c r="T524" s="7">
        <v>6.5714390271437244</v>
      </c>
      <c r="U524" s="7">
        <v>0</v>
      </c>
      <c r="V524" s="7">
        <v>0.15987973071978309</v>
      </c>
      <c r="W524" s="7">
        <v>2.6807474524158117</v>
      </c>
      <c r="X524" s="7">
        <v>5.2837956804055161E-2</v>
      </c>
      <c r="Y524" s="7">
        <v>0</v>
      </c>
      <c r="Z524" s="7">
        <v>0</v>
      </c>
      <c r="AA524" s="7">
        <v>0</v>
      </c>
      <c r="AB524" s="7">
        <v>3.477445638035376</v>
      </c>
      <c r="AC524" s="7">
        <v>0</v>
      </c>
      <c r="AD524" s="7">
        <v>0</v>
      </c>
      <c r="AE524" s="7">
        <v>0</v>
      </c>
      <c r="AF524" s="7">
        <v>0</v>
      </c>
      <c r="AG524" s="7">
        <v>7.5178873817074035E-3</v>
      </c>
      <c r="AH524" s="7">
        <v>0</v>
      </c>
      <c r="AI524" s="7">
        <v>0</v>
      </c>
      <c r="AJ524" s="7">
        <v>0</v>
      </c>
      <c r="AK524" s="7">
        <v>0</v>
      </c>
      <c r="AL524" s="7">
        <v>0.92429573922712216</v>
      </c>
      <c r="AM524" s="7">
        <v>0</v>
      </c>
      <c r="AN524" s="7">
        <v>0</v>
      </c>
      <c r="AO524" s="7">
        <v>0</v>
      </c>
      <c r="AP524" s="7">
        <v>3.5248259466476588E-3</v>
      </c>
      <c r="AQ524" s="7">
        <v>0</v>
      </c>
      <c r="AR524" s="7">
        <v>0</v>
      </c>
      <c r="AS524" s="23"/>
    </row>
    <row r="525" spans="1:50" x14ac:dyDescent="0.25">
      <c r="E525" t="s">
        <v>45</v>
      </c>
      <c r="F525">
        <v>2010</v>
      </c>
      <c r="I525" s="6">
        <v>2.9286474973375931</v>
      </c>
      <c r="J525" s="6">
        <v>2.9286474973375931</v>
      </c>
      <c r="K525" s="6">
        <v>2.9286474973375931</v>
      </c>
      <c r="L525" s="6">
        <v>2.9286474973375931</v>
      </c>
      <c r="M525" s="6">
        <v>2.9286474973375931</v>
      </c>
      <c r="N525" s="6">
        <v>2.9286474973375931</v>
      </c>
      <c r="O525" s="6">
        <v>2.9286474973375931</v>
      </c>
      <c r="P525" s="6">
        <v>2.9286474973375931</v>
      </c>
      <c r="Q525" s="6">
        <v>2.9286474973375931</v>
      </c>
      <c r="R525" s="6">
        <v>2.9286474973375931</v>
      </c>
      <c r="S525" s="6">
        <v>2.9286474973375931</v>
      </c>
      <c r="T525" s="6">
        <v>2.9286474973375931</v>
      </c>
      <c r="U525" s="6">
        <v>2.9286474973375931</v>
      </c>
      <c r="V525" s="6">
        <v>2.9286474973375931</v>
      </c>
      <c r="W525" s="6">
        <v>2.9286474973375931</v>
      </c>
      <c r="X525" s="6">
        <v>2.9286474973375931</v>
      </c>
      <c r="Y525" s="6">
        <v>2.9286474973375931</v>
      </c>
      <c r="Z525" s="6">
        <v>2.9286474973375931</v>
      </c>
      <c r="AA525" s="6">
        <v>2.9286474973375931</v>
      </c>
      <c r="AB525" s="6">
        <v>2.9286474973375931</v>
      </c>
      <c r="AC525" s="6">
        <v>2.9286474973375931</v>
      </c>
      <c r="AD525" s="6">
        <v>2.9286474973375931</v>
      </c>
      <c r="AE525" s="6">
        <v>2.9286474973375931</v>
      </c>
      <c r="AF525" s="6">
        <v>2.9286474973375931</v>
      </c>
      <c r="AG525" s="6">
        <v>2.9286474973375931</v>
      </c>
      <c r="AH525" s="6">
        <v>2.9286474973375931</v>
      </c>
      <c r="AI525" s="6">
        <v>2.9286474973375931</v>
      </c>
      <c r="AJ525" s="6">
        <v>2.9286474973375931</v>
      </c>
      <c r="AK525" s="6">
        <v>2.9286474973375931</v>
      </c>
      <c r="AL525" s="6">
        <v>2.9286474973375931</v>
      </c>
      <c r="AM525" s="6">
        <v>2.9286474973375931</v>
      </c>
      <c r="AN525" s="6">
        <v>2.9286474973375931</v>
      </c>
      <c r="AO525" s="6">
        <v>2.9286474973375931</v>
      </c>
      <c r="AP525" s="6">
        <v>2.9286474973375931</v>
      </c>
      <c r="AQ525" s="6">
        <v>2.9286474973375931</v>
      </c>
      <c r="AR525" s="6">
        <v>2.9286474973375931</v>
      </c>
      <c r="AS525" s="6"/>
    </row>
    <row r="526" spans="1:50" x14ac:dyDescent="0.25">
      <c r="E526" t="s">
        <v>45</v>
      </c>
      <c r="F526">
        <v>2020</v>
      </c>
      <c r="I526" s="6">
        <v>2.9286474973375931</v>
      </c>
      <c r="J526" s="6">
        <v>2.9286474973375931</v>
      </c>
      <c r="K526" s="6">
        <v>2.9286474973375931</v>
      </c>
      <c r="L526" s="6">
        <v>2.9286474973375931</v>
      </c>
      <c r="M526" s="6">
        <v>2.9286474973375931</v>
      </c>
      <c r="N526" s="6">
        <v>2.9286474973375931</v>
      </c>
      <c r="O526" s="6">
        <v>2.9286474973375931</v>
      </c>
      <c r="P526" s="6">
        <v>2.9286474973375931</v>
      </c>
      <c r="Q526" s="6">
        <v>2.9286474973375931</v>
      </c>
      <c r="R526" s="6">
        <v>2.9286474973375931</v>
      </c>
      <c r="S526" s="6">
        <v>2.9286474973375931</v>
      </c>
      <c r="T526" s="6">
        <v>2.9286474973375931</v>
      </c>
      <c r="U526" s="6">
        <v>2.9286474973375931</v>
      </c>
      <c r="V526" s="6">
        <v>2.9286474973375931</v>
      </c>
      <c r="W526" s="6">
        <v>2.9286474973375931</v>
      </c>
      <c r="X526" s="6">
        <v>2.9286474973375931</v>
      </c>
      <c r="Y526" s="6">
        <v>2.9286474973375931</v>
      </c>
      <c r="Z526" s="6">
        <v>2.9286474973375931</v>
      </c>
      <c r="AA526" s="6">
        <v>2.9286474973375931</v>
      </c>
      <c r="AB526" s="6">
        <v>2.9286474973375931</v>
      </c>
      <c r="AC526" s="6">
        <v>2.9286474973375931</v>
      </c>
      <c r="AD526" s="6">
        <v>2.9286474973375931</v>
      </c>
      <c r="AE526" s="6">
        <v>2.9286474973375931</v>
      </c>
      <c r="AF526" s="6">
        <v>2.9286474973375931</v>
      </c>
      <c r="AG526" s="6">
        <v>2.9286474973375931</v>
      </c>
      <c r="AH526" s="6">
        <v>2.9286474973375931</v>
      </c>
      <c r="AI526" s="6">
        <v>2.9286474973375931</v>
      </c>
      <c r="AJ526" s="6">
        <v>2.9286474973375931</v>
      </c>
      <c r="AK526" s="6">
        <v>2.9286474973375931</v>
      </c>
      <c r="AL526" s="6">
        <v>2.9286474973375931</v>
      </c>
      <c r="AM526" s="6">
        <v>2.9286474973375931</v>
      </c>
      <c r="AN526" s="6">
        <v>2.9286474973375931</v>
      </c>
      <c r="AO526" s="6">
        <v>2.9286474973375931</v>
      </c>
      <c r="AP526" s="6">
        <v>2.9286474973375931</v>
      </c>
      <c r="AQ526" s="6">
        <v>2.9286474973375931</v>
      </c>
      <c r="AR526" s="6">
        <v>2.9286474973375931</v>
      </c>
      <c r="AS526" s="6"/>
    </row>
    <row r="527" spans="1:50" x14ac:dyDescent="0.25">
      <c r="E527" t="s">
        <v>45</v>
      </c>
      <c r="F527">
        <v>2030</v>
      </c>
      <c r="I527" s="6">
        <v>2.9286474973375931</v>
      </c>
      <c r="J527" s="6">
        <v>2.9286474973375931</v>
      </c>
      <c r="K527" s="6">
        <v>2.9286474973375931</v>
      </c>
      <c r="L527" s="6">
        <v>2.9286474973375931</v>
      </c>
      <c r="M527" s="6">
        <v>2.9286474973375931</v>
      </c>
      <c r="N527" s="6">
        <v>2.9286474973375931</v>
      </c>
      <c r="O527" s="6">
        <v>2.9286474973375931</v>
      </c>
      <c r="P527" s="6">
        <v>2.9286474973375931</v>
      </c>
      <c r="Q527" s="6">
        <v>2.9286474973375931</v>
      </c>
      <c r="R527" s="6">
        <v>2.9286474973375931</v>
      </c>
      <c r="S527" s="6">
        <v>2.9286474973375931</v>
      </c>
      <c r="T527" s="6">
        <v>2.9286474973375931</v>
      </c>
      <c r="U527" s="6">
        <v>2.9286474973375931</v>
      </c>
      <c r="V527" s="6">
        <v>2.9286474973375931</v>
      </c>
      <c r="W527" s="6">
        <v>2.9286474973375931</v>
      </c>
      <c r="X527" s="6">
        <v>2.9286474973375931</v>
      </c>
      <c r="Y527" s="6">
        <v>2.9286474973375931</v>
      </c>
      <c r="Z527" s="6">
        <v>2.9286474973375931</v>
      </c>
      <c r="AA527" s="6">
        <v>2.9286474973375931</v>
      </c>
      <c r="AB527" s="6">
        <v>2.9286474973375931</v>
      </c>
      <c r="AC527" s="6">
        <v>2.9286474973375931</v>
      </c>
      <c r="AD527" s="6">
        <v>2.9286474973375931</v>
      </c>
      <c r="AE527" s="6">
        <v>2.9286474973375931</v>
      </c>
      <c r="AF527" s="6">
        <v>2.9286474973375931</v>
      </c>
      <c r="AG527" s="6">
        <v>2.9286474973375931</v>
      </c>
      <c r="AH527" s="6">
        <v>2.9286474973375931</v>
      </c>
      <c r="AI527" s="6">
        <v>2.9286474973375931</v>
      </c>
      <c r="AJ527" s="6">
        <v>2.9286474973375931</v>
      </c>
      <c r="AK527" s="6">
        <v>2.9286474973375931</v>
      </c>
      <c r="AL527" s="6">
        <v>2.9286474973375931</v>
      </c>
      <c r="AM527" s="6">
        <v>2.9286474973375931</v>
      </c>
      <c r="AN527" s="6">
        <v>2.9286474973375931</v>
      </c>
      <c r="AO527" s="6">
        <v>2.9286474973375931</v>
      </c>
      <c r="AP527" s="6">
        <v>2.9286474973375931</v>
      </c>
      <c r="AQ527" s="6">
        <v>2.9286474973375931</v>
      </c>
      <c r="AR527" s="6">
        <v>2.9286474973375931</v>
      </c>
      <c r="AS527" s="6"/>
    </row>
    <row r="528" spans="1:50" x14ac:dyDescent="0.25">
      <c r="E528" t="s">
        <v>45</v>
      </c>
      <c r="F528">
        <v>2040</v>
      </c>
      <c r="I528" s="6">
        <v>2.9286474973375931</v>
      </c>
      <c r="J528" s="6">
        <v>2.9286474973375931</v>
      </c>
      <c r="K528" s="6">
        <v>2.9286474973375931</v>
      </c>
      <c r="L528" s="6">
        <v>2.9286474973375931</v>
      </c>
      <c r="M528" s="6">
        <v>2.9286474973375931</v>
      </c>
      <c r="N528" s="6">
        <v>2.9286474973375931</v>
      </c>
      <c r="O528" s="6">
        <v>2.9286474973375931</v>
      </c>
      <c r="P528" s="6">
        <v>2.9286474973375931</v>
      </c>
      <c r="Q528" s="6">
        <v>2.9286474973375931</v>
      </c>
      <c r="R528" s="6">
        <v>2.9286474973375931</v>
      </c>
      <c r="S528" s="6">
        <v>2.9286474973375931</v>
      </c>
      <c r="T528" s="6">
        <v>2.9286474973375931</v>
      </c>
      <c r="U528" s="6">
        <v>2.9286474973375931</v>
      </c>
      <c r="V528" s="6">
        <v>2.9286474973375931</v>
      </c>
      <c r="W528" s="6">
        <v>2.9286474973375931</v>
      </c>
      <c r="X528" s="6">
        <v>2.9286474973375931</v>
      </c>
      <c r="Y528" s="6">
        <v>2.9286474973375931</v>
      </c>
      <c r="Z528" s="6">
        <v>2.9286474973375931</v>
      </c>
      <c r="AA528" s="6">
        <v>2.9286474973375931</v>
      </c>
      <c r="AB528" s="6">
        <v>2.9286474973375931</v>
      </c>
      <c r="AC528" s="6">
        <v>2.9286474973375931</v>
      </c>
      <c r="AD528" s="6">
        <v>2.9286474973375931</v>
      </c>
      <c r="AE528" s="6">
        <v>2.9286474973375931</v>
      </c>
      <c r="AF528" s="6">
        <v>2.9286474973375931</v>
      </c>
      <c r="AG528" s="6">
        <v>2.9286474973375931</v>
      </c>
      <c r="AH528" s="6">
        <v>2.9286474973375931</v>
      </c>
      <c r="AI528" s="6">
        <v>2.9286474973375931</v>
      </c>
      <c r="AJ528" s="6">
        <v>2.9286474973375931</v>
      </c>
      <c r="AK528" s="6">
        <v>2.9286474973375931</v>
      </c>
      <c r="AL528" s="6">
        <v>2.9286474973375931</v>
      </c>
      <c r="AM528" s="6">
        <v>2.9286474973375931</v>
      </c>
      <c r="AN528" s="6">
        <v>2.9286474973375931</v>
      </c>
      <c r="AO528" s="6">
        <v>2.9286474973375931</v>
      </c>
      <c r="AP528" s="6">
        <v>2.9286474973375931</v>
      </c>
      <c r="AQ528" s="6">
        <v>2.9286474973375931</v>
      </c>
      <c r="AR528" s="6">
        <v>2.9286474973375931</v>
      </c>
      <c r="AS528" s="6"/>
    </row>
    <row r="529" spans="1:45" x14ac:dyDescent="0.25">
      <c r="C529" s="11"/>
      <c r="E529" t="s">
        <v>45</v>
      </c>
      <c r="F529">
        <v>2050</v>
      </c>
      <c r="I529" s="6">
        <v>2.9286474973375931</v>
      </c>
      <c r="J529" s="6">
        <v>2.9286474973375931</v>
      </c>
      <c r="K529" s="6">
        <v>2.9286474973375931</v>
      </c>
      <c r="L529" s="6">
        <v>2.9286474973375931</v>
      </c>
      <c r="M529" s="6">
        <v>2.9286474973375931</v>
      </c>
      <c r="N529" s="6">
        <v>2.9286474973375931</v>
      </c>
      <c r="O529" s="6">
        <v>2.9286474973375931</v>
      </c>
      <c r="P529" s="6">
        <v>2.9286474973375931</v>
      </c>
      <c r="Q529" s="6">
        <v>2.9286474973375931</v>
      </c>
      <c r="R529" s="6">
        <v>2.9286474973375931</v>
      </c>
      <c r="S529" s="6">
        <v>2.9286474973375931</v>
      </c>
      <c r="T529" s="6">
        <v>2.9286474973375931</v>
      </c>
      <c r="U529" s="6">
        <v>2.9286474973375931</v>
      </c>
      <c r="V529" s="6">
        <v>2.9286474973375931</v>
      </c>
      <c r="W529" s="6">
        <v>2.9286474973375931</v>
      </c>
      <c r="X529" s="6">
        <v>2.9286474973375931</v>
      </c>
      <c r="Y529" s="6">
        <v>2.9286474973375931</v>
      </c>
      <c r="Z529" s="6">
        <v>2.9286474973375931</v>
      </c>
      <c r="AA529" s="6">
        <v>2.9286474973375931</v>
      </c>
      <c r="AB529" s="6">
        <v>2.9286474973375931</v>
      </c>
      <c r="AC529" s="6">
        <v>2.9286474973375931</v>
      </c>
      <c r="AD529" s="6">
        <v>2.9286474973375931</v>
      </c>
      <c r="AE529" s="6">
        <v>2.9286474973375931</v>
      </c>
      <c r="AF529" s="6">
        <v>2.9286474973375931</v>
      </c>
      <c r="AG529" s="6">
        <v>2.9286474973375931</v>
      </c>
      <c r="AH529" s="6">
        <v>2.9286474973375931</v>
      </c>
      <c r="AI529" s="6">
        <v>2.9286474973375931</v>
      </c>
      <c r="AJ529" s="6">
        <v>2.9286474973375931</v>
      </c>
      <c r="AK529" s="6">
        <v>2.9286474973375931</v>
      </c>
      <c r="AL529" s="6">
        <v>2.9286474973375931</v>
      </c>
      <c r="AM529" s="6">
        <v>2.9286474973375931</v>
      </c>
      <c r="AN529" s="6">
        <v>2.9286474973375931</v>
      </c>
      <c r="AO529" s="6">
        <v>2.9286474973375931</v>
      </c>
      <c r="AP529" s="6">
        <v>2.9286474973375931</v>
      </c>
      <c r="AQ529" s="6">
        <v>2.9286474973375931</v>
      </c>
      <c r="AR529" s="6">
        <v>2.9286474973375931</v>
      </c>
      <c r="AS529" s="6"/>
    </row>
    <row r="530" spans="1:45" x14ac:dyDescent="0.25">
      <c r="A530" s="11"/>
      <c r="B530" s="11" t="s">
        <v>46</v>
      </c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</row>
    <row r="531" spans="1:45" x14ac:dyDescent="0.25">
      <c r="A531" s="11" t="s">
        <v>119</v>
      </c>
      <c r="B531" s="11" t="s">
        <v>42</v>
      </c>
      <c r="D531" s="11" t="s">
        <v>40</v>
      </c>
      <c r="E531" s="11" t="s">
        <v>41</v>
      </c>
      <c r="F531" s="11">
        <v>2010</v>
      </c>
      <c r="G531" s="11"/>
      <c r="H531" s="11"/>
      <c r="I531" s="23">
        <v>0</v>
      </c>
      <c r="J531" s="23">
        <v>2.5622787724203233</v>
      </c>
      <c r="K531" s="23">
        <v>1.0809837010651295</v>
      </c>
      <c r="L531" s="23">
        <v>3.8026675421682962E-2</v>
      </c>
      <c r="M531" s="23">
        <v>0</v>
      </c>
      <c r="N531" s="23">
        <v>0</v>
      </c>
      <c r="O531" s="23">
        <v>7.1046528686185932E-3</v>
      </c>
      <c r="P531" s="23">
        <v>0.95516978213225678</v>
      </c>
      <c r="Q531" s="23">
        <v>49.535841429001465</v>
      </c>
      <c r="R531" s="23">
        <v>0.73386699098099917</v>
      </c>
      <c r="S531" s="23">
        <v>0.15808799104493193</v>
      </c>
      <c r="T531" s="23">
        <v>0.60220383149238443</v>
      </c>
      <c r="U531" s="23">
        <v>0</v>
      </c>
      <c r="V531" s="23">
        <v>7.4093600723159865</v>
      </c>
      <c r="W531" s="23">
        <v>7.4078807654832074E-2</v>
      </c>
      <c r="X531" s="23">
        <v>0.4014376950867683</v>
      </c>
      <c r="Y531" s="23">
        <v>0.30907204626231866</v>
      </c>
      <c r="Z531" s="23">
        <v>0.12783318250057049</v>
      </c>
      <c r="AA531" s="23">
        <v>0</v>
      </c>
      <c r="AB531" s="23">
        <v>1.9742944381227683</v>
      </c>
      <c r="AC531" s="23">
        <v>5.2307108287296903E-3</v>
      </c>
      <c r="AD531" s="23">
        <v>0.10060551881487272</v>
      </c>
      <c r="AE531" s="23">
        <v>2.9681603910780997E-2</v>
      </c>
      <c r="AF531" s="23">
        <v>0</v>
      </c>
      <c r="AG531" s="23">
        <v>0</v>
      </c>
      <c r="AH531" s="23">
        <v>0</v>
      </c>
      <c r="AI531" s="23">
        <v>1.1948413908580264</v>
      </c>
      <c r="AJ531" s="23">
        <v>0</v>
      </c>
      <c r="AK531" s="23">
        <v>2.4683051986477289</v>
      </c>
      <c r="AL531" s="23">
        <v>0.52528321933615507</v>
      </c>
      <c r="AM531" s="23">
        <v>0.72735197885521841</v>
      </c>
      <c r="AN531" s="23">
        <v>0</v>
      </c>
      <c r="AO531" s="23">
        <v>9.6887905816722478E-2</v>
      </c>
      <c r="AP531" s="23">
        <v>2.6411212996103543E-2</v>
      </c>
      <c r="AQ531" s="23">
        <v>3.5689158479691251E-2</v>
      </c>
      <c r="AR531" s="23">
        <v>0.95579425557156839</v>
      </c>
      <c r="AS531" s="23"/>
    </row>
    <row r="532" spans="1:45" x14ac:dyDescent="0.25">
      <c r="B532" t="s">
        <v>42</v>
      </c>
      <c r="D532" t="s">
        <v>40</v>
      </c>
      <c r="E532" t="s">
        <v>41</v>
      </c>
      <c r="F532">
        <v>2020</v>
      </c>
      <c r="I532" s="6">
        <v>0</v>
      </c>
      <c r="J532" s="6">
        <v>2.4226410259685829</v>
      </c>
      <c r="K532" s="6">
        <v>1.2382380203047652</v>
      </c>
      <c r="L532" s="6">
        <v>6.5446490443270911E-3</v>
      </c>
      <c r="M532" s="6">
        <v>0</v>
      </c>
      <c r="N532" s="6">
        <v>0</v>
      </c>
      <c r="O532" s="6">
        <v>1.2810702919514856E-3</v>
      </c>
      <c r="P532" s="6">
        <v>0.88138539772805657</v>
      </c>
      <c r="Q532" s="6">
        <v>57.534192410607226</v>
      </c>
      <c r="R532" s="6">
        <v>1.1317495511629274</v>
      </c>
      <c r="S532" s="6">
        <v>0.25055596983090933</v>
      </c>
      <c r="T532" s="6">
        <v>0.57338524873763796</v>
      </c>
      <c r="U532" s="6">
        <v>0</v>
      </c>
      <c r="V532" s="6">
        <v>7.8512791277068894</v>
      </c>
      <c r="W532" s="6">
        <v>0.10153434803956678</v>
      </c>
      <c r="X532" s="6">
        <v>0.43810782840935913</v>
      </c>
      <c r="Y532" s="6">
        <v>0.37370461805895855</v>
      </c>
      <c r="Z532" s="6">
        <v>9.9630985234689662E-2</v>
      </c>
      <c r="AA532" s="6">
        <v>0</v>
      </c>
      <c r="AB532" s="6">
        <v>1.8818254384016144</v>
      </c>
      <c r="AC532" s="6">
        <v>4.2460491913945417E-3</v>
      </c>
      <c r="AD532" s="6">
        <v>9.7952150768987417E-2</v>
      </c>
      <c r="AE532" s="6">
        <v>2.4508817437541474E-2</v>
      </c>
      <c r="AF532" s="6">
        <v>0</v>
      </c>
      <c r="AG532" s="6">
        <v>0</v>
      </c>
      <c r="AH532" s="6">
        <v>0</v>
      </c>
      <c r="AI532" s="6">
        <v>1.2213404070268057</v>
      </c>
      <c r="AJ532" s="6">
        <v>0</v>
      </c>
      <c r="AK532" s="6">
        <v>3.3110379355414277</v>
      </c>
      <c r="AL532" s="6">
        <v>0.70121658215783944</v>
      </c>
      <c r="AM532" s="6">
        <v>0.81180078055412486</v>
      </c>
      <c r="AN532" s="6">
        <v>0</v>
      </c>
      <c r="AO532" s="6">
        <v>4.4681582812082642E-2</v>
      </c>
      <c r="AP532" s="6">
        <v>3.4764356869313236E-2</v>
      </c>
      <c r="AQ532" s="6">
        <v>4.6253528061577905E-2</v>
      </c>
      <c r="AR532" s="6">
        <v>0.93805802899585033</v>
      </c>
      <c r="AS532" s="6"/>
    </row>
    <row r="533" spans="1:45" x14ac:dyDescent="0.25">
      <c r="B533" t="s">
        <v>42</v>
      </c>
      <c r="D533" t="s">
        <v>40</v>
      </c>
      <c r="E533" t="s">
        <v>41</v>
      </c>
      <c r="F533">
        <v>2030</v>
      </c>
      <c r="I533" s="6">
        <v>0</v>
      </c>
      <c r="J533" s="6">
        <v>2.2943120832220321</v>
      </c>
      <c r="K533" s="6">
        <v>1.2166902583624242</v>
      </c>
      <c r="L533" s="6">
        <v>6.8997333993523896E-3</v>
      </c>
      <c r="M533" s="6">
        <v>0</v>
      </c>
      <c r="N533" s="6">
        <v>0</v>
      </c>
      <c r="O533" s="6">
        <v>1.4853554791858699E-3</v>
      </c>
      <c r="P533" s="6">
        <v>0.56437974680256398</v>
      </c>
      <c r="Q533" s="6">
        <v>59.721036258092511</v>
      </c>
      <c r="R533" s="6">
        <v>1.4969445843772786</v>
      </c>
      <c r="S533" s="6">
        <v>0.33708688552076183</v>
      </c>
      <c r="T533" s="6">
        <v>0.60816926259724291</v>
      </c>
      <c r="U533" s="6">
        <v>0</v>
      </c>
      <c r="V533" s="6">
        <v>8.038039708179948</v>
      </c>
      <c r="W533" s="6">
        <v>0.11831814002986167</v>
      </c>
      <c r="X533" s="6">
        <v>0.45494596090207523</v>
      </c>
      <c r="Y533" s="6">
        <v>0.4393731200598095</v>
      </c>
      <c r="Z533" s="6">
        <v>7.7258791233546273E-2</v>
      </c>
      <c r="AA533" s="6">
        <v>0</v>
      </c>
      <c r="AB533" s="6">
        <v>1.7268755006827479</v>
      </c>
      <c r="AC533" s="6">
        <v>3.4052059240495553E-3</v>
      </c>
      <c r="AD533" s="6">
        <v>8.1865166548664006E-2</v>
      </c>
      <c r="AE533" s="6">
        <v>2.0896526209366863E-2</v>
      </c>
      <c r="AF533" s="6">
        <v>0</v>
      </c>
      <c r="AG533" s="6">
        <v>0</v>
      </c>
      <c r="AH533" s="6">
        <v>0</v>
      </c>
      <c r="AI533" s="6">
        <v>1.135162809015035</v>
      </c>
      <c r="AJ533" s="6">
        <v>0</v>
      </c>
      <c r="AK533" s="6">
        <v>3.8636624898944016</v>
      </c>
      <c r="AL533" s="6">
        <v>0.92308864901406951</v>
      </c>
      <c r="AM533" s="6">
        <v>1.0469014216157599</v>
      </c>
      <c r="AN533" s="6">
        <v>0</v>
      </c>
      <c r="AO533" s="6">
        <v>1.2543133187460996E-2</v>
      </c>
      <c r="AP533" s="6">
        <v>4.1625490183379389E-2</v>
      </c>
      <c r="AQ533" s="6">
        <v>5.4437387759303409E-2</v>
      </c>
      <c r="AR533" s="6">
        <v>0.93714519907479021</v>
      </c>
      <c r="AS533" s="6"/>
    </row>
    <row r="534" spans="1:45" x14ac:dyDescent="0.25">
      <c r="B534" t="s">
        <v>42</v>
      </c>
      <c r="D534" t="s">
        <v>40</v>
      </c>
      <c r="E534" t="s">
        <v>41</v>
      </c>
      <c r="F534">
        <v>2040</v>
      </c>
      <c r="I534" s="6">
        <v>0</v>
      </c>
      <c r="J534" s="6">
        <v>2.1770975454103194</v>
      </c>
      <c r="K534" s="6">
        <v>1.2089519386073131</v>
      </c>
      <c r="L534" s="6">
        <v>9.4965653177742776E-3</v>
      </c>
      <c r="M534" s="6">
        <v>0</v>
      </c>
      <c r="N534" s="6">
        <v>0</v>
      </c>
      <c r="O534" s="6">
        <v>2.2073907653405818E-3</v>
      </c>
      <c r="P534" s="6">
        <v>0.45082151759671485</v>
      </c>
      <c r="Q534" s="6">
        <v>61.388776292082312</v>
      </c>
      <c r="R534" s="6">
        <v>1.8587600300282647</v>
      </c>
      <c r="S534" s="6">
        <v>0.42067095029846746</v>
      </c>
      <c r="T534" s="6">
        <v>0.63990811550099846</v>
      </c>
      <c r="U534" s="6">
        <v>0</v>
      </c>
      <c r="V534" s="6">
        <v>8.1067201080940343</v>
      </c>
      <c r="W534" s="6">
        <v>0.13692113289620503</v>
      </c>
      <c r="X534" s="6">
        <v>0.44928156139288028</v>
      </c>
      <c r="Y534" s="6">
        <v>0.50287853359443357</v>
      </c>
      <c r="Z534" s="6">
        <v>5.9872347570416082E-2</v>
      </c>
      <c r="AA534" s="6">
        <v>0</v>
      </c>
      <c r="AB534" s="6">
        <v>1.398473037541297</v>
      </c>
      <c r="AC534" s="6">
        <v>2.4182513355565983E-3</v>
      </c>
      <c r="AD534" s="6">
        <v>5.5897342005287412E-2</v>
      </c>
      <c r="AE534" s="6">
        <v>1.5452142590092451E-2</v>
      </c>
      <c r="AF534" s="6">
        <v>0</v>
      </c>
      <c r="AG534" s="6">
        <v>0</v>
      </c>
      <c r="AH534" s="6">
        <v>0</v>
      </c>
      <c r="AI534" s="6">
        <v>1.2837253840378144</v>
      </c>
      <c r="AJ534" s="6">
        <v>0</v>
      </c>
      <c r="AK534" s="6">
        <v>4.1629856949136466</v>
      </c>
      <c r="AL534" s="6">
        <v>0.95281078963309951</v>
      </c>
      <c r="AM534" s="6">
        <v>1.169053744616491</v>
      </c>
      <c r="AN534" s="6">
        <v>0</v>
      </c>
      <c r="AO534" s="6">
        <v>1.039022755679218E-2</v>
      </c>
      <c r="AP534" s="6">
        <v>4.5662883669352373E-2</v>
      </c>
      <c r="AQ534" s="6">
        <v>5.8743695987955549E-2</v>
      </c>
      <c r="AR534" s="6">
        <v>0.73751551572824381</v>
      </c>
      <c r="AS534" s="6"/>
    </row>
    <row r="535" spans="1:45" x14ac:dyDescent="0.25">
      <c r="B535" t="s">
        <v>42</v>
      </c>
      <c r="D535" t="s">
        <v>40</v>
      </c>
      <c r="E535" s="5" t="s">
        <v>41</v>
      </c>
      <c r="F535" s="5">
        <v>2050</v>
      </c>
      <c r="G535" s="5"/>
      <c r="H535" s="5"/>
      <c r="I535" s="7">
        <v>0</v>
      </c>
      <c r="J535" s="7">
        <v>2.0388057469837926</v>
      </c>
      <c r="K535" s="7">
        <v>1.1976737313643024</v>
      </c>
      <c r="L535" s="7">
        <v>1.2501830307980372E-2</v>
      </c>
      <c r="M535" s="7">
        <v>0</v>
      </c>
      <c r="N535" s="7">
        <v>0</v>
      </c>
      <c r="O535" s="7">
        <v>3.070185409628372E-3</v>
      </c>
      <c r="P535" s="7">
        <v>0.32229637080868456</v>
      </c>
      <c r="Q535" s="7">
        <v>61.525615618204576</v>
      </c>
      <c r="R535" s="7">
        <v>2.2495125474786248</v>
      </c>
      <c r="S535" s="7">
        <v>0.5108233216716388</v>
      </c>
      <c r="T535" s="7">
        <v>0.67257502651513357</v>
      </c>
      <c r="U535" s="7">
        <v>0</v>
      </c>
      <c r="V535" s="7">
        <v>8.135279497002271</v>
      </c>
      <c r="W535" s="7">
        <v>0.15354039612706272</v>
      </c>
      <c r="X535" s="7">
        <v>0.44012731906713726</v>
      </c>
      <c r="Y535" s="7">
        <v>0.56627266409323862</v>
      </c>
      <c r="Z535" s="7">
        <v>4.2672819019601689E-2</v>
      </c>
      <c r="AA535" s="7">
        <v>0</v>
      </c>
      <c r="AB535" s="7">
        <v>0.99557767202040126</v>
      </c>
      <c r="AC535" s="7">
        <v>1.2428743075383485E-3</v>
      </c>
      <c r="AD535" s="7">
        <v>2.5955175160914709E-2</v>
      </c>
      <c r="AE535" s="7">
        <v>8.2191906994185104E-3</v>
      </c>
      <c r="AF535" s="7">
        <v>0</v>
      </c>
      <c r="AG535" s="7">
        <v>0</v>
      </c>
      <c r="AH535" s="7">
        <v>0</v>
      </c>
      <c r="AI535" s="7">
        <v>1.4304317145535805</v>
      </c>
      <c r="AJ535" s="7">
        <v>0</v>
      </c>
      <c r="AK535" s="7">
        <v>4.4475288184147752</v>
      </c>
      <c r="AL535" s="7">
        <v>0.9552247316060235</v>
      </c>
      <c r="AM535" s="7">
        <v>1.2958942718623885</v>
      </c>
      <c r="AN535" s="7">
        <v>0</v>
      </c>
      <c r="AO535" s="7">
        <v>6.9536517312433852E-3</v>
      </c>
      <c r="AP535" s="7">
        <v>4.8549276153572594E-2</v>
      </c>
      <c r="AQ535" s="7">
        <v>6.2314261495635605E-2</v>
      </c>
      <c r="AR535" s="7">
        <v>0.36382773590762907</v>
      </c>
      <c r="AS535" s="23"/>
    </row>
    <row r="536" spans="1:45" x14ac:dyDescent="0.25">
      <c r="E536" t="s">
        <v>45</v>
      </c>
      <c r="F536">
        <v>2010</v>
      </c>
      <c r="I536" s="6">
        <v>2.8353582073542696</v>
      </c>
      <c r="J536" s="6">
        <v>1.426101465957923</v>
      </c>
      <c r="K536" s="6">
        <v>1.2379699446112018</v>
      </c>
      <c r="L536" s="6">
        <v>3.258925444062597</v>
      </c>
      <c r="M536" s="6">
        <v>2.9779522832232268</v>
      </c>
      <c r="N536" s="6">
        <v>0</v>
      </c>
      <c r="O536" s="6">
        <v>3.7332148019854325</v>
      </c>
      <c r="P536" s="6">
        <v>1.4162521489076063</v>
      </c>
      <c r="Q536" s="6">
        <v>2.0142593551817671</v>
      </c>
      <c r="R536" s="6">
        <v>1.9651558882994729</v>
      </c>
      <c r="S536" s="6">
        <v>2.3734474281110667</v>
      </c>
      <c r="T536" s="6">
        <v>1.2608839034744475</v>
      </c>
      <c r="U536" s="6">
        <v>0</v>
      </c>
      <c r="V536" s="6">
        <v>1.1349318282436367</v>
      </c>
      <c r="W536" s="6">
        <v>3.0629017655052251</v>
      </c>
      <c r="X536" s="6">
        <v>4.2298140767358454</v>
      </c>
      <c r="Y536" s="6">
        <v>1.7598267293370609</v>
      </c>
      <c r="Z536" s="6">
        <v>2.9864398007142219</v>
      </c>
      <c r="AA536" s="6">
        <v>0</v>
      </c>
      <c r="AB536" s="6">
        <v>1.458408391549247</v>
      </c>
      <c r="AC536" s="6">
        <v>1.9099130136084459</v>
      </c>
      <c r="AD536" s="16">
        <v>3.258925444062597</v>
      </c>
      <c r="AE536" s="6">
        <v>0.41960591372816014</v>
      </c>
      <c r="AF536" s="6">
        <v>3.6522287469136168</v>
      </c>
      <c r="AG536" s="6">
        <v>2.6483174247136785</v>
      </c>
      <c r="AH536" s="6">
        <v>0</v>
      </c>
      <c r="AI536" s="6">
        <v>1.3475859253026161</v>
      </c>
      <c r="AJ536" s="6">
        <v>0</v>
      </c>
      <c r="AK536" s="6">
        <v>0.79618333949874953</v>
      </c>
      <c r="AL536" s="6">
        <v>1.6795500883931662</v>
      </c>
      <c r="AM536" s="6">
        <v>4.5471478188574741</v>
      </c>
      <c r="AN536" s="6">
        <v>4.192021935142586</v>
      </c>
      <c r="AO536" s="6">
        <v>3.6163984082669085</v>
      </c>
      <c r="AP536" s="6">
        <v>2.9401870248710331</v>
      </c>
      <c r="AQ536" s="6">
        <v>0.4158917844117172</v>
      </c>
      <c r="AR536" s="6">
        <v>0.79623231332014954</v>
      </c>
      <c r="AS536" s="6"/>
    </row>
    <row r="537" spans="1:45" x14ac:dyDescent="0.25">
      <c r="E537" t="s">
        <v>45</v>
      </c>
      <c r="F537">
        <v>2020</v>
      </c>
      <c r="I537" s="6">
        <v>3.4225383178858082</v>
      </c>
      <c r="J537" s="6">
        <v>1.7214436150035883</v>
      </c>
      <c r="K537" s="6">
        <v>1.4943522657326431</v>
      </c>
      <c r="L537" s="6">
        <v>3.9338305434665686</v>
      </c>
      <c r="M537" s="6">
        <v>3.5947055950530857</v>
      </c>
      <c r="N537" s="6">
        <v>0</v>
      </c>
      <c r="O537" s="6">
        <v>4.5063982703753478</v>
      </c>
      <c r="P537" s="6">
        <v>1.7095549347287329</v>
      </c>
      <c r="Q537" s="6">
        <v>2.4314094383142502</v>
      </c>
      <c r="R537" s="6">
        <v>2.3722317602435146</v>
      </c>
      <c r="S537" s="6">
        <v>2.8650537239183476</v>
      </c>
      <c r="T537" s="6">
        <v>1.522010350180375</v>
      </c>
      <c r="U537" s="6">
        <v>0</v>
      </c>
      <c r="V537" s="6">
        <v>1.3699743631768848</v>
      </c>
      <c r="W537" s="6">
        <v>3.6972186169438142</v>
      </c>
      <c r="X537" s="6">
        <v>5.1057865833500689</v>
      </c>
      <c r="Y537" s="6">
        <v>2.1242822954494227</v>
      </c>
      <c r="Z537" s="6">
        <v>3.6049258480352879</v>
      </c>
      <c r="AA537" s="6">
        <v>0</v>
      </c>
      <c r="AB537" s="6">
        <v>1.760440701121843</v>
      </c>
      <c r="AC537" s="6">
        <v>2.3054612005628523</v>
      </c>
      <c r="AD537" s="16">
        <v>3.9338305434665686</v>
      </c>
      <c r="AE537" s="6">
        <v>0.50652588290738221</v>
      </c>
      <c r="AF537" s="6">
        <v>4.408612133881177</v>
      </c>
      <c r="AG537" s="6">
        <v>3.1968066041729939</v>
      </c>
      <c r="AH537" s="6">
        <v>0</v>
      </c>
      <c r="AI537" s="6">
        <v>1.6266698310716288</v>
      </c>
      <c r="AJ537" s="6">
        <v>0</v>
      </c>
      <c r="AK537" s="6">
        <v>0.96107088966570364</v>
      </c>
      <c r="AL537" s="6">
        <v>2.0273796776618327</v>
      </c>
      <c r="AM537" s="6">
        <v>5.4888123683927734</v>
      </c>
      <c r="AN537" s="6">
        <v>5.060170019346919</v>
      </c>
      <c r="AO537" s="6">
        <v>4.3653515890683696</v>
      </c>
      <c r="AP537" s="6">
        <v>3.5491538476139897</v>
      </c>
      <c r="AQ537" s="6">
        <v>0.50202226815751338</v>
      </c>
      <c r="AR537" s="6">
        <v>0.96113214533367308</v>
      </c>
      <c r="AS537" s="6"/>
    </row>
    <row r="538" spans="1:45" x14ac:dyDescent="0.25">
      <c r="E538" t="s">
        <v>45</v>
      </c>
      <c r="F538">
        <v>2030</v>
      </c>
      <c r="I538" s="6">
        <v>4.1313280291196479</v>
      </c>
      <c r="J538" s="6">
        <v>2.0779425854769635</v>
      </c>
      <c r="K538" s="6">
        <v>1.8038213181959719</v>
      </c>
      <c r="L538" s="6">
        <v>4.7485048492580537</v>
      </c>
      <c r="M538" s="6">
        <v>4.3391278056742371</v>
      </c>
      <c r="N538" s="6">
        <v>0</v>
      </c>
      <c r="O538" s="6">
        <v>5.4396059546832101</v>
      </c>
      <c r="P538" s="6">
        <v>2.0635866240806071</v>
      </c>
      <c r="Q538" s="6">
        <v>2.9349372860169884</v>
      </c>
      <c r="R538" s="6">
        <v>2.8548729256973644</v>
      </c>
      <c r="S538" s="6">
        <v>3.4549228298465082</v>
      </c>
      <c r="T538" s="6">
        <v>1.8372068843172222</v>
      </c>
      <c r="U538" s="6">
        <v>0</v>
      </c>
      <c r="V538" s="6">
        <v>1.6536866885735959</v>
      </c>
      <c r="W538" s="6">
        <v>4.4628856751077306</v>
      </c>
      <c r="X538" s="6">
        <v>6.1631737681277672</v>
      </c>
      <c r="Y538" s="6">
        <v>2.5642024241888604</v>
      </c>
      <c r="Z538" s="6">
        <v>4.3514792456164733</v>
      </c>
      <c r="AA538" s="6">
        <v>0</v>
      </c>
      <c r="AB538" s="6">
        <v>2.1250149651724346</v>
      </c>
      <c r="AC538" s="6">
        <v>2.7240083969127342</v>
      </c>
      <c r="AD538" s="16">
        <v>4.7485048492580537</v>
      </c>
      <c r="AE538" s="6">
        <v>0.60926223412461422</v>
      </c>
      <c r="AF538" s="6">
        <v>5.3215891652266167</v>
      </c>
      <c r="AG538" s="6">
        <v>3.8588149730185317</v>
      </c>
      <c r="AH538" s="6">
        <v>0</v>
      </c>
      <c r="AI538" s="6">
        <v>1.9635413054322362</v>
      </c>
      <c r="AJ538" s="6">
        <v>0</v>
      </c>
      <c r="AK538" s="6">
        <v>1.1600999484588308</v>
      </c>
      <c r="AL538" s="6">
        <v>2.4472363473427952</v>
      </c>
      <c r="AM538" s="6">
        <v>6.6255256600280177</v>
      </c>
      <c r="AN538" s="6">
        <v>6.1081105440074266</v>
      </c>
      <c r="AO538" s="6">
        <v>5.2693918859963631</v>
      </c>
      <c r="AP538" s="6">
        <v>4.2773299816947157</v>
      </c>
      <c r="AQ538" s="6">
        <v>0.6059868712585178</v>
      </c>
      <c r="AR538" s="6">
        <v>1.160175264344053</v>
      </c>
      <c r="AS538" s="6"/>
    </row>
    <row r="539" spans="1:45" x14ac:dyDescent="0.25">
      <c r="E539" t="s">
        <v>45</v>
      </c>
      <c r="F539">
        <v>2040</v>
      </c>
      <c r="I539" s="6">
        <v>5.0755099605090548</v>
      </c>
      <c r="J539" s="6">
        <v>2.5528293751635935</v>
      </c>
      <c r="K539" s="6">
        <v>2.2160621113345362</v>
      </c>
      <c r="L539" s="6">
        <v>5.8337166391626436</v>
      </c>
      <c r="M539" s="6">
        <v>5.3307803484848657</v>
      </c>
      <c r="N539" s="6">
        <v>0</v>
      </c>
      <c r="O539" s="6">
        <v>6.6827670306606297</v>
      </c>
      <c r="P539" s="6">
        <v>2.5351934475421278</v>
      </c>
      <c r="Q539" s="6">
        <v>3.6056783958496164</v>
      </c>
      <c r="R539" s="6">
        <v>3.5125418974509994</v>
      </c>
      <c r="S539" s="6">
        <v>4.2466565123254414</v>
      </c>
      <c r="T539" s="6">
        <v>2.2570784772687418</v>
      </c>
      <c r="U539" s="6">
        <v>0</v>
      </c>
      <c r="V539" s="6">
        <v>2.0316150027073521</v>
      </c>
      <c r="W539" s="6">
        <v>5.4828267902331804</v>
      </c>
      <c r="X539" s="6">
        <v>7.5717055862487239</v>
      </c>
      <c r="Y539" s="6">
        <v>3.1502187073022214</v>
      </c>
      <c r="Z539" s="6">
        <v>5.3459580822909594</v>
      </c>
      <c r="AA539" s="6">
        <v>0</v>
      </c>
      <c r="AB539" s="6">
        <v>2.6106615617427233</v>
      </c>
      <c r="AC539" s="6">
        <v>3.353082507781338</v>
      </c>
      <c r="AD539" s="16">
        <v>5.8337166391626436</v>
      </c>
      <c r="AE539" s="6">
        <v>0.74973808668997555</v>
      </c>
      <c r="AF539" s="6">
        <v>6.537773686351966</v>
      </c>
      <c r="AG539" s="6">
        <v>4.7406952323432918</v>
      </c>
      <c r="AH539" s="6">
        <v>0</v>
      </c>
      <c r="AI539" s="6">
        <v>2.4122829442831679</v>
      </c>
      <c r="AJ539" s="6">
        <v>0</v>
      </c>
      <c r="AK539" s="6">
        <v>1.425226578211096</v>
      </c>
      <c r="AL539" s="6">
        <v>3.0065219959175509</v>
      </c>
      <c r="AM539" s="6">
        <v>8.1397157379312901</v>
      </c>
      <c r="AN539" s="6">
        <v>7.5040709965368189</v>
      </c>
      <c r="AO539" s="6">
        <v>6.4736303755565281</v>
      </c>
      <c r="AP539" s="6">
        <v>5.2436516274110891</v>
      </c>
      <c r="AQ539" s="6">
        <v>0.74447723899134111</v>
      </c>
      <c r="AR539" s="6">
        <v>1.4253183137551189</v>
      </c>
      <c r="AS539" s="6"/>
    </row>
    <row r="540" spans="1:45" ht="15.75" thickBot="1" x14ac:dyDescent="0.3">
      <c r="C540" s="10"/>
      <c r="E540" t="s">
        <v>45</v>
      </c>
      <c r="F540">
        <v>2050</v>
      </c>
      <c r="I540" s="6">
        <v>6.0196918918984617</v>
      </c>
      <c r="J540" s="6">
        <v>3.0277161648502227</v>
      </c>
      <c r="K540" s="6">
        <v>2.6283029044731006</v>
      </c>
      <c r="L540" s="6">
        <v>6.9189284290672335</v>
      </c>
      <c r="M540" s="6">
        <v>6.3224328912954926</v>
      </c>
      <c r="N540" s="6">
        <v>0</v>
      </c>
      <c r="O540" s="6">
        <v>7.9259281066380476</v>
      </c>
      <c r="P540" s="6">
        <v>3.0068002710036486</v>
      </c>
      <c r="Q540" s="6">
        <v>4.2764195056822452</v>
      </c>
      <c r="R540" s="6">
        <v>4.1702108692046345</v>
      </c>
      <c r="S540" s="6">
        <v>5.0383901948043741</v>
      </c>
      <c r="T540" s="6">
        <v>2.6769500702202613</v>
      </c>
      <c r="U540" s="6">
        <v>0</v>
      </c>
      <c r="V540" s="6">
        <v>2.4095433168411082</v>
      </c>
      <c r="W540" s="6">
        <v>6.5027679053586294</v>
      </c>
      <c r="X540" s="6">
        <v>8.9802374043696815</v>
      </c>
      <c r="Y540" s="6">
        <v>3.7362349904155829</v>
      </c>
      <c r="Z540" s="6">
        <v>6.3404369189654464</v>
      </c>
      <c r="AA540" s="6">
        <v>0</v>
      </c>
      <c r="AB540" s="6">
        <v>3.0963081583130121</v>
      </c>
      <c r="AC540" s="6">
        <v>3.9821566186499417</v>
      </c>
      <c r="AD540" s="16">
        <v>6.9189284290672335</v>
      </c>
      <c r="AE540" s="6">
        <v>0.89021393925533709</v>
      </c>
      <c r="AF540" s="6">
        <v>7.7539582074773161</v>
      </c>
      <c r="AG540" s="6">
        <v>5.6225754916680506</v>
      </c>
      <c r="AH540" s="6">
        <v>0</v>
      </c>
      <c r="AI540" s="6">
        <v>2.8610245831340997</v>
      </c>
      <c r="AJ540" s="6">
        <v>0</v>
      </c>
      <c r="AK540" s="6">
        <v>1.6903532079633614</v>
      </c>
      <c r="AL540" s="6">
        <v>3.5658076444923066</v>
      </c>
      <c r="AM540" s="6">
        <v>9.6539058158345608</v>
      </c>
      <c r="AN540" s="6">
        <v>8.900031449066212</v>
      </c>
      <c r="AO540" s="6">
        <v>7.6778688651166931</v>
      </c>
      <c r="AP540" s="6">
        <v>6.2099732731274635</v>
      </c>
      <c r="AQ540" s="6">
        <v>0.8829676067241643</v>
      </c>
      <c r="AR540" s="6">
        <v>1.6904613631661847</v>
      </c>
      <c r="AS540" s="6"/>
    </row>
    <row r="541" spans="1:45" x14ac:dyDescent="0.25">
      <c r="A541" s="11"/>
      <c r="B541" s="11" t="s">
        <v>46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</row>
    <row r="542" spans="1:45" x14ac:dyDescent="0.25">
      <c r="A542" s="11" t="s">
        <v>120</v>
      </c>
      <c r="B542" s="11" t="s">
        <v>42</v>
      </c>
      <c r="D542" s="11" t="s">
        <v>40</v>
      </c>
      <c r="E542" s="11" t="s">
        <v>41</v>
      </c>
      <c r="F542" s="11">
        <v>2010</v>
      </c>
      <c r="G542" s="11"/>
      <c r="H542" s="11"/>
      <c r="I542" s="23">
        <v>0</v>
      </c>
      <c r="J542" s="23">
        <v>5.8200842378933677</v>
      </c>
      <c r="K542" s="23">
        <v>0.41213653521851495</v>
      </c>
      <c r="L542" s="23">
        <v>0.35690947301636067</v>
      </c>
      <c r="M542" s="23">
        <v>0</v>
      </c>
      <c r="N542" s="23">
        <v>0</v>
      </c>
      <c r="O542" s="23">
        <v>0.10617065656314463</v>
      </c>
      <c r="P542" s="23">
        <v>0.33948631627746512</v>
      </c>
      <c r="Q542" s="23">
        <v>27.409789707645007</v>
      </c>
      <c r="R542" s="23">
        <v>0.17706429156459286</v>
      </c>
      <c r="S542" s="23">
        <v>3.1345406956334324E-2</v>
      </c>
      <c r="T542" s="23">
        <v>2.2229957417202511</v>
      </c>
      <c r="U542" s="23">
        <v>0</v>
      </c>
      <c r="V542" s="23">
        <v>2.8925344956850609</v>
      </c>
      <c r="W542" s="23">
        <v>0.31025739503333072</v>
      </c>
      <c r="X542" s="23">
        <v>0.54889090896146675</v>
      </c>
      <c r="Y542" s="23">
        <v>0.70955362533697464</v>
      </c>
      <c r="Z542" s="23">
        <v>6.6466689860588235E-2</v>
      </c>
      <c r="AA542" s="23">
        <v>0</v>
      </c>
      <c r="AB542" s="23">
        <v>3.5762732731311568</v>
      </c>
      <c r="AC542" s="23">
        <v>1.4824269077844305E-2</v>
      </c>
      <c r="AD542" s="23">
        <v>1.630293859677295E-2</v>
      </c>
      <c r="AE542" s="23">
        <v>4.003723288197656E-2</v>
      </c>
      <c r="AF542" s="23">
        <v>0</v>
      </c>
      <c r="AG542" s="23">
        <v>0</v>
      </c>
      <c r="AH542" s="23">
        <v>0</v>
      </c>
      <c r="AI542" s="23">
        <v>1.1303448173284423</v>
      </c>
      <c r="AJ542" s="23">
        <v>0</v>
      </c>
      <c r="AK542" s="23">
        <v>1.0302486130813766</v>
      </c>
      <c r="AL542" s="23">
        <v>0.19412292609539669</v>
      </c>
      <c r="AM542" s="23">
        <v>0.83732327869625645</v>
      </c>
      <c r="AN542" s="23">
        <v>0</v>
      </c>
      <c r="AO542" s="23">
        <v>1.2478733733301333</v>
      </c>
      <c r="AP542" s="23">
        <v>0.10532282051307536</v>
      </c>
      <c r="AQ542" s="23">
        <v>8.3526036565362366E-2</v>
      </c>
      <c r="AR542" s="23">
        <v>2.4246244121577196</v>
      </c>
      <c r="AS542" s="23"/>
    </row>
    <row r="543" spans="1:45" x14ac:dyDescent="0.25">
      <c r="B543" t="s">
        <v>42</v>
      </c>
      <c r="D543" t="s">
        <v>40</v>
      </c>
      <c r="E543" t="s">
        <v>41</v>
      </c>
      <c r="F543">
        <v>2020</v>
      </c>
      <c r="I543" s="6">
        <v>0</v>
      </c>
      <c r="J543" s="6">
        <v>6.6250897525298509</v>
      </c>
      <c r="K543" s="6">
        <v>0.47118453656671461</v>
      </c>
      <c r="L543" s="6">
        <v>0.32427353332172043</v>
      </c>
      <c r="M543" s="6">
        <v>0</v>
      </c>
      <c r="N543" s="6">
        <v>0</v>
      </c>
      <c r="O543" s="6">
        <v>0.10376047711358412</v>
      </c>
      <c r="P543" s="6">
        <v>0.36911567571030135</v>
      </c>
      <c r="Q543" s="6">
        <v>27.203695646183192</v>
      </c>
      <c r="R543" s="6">
        <v>0.17884728018872087</v>
      </c>
      <c r="S543" s="6">
        <v>3.0583350874171803E-2</v>
      </c>
      <c r="T543" s="6">
        <v>2.5103429941939646</v>
      </c>
      <c r="U543" s="6">
        <v>0</v>
      </c>
      <c r="V543" s="6">
        <v>2.7307258225703137</v>
      </c>
      <c r="W543" s="6">
        <v>0.32129219319287677</v>
      </c>
      <c r="X543" s="6">
        <v>0.53729179749683798</v>
      </c>
      <c r="Y543" s="6">
        <v>0.69880666077753195</v>
      </c>
      <c r="Z543" s="6">
        <v>6.7786265816401001E-2</v>
      </c>
      <c r="AA543" s="6">
        <v>0</v>
      </c>
      <c r="AB543" s="6">
        <v>3.9093978705185193</v>
      </c>
      <c r="AC543" s="6">
        <v>1.4848168791140849E-2</v>
      </c>
      <c r="AD543" s="6">
        <v>1.3118694158357817E-2</v>
      </c>
      <c r="AE543" s="6">
        <v>4.0275073669798177E-2</v>
      </c>
      <c r="AF543" s="6">
        <v>0</v>
      </c>
      <c r="AG543" s="6">
        <v>0</v>
      </c>
      <c r="AH543" s="6">
        <v>0</v>
      </c>
      <c r="AI543" s="6">
        <v>1.2226488932078969</v>
      </c>
      <c r="AJ543" s="6">
        <v>0</v>
      </c>
      <c r="AK543" s="6">
        <v>1.011837124753189</v>
      </c>
      <c r="AL543" s="6">
        <v>0.16880325286336761</v>
      </c>
      <c r="AM543" s="6">
        <v>0.90429735054047522</v>
      </c>
      <c r="AN543" s="6">
        <v>0</v>
      </c>
      <c r="AO543" s="6">
        <v>1.194082162271187</v>
      </c>
      <c r="AP543" s="6">
        <v>0.12192064223909538</v>
      </c>
      <c r="AQ543" s="6">
        <v>9.3208021812233852E-2</v>
      </c>
      <c r="AR543" s="6">
        <v>2.6450580760942013</v>
      </c>
      <c r="AS543" s="6"/>
    </row>
    <row r="544" spans="1:45" x14ac:dyDescent="0.25">
      <c r="B544" t="s">
        <v>42</v>
      </c>
      <c r="D544" t="s">
        <v>40</v>
      </c>
      <c r="E544" t="s">
        <v>41</v>
      </c>
      <c r="F544">
        <v>2030</v>
      </c>
      <c r="I544" s="6">
        <v>0</v>
      </c>
      <c r="J544" s="6">
        <v>7.3353546776194438</v>
      </c>
      <c r="K544" s="6">
        <v>0.50182687420863015</v>
      </c>
      <c r="L544" s="6">
        <v>0.38088170976738533</v>
      </c>
      <c r="M544" s="6">
        <v>0</v>
      </c>
      <c r="N544" s="6">
        <v>0</v>
      </c>
      <c r="O544" s="6">
        <v>0.1186600277949373</v>
      </c>
      <c r="P544" s="6">
        <v>0.41528162952524089</v>
      </c>
      <c r="Q544" s="6">
        <v>27.200466362246466</v>
      </c>
      <c r="R544" s="6">
        <v>0.19180525950926403</v>
      </c>
      <c r="S544" s="6">
        <v>3.1992623613847679E-2</v>
      </c>
      <c r="T544" s="6">
        <v>2.6360569590001166</v>
      </c>
      <c r="U544" s="6">
        <v>0</v>
      </c>
      <c r="V544" s="6">
        <v>2.6934895072001379</v>
      </c>
      <c r="W544" s="6">
        <v>0.33153649532310026</v>
      </c>
      <c r="X544" s="6">
        <v>0.54040560763905188</v>
      </c>
      <c r="Y544" s="6">
        <v>0.72010894607963682</v>
      </c>
      <c r="Z544" s="6">
        <v>6.7890258260874373E-2</v>
      </c>
      <c r="AA544" s="6">
        <v>0</v>
      </c>
      <c r="AB544" s="6">
        <v>4.0992399767433279</v>
      </c>
      <c r="AC544" s="6">
        <v>1.4824357867679458E-2</v>
      </c>
      <c r="AD544" s="6">
        <v>1.1207036676148554E-2</v>
      </c>
      <c r="AE544" s="6">
        <v>3.8721891623145863E-2</v>
      </c>
      <c r="AF544" s="6">
        <v>0</v>
      </c>
      <c r="AG544" s="6">
        <v>0</v>
      </c>
      <c r="AH544" s="6">
        <v>0</v>
      </c>
      <c r="AI544" s="6">
        <v>1.2948956926030095</v>
      </c>
      <c r="AJ544" s="6">
        <v>0</v>
      </c>
      <c r="AK544" s="6">
        <v>1.0698835523491714</v>
      </c>
      <c r="AL544" s="6">
        <v>0.1508890670862382</v>
      </c>
      <c r="AM544" s="6">
        <v>0.97300702908852799</v>
      </c>
      <c r="AN544" s="6">
        <v>0</v>
      </c>
      <c r="AO544" s="6">
        <v>1.2103999465222803</v>
      </c>
      <c r="AP544" s="6">
        <v>0.14011593168152231</v>
      </c>
      <c r="AQ544" s="6">
        <v>0.10706370338613584</v>
      </c>
      <c r="AR544" s="6">
        <v>2.7721725999910616</v>
      </c>
      <c r="AS544" s="6"/>
    </row>
    <row r="545" spans="1:45" x14ac:dyDescent="0.25">
      <c r="B545" t="s">
        <v>42</v>
      </c>
      <c r="D545" t="s">
        <v>40</v>
      </c>
      <c r="E545" t="s">
        <v>41</v>
      </c>
      <c r="F545">
        <v>2040</v>
      </c>
      <c r="I545" s="6">
        <v>0</v>
      </c>
      <c r="J545" s="6">
        <v>8.0277649657462291</v>
      </c>
      <c r="K545" s="6">
        <v>0.53734968160354002</v>
      </c>
      <c r="L545" s="6">
        <v>0.38819868985933148</v>
      </c>
      <c r="M545" s="6">
        <v>0</v>
      </c>
      <c r="N545" s="6">
        <v>0</v>
      </c>
      <c r="O545" s="6">
        <v>0.12099930753953614</v>
      </c>
      <c r="P545" s="6">
        <v>0.45971687122001503</v>
      </c>
      <c r="Q545" s="6">
        <v>27.986384669578197</v>
      </c>
      <c r="R545" s="6">
        <v>0.201280652541277</v>
      </c>
      <c r="S545" s="6">
        <v>3.2511850438928652E-2</v>
      </c>
      <c r="T545" s="6">
        <v>2.8608722065002867</v>
      </c>
      <c r="U545" s="6">
        <v>0</v>
      </c>
      <c r="V545" s="6">
        <v>2.7546786225437092</v>
      </c>
      <c r="W545" s="6">
        <v>0.34716991905024175</v>
      </c>
      <c r="X545" s="6">
        <v>0.55949700495680943</v>
      </c>
      <c r="Y545" s="6">
        <v>0.76458049686128415</v>
      </c>
      <c r="Z545" s="6">
        <v>6.8939966768762323E-2</v>
      </c>
      <c r="AA545" s="6">
        <v>0</v>
      </c>
      <c r="AB545" s="6">
        <v>4.2955044976695937</v>
      </c>
      <c r="AC545" s="6">
        <v>1.4887516087167357E-2</v>
      </c>
      <c r="AD545" s="6">
        <v>1.0131527363072171E-2</v>
      </c>
      <c r="AE545" s="6">
        <v>3.7063354667765801E-2</v>
      </c>
      <c r="AF545" s="6">
        <v>0</v>
      </c>
      <c r="AG545" s="6">
        <v>0</v>
      </c>
      <c r="AH545" s="6">
        <v>0</v>
      </c>
      <c r="AI545" s="6">
        <v>1.3643971229375931</v>
      </c>
      <c r="AJ545" s="6">
        <v>0</v>
      </c>
      <c r="AK545" s="6">
        <v>1.1101584114700944</v>
      </c>
      <c r="AL545" s="6">
        <v>0.14646749151880298</v>
      </c>
      <c r="AM545" s="6">
        <v>1.1351201380987337</v>
      </c>
      <c r="AN545" s="6">
        <v>0</v>
      </c>
      <c r="AO545" s="6">
        <v>1.1815586509761218</v>
      </c>
      <c r="AP545" s="6">
        <v>0.15178338994051968</v>
      </c>
      <c r="AQ545" s="6">
        <v>0.10545543260509006</v>
      </c>
      <c r="AR545" s="6">
        <v>2.9086465290557002</v>
      </c>
      <c r="AS545" s="6"/>
    </row>
    <row r="546" spans="1:45" x14ac:dyDescent="0.25">
      <c r="B546" t="s">
        <v>42</v>
      </c>
      <c r="D546" t="s">
        <v>40</v>
      </c>
      <c r="E546" s="5" t="s">
        <v>41</v>
      </c>
      <c r="F546" s="5">
        <v>2050</v>
      </c>
      <c r="G546" s="5"/>
      <c r="H546" s="5"/>
      <c r="I546" s="7">
        <v>0</v>
      </c>
      <c r="J546" s="7">
        <v>8.7296381377226737</v>
      </c>
      <c r="K546" s="7">
        <v>0.57233243685915502</v>
      </c>
      <c r="L546" s="7">
        <v>0.39470514742030877</v>
      </c>
      <c r="M546" s="7">
        <v>0</v>
      </c>
      <c r="N546" s="7">
        <v>0</v>
      </c>
      <c r="O546" s="7">
        <v>0.12334322954605549</v>
      </c>
      <c r="P546" s="7">
        <v>0.50503461517644943</v>
      </c>
      <c r="Q546" s="7">
        <v>28.793481983419774</v>
      </c>
      <c r="R546" s="7">
        <v>0.21103133771866472</v>
      </c>
      <c r="S546" s="7">
        <v>3.3032155073208995E-2</v>
      </c>
      <c r="T546" s="7">
        <v>3.0797260166980087</v>
      </c>
      <c r="U546" s="7">
        <v>0</v>
      </c>
      <c r="V546" s="7">
        <v>2.8149972164413866</v>
      </c>
      <c r="W546" s="7">
        <v>0.36088755529167688</v>
      </c>
      <c r="X546" s="7">
        <v>0.57834840485334083</v>
      </c>
      <c r="Y546" s="7">
        <v>0.80914803518026024</v>
      </c>
      <c r="Z546" s="7">
        <v>6.999909951735736E-2</v>
      </c>
      <c r="AA546" s="7">
        <v>0</v>
      </c>
      <c r="AB546" s="7">
        <v>4.4894408849277667</v>
      </c>
      <c r="AC546" s="7">
        <v>1.493847738926803E-2</v>
      </c>
      <c r="AD546" s="7">
        <v>8.9402353277542035E-3</v>
      </c>
      <c r="AE546" s="7">
        <v>3.540334483400117E-2</v>
      </c>
      <c r="AF546" s="7">
        <v>0</v>
      </c>
      <c r="AG546" s="7">
        <v>0</v>
      </c>
      <c r="AH546" s="7">
        <v>0</v>
      </c>
      <c r="AI546" s="7">
        <v>1.4330189747667135</v>
      </c>
      <c r="AJ546" s="7">
        <v>0</v>
      </c>
      <c r="AK546" s="7">
        <v>1.1518064309141334</v>
      </c>
      <c r="AL546" s="7">
        <v>0.14231717059137208</v>
      </c>
      <c r="AM546" s="7">
        <v>1.2577137610168987</v>
      </c>
      <c r="AN546" s="7">
        <v>0</v>
      </c>
      <c r="AO546" s="7">
        <v>1.1555717470794609</v>
      </c>
      <c r="AP546" s="7">
        <v>0.16449841057234138</v>
      </c>
      <c r="AQ546" s="7">
        <v>0.10366314925597092</v>
      </c>
      <c r="AR546" s="7">
        <v>3.0405325415522895</v>
      </c>
      <c r="AS546" s="23"/>
    </row>
    <row r="547" spans="1:45" x14ac:dyDescent="0.25">
      <c r="E547" t="s">
        <v>45</v>
      </c>
      <c r="F547">
        <v>2010</v>
      </c>
      <c r="I547" s="6">
        <v>1.1247628779502119</v>
      </c>
      <c r="J547" s="6">
        <v>0.71293827106362084</v>
      </c>
      <c r="K547" s="6">
        <v>1.0266888566526335</v>
      </c>
      <c r="L547" s="6">
        <v>0.44208618839073688</v>
      </c>
      <c r="M547" s="6">
        <v>6.4259471419562494E-2</v>
      </c>
      <c r="N547" s="6">
        <v>0</v>
      </c>
      <c r="O547" s="6">
        <v>1.2160102396876864</v>
      </c>
      <c r="P547" s="6">
        <v>0.48460248632422126</v>
      </c>
      <c r="Q547" s="6">
        <v>1.2111497128713384</v>
      </c>
      <c r="R547" s="6">
        <v>0.58143519726202142</v>
      </c>
      <c r="S547" s="6">
        <v>0.28191751166305756</v>
      </c>
      <c r="T547" s="6">
        <v>0.53687141091913715</v>
      </c>
      <c r="U547" s="6">
        <v>0.2725597659660019</v>
      </c>
      <c r="V547" s="6">
        <v>0.72000332298319403</v>
      </c>
      <c r="W547" s="6">
        <v>1.2014516107932049</v>
      </c>
      <c r="X547" s="6">
        <v>0.91770370534967616</v>
      </c>
      <c r="Y547" s="6">
        <v>0.26424024766102927</v>
      </c>
      <c r="Z547" s="6">
        <v>0.33410972857626264</v>
      </c>
      <c r="AA547" s="6">
        <v>0</v>
      </c>
      <c r="AB547" s="6">
        <v>0.73327301409372936</v>
      </c>
      <c r="AC547" s="6">
        <v>0.25058801899576344</v>
      </c>
      <c r="AD547" s="16">
        <v>0.44208618839073688</v>
      </c>
      <c r="AE547" s="6">
        <v>0.18094072868813219</v>
      </c>
      <c r="AF547" s="6">
        <v>0.49932377085889013</v>
      </c>
      <c r="AG547" s="6">
        <v>0.4049219621670197</v>
      </c>
      <c r="AH547" s="6">
        <v>2.4858851208069326</v>
      </c>
      <c r="AI547" s="6">
        <v>0.33366523581543001</v>
      </c>
      <c r="AJ547" s="6">
        <v>0.95312764987439302</v>
      </c>
      <c r="AK547" s="6">
        <v>0.4643784972695465</v>
      </c>
      <c r="AL547" s="6">
        <v>0.36960800656982862</v>
      </c>
      <c r="AM547" s="6">
        <v>1.7688659329863767</v>
      </c>
      <c r="AN547" s="6">
        <v>0.62020814992674189</v>
      </c>
      <c r="AO547" s="6">
        <v>0.56823067174576514</v>
      </c>
      <c r="AP547" s="6">
        <v>2.7418654721292195</v>
      </c>
      <c r="AQ547" s="6">
        <v>0.20024291211004988</v>
      </c>
      <c r="AR547" s="6">
        <v>4.7411595987214901E-2</v>
      </c>
      <c r="AS547" s="6"/>
    </row>
    <row r="548" spans="1:45" x14ac:dyDescent="0.25">
      <c r="E548" t="s">
        <v>45</v>
      </c>
      <c r="F548">
        <v>2020</v>
      </c>
      <c r="I548" s="6">
        <v>1.3576214974847727</v>
      </c>
      <c r="J548" s="6">
        <v>0.86058605499700003</v>
      </c>
      <c r="K548" s="6">
        <v>1.2393150785443043</v>
      </c>
      <c r="L548" s="6">
        <v>0.53363974739116249</v>
      </c>
      <c r="M548" s="6">
        <v>7.7497761894687892E-2</v>
      </c>
      <c r="N548" s="6">
        <v>0</v>
      </c>
      <c r="O548" s="6">
        <v>1.4677348584172081</v>
      </c>
      <c r="P548" s="6">
        <v>0.58496262301624413</v>
      </c>
      <c r="Q548" s="6">
        <v>1.461976996910225</v>
      </c>
      <c r="R548" s="6">
        <v>0.70177426008348287</v>
      </c>
      <c r="S548" s="6">
        <v>0.34023141295027243</v>
      </c>
      <c r="T548" s="6">
        <v>0.64805636893549867</v>
      </c>
      <c r="U548" s="6">
        <v>0.32900612677185259</v>
      </c>
      <c r="V548" s="6">
        <v>0.8691148396248819</v>
      </c>
      <c r="W548" s="6">
        <v>1.450268275923325</v>
      </c>
      <c r="X548" s="6">
        <v>1.1076780449956003</v>
      </c>
      <c r="Y548" s="6">
        <v>0.31896371983334337</v>
      </c>
      <c r="Z548" s="6">
        <v>0.40330322289991444</v>
      </c>
      <c r="AA548" s="6">
        <v>0</v>
      </c>
      <c r="AB548" s="6">
        <v>0.88513180980370254</v>
      </c>
      <c r="AC548" s="6">
        <v>0.30240752150071137</v>
      </c>
      <c r="AD548" s="16">
        <v>0.53363974739116249</v>
      </c>
      <c r="AE548" s="6">
        <v>0.21831081652356246</v>
      </c>
      <c r="AF548" s="6">
        <v>0.60265040999253661</v>
      </c>
      <c r="AG548" s="6">
        <v>0.48869842176934353</v>
      </c>
      <c r="AH548" s="6">
        <v>3.0006013827436071</v>
      </c>
      <c r="AI548" s="6">
        <v>0.40276702404447934</v>
      </c>
      <c r="AJ548" s="6">
        <v>1.1505211894543228</v>
      </c>
      <c r="AK548" s="6">
        <v>0.56055010620222412</v>
      </c>
      <c r="AL548" s="6">
        <v>0.4461526729087697</v>
      </c>
      <c r="AM548" s="6">
        <v>2.1351787093307526</v>
      </c>
      <c r="AN548" s="6">
        <v>0.74854914721712051</v>
      </c>
      <c r="AO548" s="6">
        <v>0.68591078355537394</v>
      </c>
      <c r="AP548" s="6">
        <v>3.3095811057812825</v>
      </c>
      <c r="AQ548" s="6">
        <v>0.24171287985923637</v>
      </c>
      <c r="AR548" s="6">
        <v>5.7230544657087906E-2</v>
      </c>
      <c r="AS548" s="6"/>
    </row>
    <row r="549" spans="1:45" x14ac:dyDescent="0.25">
      <c r="E549" t="s">
        <v>45</v>
      </c>
      <c r="F549">
        <v>2030</v>
      </c>
      <c r="I549" s="6">
        <v>1.6388221529495579</v>
      </c>
      <c r="J549" s="6">
        <v>1.038807426836434</v>
      </c>
      <c r="K549" s="6">
        <v>1.4959678583843961</v>
      </c>
      <c r="L549" s="6">
        <v>0.64415355472093516</v>
      </c>
      <c r="M549" s="6">
        <v>9.3582299747436204E-2</v>
      </c>
      <c r="N549" s="6">
        <v>0</v>
      </c>
      <c r="O549" s="6">
        <v>1.7717590136134849</v>
      </c>
      <c r="P549" s="6">
        <v>0.70610251821768488</v>
      </c>
      <c r="Q549" s="6">
        <v>1.7647421828328003</v>
      </c>
      <c r="R549" s="6">
        <v>0.83844485872946783</v>
      </c>
      <c r="S549" s="6">
        <v>0.40633796581268966</v>
      </c>
      <c r="T549" s="6">
        <v>0.78226381462702832</v>
      </c>
      <c r="U549" s="6">
        <v>0.3971412939511238</v>
      </c>
      <c r="V549" s="6">
        <v>1.049102581596173</v>
      </c>
      <c r="W549" s="6">
        <v>1.7506082772653506</v>
      </c>
      <c r="X549" s="6">
        <v>1.3371175161666382</v>
      </c>
      <c r="Y549" s="6">
        <v>0.3850182931793063</v>
      </c>
      <c r="Z549" s="6">
        <v>0.48682432818852062</v>
      </c>
      <c r="AA549" s="6">
        <v>0</v>
      </c>
      <c r="AB549" s="6">
        <v>1.0684360687550631</v>
      </c>
      <c r="AC549" s="6">
        <v>0.32783106992412603</v>
      </c>
      <c r="AD549" s="16">
        <v>0.64415355472093516</v>
      </c>
      <c r="AE549" s="6">
        <v>0.26246589743886634</v>
      </c>
      <c r="AF549" s="6">
        <v>0.7275047440337179</v>
      </c>
      <c r="AG549" s="6">
        <v>0.58994947343196724</v>
      </c>
      <c r="AH549" s="6">
        <v>3.6220581808113144</v>
      </c>
      <c r="AI549" s="6">
        <v>0.48617714121884975</v>
      </c>
      <c r="AJ549" s="6">
        <v>1.3887820250582092</v>
      </c>
      <c r="AK549" s="6">
        <v>0.67663494577386374</v>
      </c>
      <c r="AL549" s="6">
        <v>0.53854788505411932</v>
      </c>
      <c r="AM549" s="6">
        <v>2.577366537227582</v>
      </c>
      <c r="AN549" s="6">
        <v>0.90362194992463729</v>
      </c>
      <c r="AO549" s="6">
        <v>0.82795913310511748</v>
      </c>
      <c r="AP549" s="6">
        <v>3.9938311349152609</v>
      </c>
      <c r="AQ549" s="6">
        <v>0.29176959091150734</v>
      </c>
      <c r="AR549" s="6">
        <v>6.9082552902275579E-2</v>
      </c>
      <c r="AS549" s="6"/>
    </row>
    <row r="550" spans="1:45" x14ac:dyDescent="0.25">
      <c r="E550" t="s">
        <v>45</v>
      </c>
      <c r="F550">
        <v>2040</v>
      </c>
      <c r="I550" s="6">
        <v>2.0134027700196686</v>
      </c>
      <c r="J550" s="6">
        <v>1.2762133722561186</v>
      </c>
      <c r="K550" s="6">
        <v>1.8378525950982034</v>
      </c>
      <c r="L550" s="6">
        <v>0.79136684696414172</v>
      </c>
      <c r="M550" s="6">
        <v>0.11502373406319424</v>
      </c>
      <c r="N550" s="6">
        <v>0</v>
      </c>
      <c r="O550" s="6">
        <v>2.1767376377053078</v>
      </c>
      <c r="P550" s="6">
        <v>0.8674733866701716</v>
      </c>
      <c r="Q550" s="6">
        <v>2.168050674609165</v>
      </c>
      <c r="R550" s="6">
        <v>1.035284273836657</v>
      </c>
      <c r="S550" s="6">
        <v>0.50258354271854333</v>
      </c>
      <c r="T550" s="6">
        <v>0.96104082485897491</v>
      </c>
      <c r="U550" s="6">
        <v>0.4879021519156771</v>
      </c>
      <c r="V550" s="6">
        <v>1.2888611602650293</v>
      </c>
      <c r="W550" s="6">
        <v>2.1506896345855249</v>
      </c>
      <c r="X550" s="6">
        <v>1.6427562499279893</v>
      </c>
      <c r="Y550" s="6">
        <v>0.47300939207664094</v>
      </c>
      <c r="Z550" s="6">
        <v>0.5980822394033013</v>
      </c>
      <c r="AA550" s="6">
        <v>0</v>
      </c>
      <c r="AB550" s="6">
        <v>1.3126142740608928</v>
      </c>
      <c r="AC550" s="6">
        <v>0.40450368156201755</v>
      </c>
      <c r="AD550" s="16">
        <v>0.79136684696414172</v>
      </c>
      <c r="AE550" s="6">
        <v>0.32325978295483743</v>
      </c>
      <c r="AF550" s="6">
        <v>0.89381913496371712</v>
      </c>
      <c r="AG550" s="6">
        <v>0.72483072502145585</v>
      </c>
      <c r="AH550" s="6">
        <v>4.4499189126278544</v>
      </c>
      <c r="AI550" s="6">
        <v>0.59728655690510746</v>
      </c>
      <c r="AJ550" s="6">
        <v>1.7061714421414371</v>
      </c>
      <c r="AK550" s="6">
        <v>0.83127157254378348</v>
      </c>
      <c r="AL550" s="6">
        <v>0.66162635416402016</v>
      </c>
      <c r="AM550" s="6">
        <v>3.1663949461483338</v>
      </c>
      <c r="AN550" s="6">
        <v>1.110205558790808</v>
      </c>
      <c r="AO550" s="6">
        <v>1.017176461677278</v>
      </c>
      <c r="AP550" s="6">
        <v>4.9030881019043706</v>
      </c>
      <c r="AQ550" s="6">
        <v>0.35844971197530517</v>
      </c>
      <c r="AR550" s="6">
        <v>8.4870476762181929E-2</v>
      </c>
      <c r="AS550" s="6"/>
    </row>
    <row r="551" spans="1:45" x14ac:dyDescent="0.25">
      <c r="E551" t="s">
        <v>45</v>
      </c>
      <c r="F551">
        <v>2050</v>
      </c>
      <c r="I551" s="6">
        <v>2.3879833870897791</v>
      </c>
      <c r="J551" s="6">
        <v>1.5136193176758035</v>
      </c>
      <c r="K551" s="6">
        <v>2.1797373318120106</v>
      </c>
      <c r="L551" s="6">
        <v>0.9385801392073484</v>
      </c>
      <c r="M551" s="6">
        <v>0.13646516837895226</v>
      </c>
      <c r="N551" s="6">
        <v>0</v>
      </c>
      <c r="O551" s="6">
        <v>2.5817162617971312</v>
      </c>
      <c r="P551" s="6">
        <v>1.0288442551226584</v>
      </c>
      <c r="Q551" s="6">
        <v>2.5713591663855295</v>
      </c>
      <c r="R551" s="6">
        <v>1.2321236889438461</v>
      </c>
      <c r="S551" s="6">
        <v>0.598829119624397</v>
      </c>
      <c r="T551" s="6">
        <v>1.1398178350909216</v>
      </c>
      <c r="U551" s="6">
        <v>0.57866300988023034</v>
      </c>
      <c r="V551" s="6">
        <v>1.5286197389338856</v>
      </c>
      <c r="W551" s="6">
        <v>2.5507709919056993</v>
      </c>
      <c r="X551" s="6">
        <v>1.9483949836893406</v>
      </c>
      <c r="Y551" s="6">
        <v>0.56100049097397564</v>
      </c>
      <c r="Z551" s="6">
        <v>0.70934015061808187</v>
      </c>
      <c r="AA551" s="6">
        <v>0</v>
      </c>
      <c r="AB551" s="6">
        <v>1.5567924793667227</v>
      </c>
      <c r="AC551" s="6">
        <v>0.48117629319990901</v>
      </c>
      <c r="AD551" s="16">
        <v>0.9385801392073484</v>
      </c>
      <c r="AE551" s="6">
        <v>0.38405366847080852</v>
      </c>
      <c r="AF551" s="6">
        <v>1.0601335258937163</v>
      </c>
      <c r="AG551" s="6">
        <v>0.85971197661094445</v>
      </c>
      <c r="AH551" s="6">
        <v>5.2777796444443936</v>
      </c>
      <c r="AI551" s="6">
        <v>0.70839597259136522</v>
      </c>
      <c r="AJ551" s="6">
        <v>2.023560859224665</v>
      </c>
      <c r="AK551" s="6">
        <v>0.98590819931370322</v>
      </c>
      <c r="AL551" s="6">
        <v>0.78470482327392088</v>
      </c>
      <c r="AM551" s="6">
        <v>3.7554233550690852</v>
      </c>
      <c r="AN551" s="6">
        <v>1.3167891676569787</v>
      </c>
      <c r="AO551" s="6">
        <v>1.2063937902494386</v>
      </c>
      <c r="AP551" s="6">
        <v>5.8123450688934808</v>
      </c>
      <c r="AQ551" s="6">
        <v>0.42512983303910301</v>
      </c>
      <c r="AR551" s="6">
        <v>0.10065840062208828</v>
      </c>
      <c r="AS551" s="6"/>
    </row>
    <row r="552" spans="1:45" ht="15.75" thickBot="1" x14ac:dyDescent="0.3">
      <c r="A552" s="10"/>
      <c r="B552" s="10" t="s">
        <v>46</v>
      </c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1"/>
    </row>
    <row r="553" spans="1:45" x14ac:dyDescent="0.25">
      <c r="A553" t="s">
        <v>77</v>
      </c>
      <c r="B553" t="s">
        <v>42</v>
      </c>
      <c r="D553" t="s">
        <v>40</v>
      </c>
      <c r="E553" t="s">
        <v>41</v>
      </c>
      <c r="F553">
        <v>2010</v>
      </c>
      <c r="I553" s="6">
        <v>1.6390438336732844</v>
      </c>
      <c r="J553" s="6">
        <v>19.195179718223276</v>
      </c>
      <c r="K553" s="6">
        <v>3.5053607935380411</v>
      </c>
      <c r="L553" s="6">
        <v>17.442996976785818</v>
      </c>
      <c r="M553" s="6">
        <v>4.3348163899254528</v>
      </c>
      <c r="N553" s="6">
        <v>7.8170430058340052</v>
      </c>
      <c r="O553" s="6">
        <v>0</v>
      </c>
      <c r="P553" s="6">
        <v>8.7024131941220801</v>
      </c>
      <c r="Q553" s="6">
        <v>46.94776180933485</v>
      </c>
      <c r="R553" s="6">
        <v>5.3757537249417027</v>
      </c>
      <c r="S553" s="6">
        <v>8.8486482864721427</v>
      </c>
      <c r="T553" s="6">
        <v>28.464771231691827</v>
      </c>
      <c r="U553" s="6">
        <v>22.353095087715957</v>
      </c>
      <c r="V553" s="6">
        <v>115.77650542834382</v>
      </c>
      <c r="W553" s="6">
        <v>3.4465210364036296</v>
      </c>
      <c r="X553" s="6">
        <v>5.664074733868663</v>
      </c>
      <c r="Y553" s="6">
        <v>17.48765675169339</v>
      </c>
      <c r="Z553" s="6">
        <v>0.75686240350955836</v>
      </c>
      <c r="AA553" s="6">
        <v>0</v>
      </c>
      <c r="AB553" s="6">
        <v>27.254555050139292</v>
      </c>
      <c r="AC553" s="6">
        <v>9.2237665846906634</v>
      </c>
      <c r="AD553" s="6">
        <v>7.8408976279262091E-2</v>
      </c>
      <c r="AE553" s="6">
        <v>10.409023730222563</v>
      </c>
      <c r="AF553" s="6">
        <v>0.95153828201583968</v>
      </c>
      <c r="AG553" s="6">
        <v>7.5377580718375928E-2</v>
      </c>
      <c r="AH553" s="6">
        <v>0</v>
      </c>
      <c r="AI553" s="6">
        <v>1.3549806776391489</v>
      </c>
      <c r="AJ553" s="6">
        <v>8.3943623221644401</v>
      </c>
      <c r="AK553" s="6">
        <v>20.028051746622491</v>
      </c>
      <c r="AL553" s="6">
        <v>3.2587777032596863</v>
      </c>
      <c r="AM553" s="6">
        <v>13.282425365978622</v>
      </c>
      <c r="AN553" s="6">
        <v>19.346106625341712</v>
      </c>
      <c r="AO553" s="6">
        <v>23.785677785711101</v>
      </c>
      <c r="AP553" s="6">
        <v>5.5215324356835236</v>
      </c>
      <c r="AQ553" s="6">
        <v>2.9681371646212398</v>
      </c>
      <c r="AR553" s="6">
        <v>3.8154137462524922</v>
      </c>
      <c r="AS553" s="6"/>
    </row>
    <row r="554" spans="1:45" x14ac:dyDescent="0.25">
      <c r="B554" t="s">
        <v>42</v>
      </c>
      <c r="D554" t="s">
        <v>40</v>
      </c>
      <c r="E554" t="s">
        <v>41</v>
      </c>
      <c r="F554">
        <v>2020</v>
      </c>
      <c r="I554" s="6">
        <v>1.2999103937107455</v>
      </c>
      <c r="J554" s="6">
        <v>10.125517365435469</v>
      </c>
      <c r="K554" s="6">
        <v>1.7457392853763762</v>
      </c>
      <c r="L554" s="6">
        <v>10.416358343309227</v>
      </c>
      <c r="M554" s="6">
        <v>2.1674081949627264</v>
      </c>
      <c r="N554" s="6">
        <v>4.2119270785137024</v>
      </c>
      <c r="O554" s="6">
        <v>0</v>
      </c>
      <c r="P554" s="6">
        <v>4.5555887539386708</v>
      </c>
      <c r="Q554" s="6">
        <v>23.654682353030971</v>
      </c>
      <c r="R554" s="6">
        <v>3.928927746498768</v>
      </c>
      <c r="S554" s="6">
        <v>4.4340506658780212</v>
      </c>
      <c r="T554" s="6">
        <v>15.46150192173473</v>
      </c>
      <c r="U554" s="6">
        <v>12.008045358896696</v>
      </c>
      <c r="V554" s="6">
        <v>52.048440977335439</v>
      </c>
      <c r="W554" s="6">
        <v>1.7232605182018146</v>
      </c>
      <c r="X554" s="6">
        <v>3.338568408540616</v>
      </c>
      <c r="Y554" s="6">
        <v>10.71669547270862</v>
      </c>
      <c r="Z554" s="6">
        <v>0.39849719579044551</v>
      </c>
      <c r="AA554" s="6">
        <v>0</v>
      </c>
      <c r="AB554" s="6">
        <v>19.598999924742269</v>
      </c>
      <c r="AC554" s="6">
        <v>4.6010915961317558</v>
      </c>
      <c r="AD554" s="6">
        <v>4.1143973257700889E-2</v>
      </c>
      <c r="AE554" s="6">
        <v>5.8067484492853554</v>
      </c>
      <c r="AF554" s="6">
        <v>0.47576914100791989</v>
      </c>
      <c r="AG554" s="6">
        <v>1.6610769691380074</v>
      </c>
      <c r="AH554" s="6">
        <v>0</v>
      </c>
      <c r="AI554" s="6">
        <v>0.86885261135070047</v>
      </c>
      <c r="AJ554" s="6">
        <v>4.5567823435558816</v>
      </c>
      <c r="AK554" s="6">
        <v>10.637797564183568</v>
      </c>
      <c r="AL554" s="6">
        <v>1.3719919155285922</v>
      </c>
      <c r="AM554" s="6">
        <v>8.7912401412617118</v>
      </c>
      <c r="AN554" s="6">
        <v>8.191372946743547</v>
      </c>
      <c r="AO554" s="6">
        <v>12.204555086138059</v>
      </c>
      <c r="AP554" s="6">
        <v>3.5431005516108343</v>
      </c>
      <c r="AQ554" s="6">
        <v>1.3232371140519541</v>
      </c>
      <c r="AR554" s="6">
        <v>1.6221796001418951</v>
      </c>
      <c r="AS554" s="6"/>
    </row>
    <row r="555" spans="1:45" x14ac:dyDescent="0.25">
      <c r="B555" t="s">
        <v>42</v>
      </c>
      <c r="D555" t="s">
        <v>40</v>
      </c>
      <c r="E555" t="s">
        <v>41</v>
      </c>
      <c r="F555">
        <v>2030</v>
      </c>
      <c r="I555" s="6">
        <v>1.030009801558444</v>
      </c>
      <c r="J555" s="6">
        <v>7.8985496765345404</v>
      </c>
      <c r="K555" s="6">
        <v>1.3957943300496041</v>
      </c>
      <c r="L555" s="6">
        <v>5.5604494332813452</v>
      </c>
      <c r="M555" s="6">
        <v>1.7322789522432613</v>
      </c>
      <c r="N555" s="6">
        <v>3.1791787650100134</v>
      </c>
      <c r="O555" s="6">
        <v>0</v>
      </c>
      <c r="P555" s="6">
        <v>3.3089093994142873</v>
      </c>
      <c r="Q555" s="6">
        <v>17.949104206854955</v>
      </c>
      <c r="R555" s="6">
        <v>3.1121889668210341</v>
      </c>
      <c r="S555" s="6">
        <v>3.3715457010841359</v>
      </c>
      <c r="T555" s="6">
        <v>10.803588861634092</v>
      </c>
      <c r="U555" s="6">
        <v>9.2860710998727338</v>
      </c>
      <c r="V555" s="6">
        <v>42.783842625114652</v>
      </c>
      <c r="W555" s="6">
        <v>1.4838059359057516</v>
      </c>
      <c r="X555" s="6">
        <v>2.5614837964051387</v>
      </c>
      <c r="Y555" s="6">
        <v>8.6052475457659394</v>
      </c>
      <c r="Z555" s="6">
        <v>0.35786641749299009</v>
      </c>
      <c r="AA555" s="6">
        <v>0</v>
      </c>
      <c r="AB555" s="6">
        <v>15.691590461071254</v>
      </c>
      <c r="AC555" s="6">
        <v>3.8717846931903073</v>
      </c>
      <c r="AD555" s="6">
        <v>2.9785662831642957E-2</v>
      </c>
      <c r="AE555" s="6">
        <v>4.9109032138959074</v>
      </c>
      <c r="AF555" s="6">
        <v>0.95712576850246456</v>
      </c>
      <c r="AG555" s="6">
        <v>1.3298545748120736</v>
      </c>
      <c r="AH555" s="6">
        <v>0</v>
      </c>
      <c r="AI555" s="6">
        <v>0.72775086314519999</v>
      </c>
      <c r="AJ555" s="6">
        <v>3.6223814741358837</v>
      </c>
      <c r="AK555" s="6">
        <v>7.9981074289116059</v>
      </c>
      <c r="AL555" s="6">
        <v>1.2247478948594841</v>
      </c>
      <c r="AM555" s="6">
        <v>7.1093198100810637</v>
      </c>
      <c r="AN555" s="6">
        <v>6.1399873502051765</v>
      </c>
      <c r="AO555" s="6">
        <v>9.8042968608566312</v>
      </c>
      <c r="AP555" s="6">
        <v>2.77624727023866</v>
      </c>
      <c r="AQ555" s="6">
        <v>1.0232083837989845</v>
      </c>
      <c r="AR555" s="6">
        <v>1.2270222469750611</v>
      </c>
      <c r="AS555" s="6"/>
    </row>
    <row r="556" spans="1:45" x14ac:dyDescent="0.25">
      <c r="B556" t="s">
        <v>42</v>
      </c>
      <c r="D556" t="s">
        <v>40</v>
      </c>
      <c r="E556" t="s">
        <v>41</v>
      </c>
      <c r="F556">
        <v>2040</v>
      </c>
      <c r="I556" s="6">
        <v>1.0381775888010081</v>
      </c>
      <c r="J556" s="6">
        <v>7.967220358494032</v>
      </c>
      <c r="K556" s="6">
        <v>1.4657723540296543</v>
      </c>
      <c r="L556" s="6">
        <v>4.9680557577445779</v>
      </c>
      <c r="M556" s="6">
        <v>1.7301186845299852</v>
      </c>
      <c r="N556" s="6">
        <v>3.0574066864573006</v>
      </c>
      <c r="O556" s="6">
        <v>0</v>
      </c>
      <c r="P556" s="6">
        <v>3.2965816704931146</v>
      </c>
      <c r="Q556" s="6">
        <v>16.781494985689353</v>
      </c>
      <c r="R556" s="6">
        <v>3.6447204244179527</v>
      </c>
      <c r="S556" s="6">
        <v>3.1907812790323935</v>
      </c>
      <c r="T556" s="6">
        <v>10.348451114098195</v>
      </c>
      <c r="U556" s="6">
        <v>7.8648330441047092</v>
      </c>
      <c r="V556" s="6">
        <v>42.337956733065823</v>
      </c>
      <c r="W556" s="6">
        <v>1.5253372340978724</v>
      </c>
      <c r="X556" s="6">
        <v>2.4418256623993124</v>
      </c>
      <c r="Y556" s="6">
        <v>9.4314981548578789</v>
      </c>
      <c r="Z556" s="6">
        <v>0.5424630416289683</v>
      </c>
      <c r="AA556" s="6">
        <v>0</v>
      </c>
      <c r="AB556" s="6">
        <v>15.933594414951747</v>
      </c>
      <c r="AC556" s="6">
        <v>3.7538028656225206</v>
      </c>
      <c r="AD556" s="6">
        <v>2.7383177329327626E-2</v>
      </c>
      <c r="AE556" s="6">
        <v>5.2131468084035486</v>
      </c>
      <c r="AF556" s="6">
        <v>0.9827430149722598</v>
      </c>
      <c r="AG556" s="6">
        <v>1.3300261268286953</v>
      </c>
      <c r="AH556" s="6">
        <v>0</v>
      </c>
      <c r="AI556" s="6">
        <v>0.91454481169144575</v>
      </c>
      <c r="AJ556" s="6">
        <v>3.5162263675573104</v>
      </c>
      <c r="AK556" s="6">
        <v>8.4808109015095727</v>
      </c>
      <c r="AL556" s="6">
        <v>1.2479342457184281</v>
      </c>
      <c r="AM556" s="6">
        <v>7.2336931084876408</v>
      </c>
      <c r="AN556" s="6">
        <v>5.9591343542644166</v>
      </c>
      <c r="AO556" s="6">
        <v>9.6730551207157145</v>
      </c>
      <c r="AP556" s="6">
        <v>2.6194594023577387</v>
      </c>
      <c r="AQ556" s="6">
        <v>0.94365574652621398</v>
      </c>
      <c r="AR556" s="6">
        <v>1.2763463581051939</v>
      </c>
      <c r="AS556" s="6"/>
    </row>
    <row r="557" spans="1:45" x14ac:dyDescent="0.25">
      <c r="B557" t="s">
        <v>42</v>
      </c>
      <c r="D557" t="s">
        <v>40</v>
      </c>
      <c r="E557" s="5" t="s">
        <v>41</v>
      </c>
      <c r="F557" s="5">
        <v>2050</v>
      </c>
      <c r="G557" s="5"/>
      <c r="H557" s="5"/>
      <c r="I557" s="7">
        <v>1.0409981509706054</v>
      </c>
      <c r="J557" s="7">
        <v>8.2956155823708251</v>
      </c>
      <c r="K557" s="7">
        <v>1.5365649783561237</v>
      </c>
      <c r="L557" s="7">
        <v>4.5676213164413957</v>
      </c>
      <c r="M557" s="7">
        <v>1.7294413054941782</v>
      </c>
      <c r="N557" s="7">
        <v>3.0389772089981038</v>
      </c>
      <c r="O557" s="7">
        <v>0</v>
      </c>
      <c r="P557" s="7">
        <v>3.2034758053619941</v>
      </c>
      <c r="Q557" s="7">
        <v>18.132856237089293</v>
      </c>
      <c r="R557" s="7">
        <v>3.8447943050030986</v>
      </c>
      <c r="S557" s="7">
        <v>3.196380292039255</v>
      </c>
      <c r="T557" s="7">
        <v>10.27460145560771</v>
      </c>
      <c r="U557" s="7">
        <v>8.6425004125100511</v>
      </c>
      <c r="V557" s="7">
        <v>45.161558383984854</v>
      </c>
      <c r="W557" s="7">
        <v>1.5384277089089931</v>
      </c>
      <c r="X557" s="7">
        <v>2.411738388921195</v>
      </c>
      <c r="Y557" s="7">
        <v>9.8404253266192061</v>
      </c>
      <c r="Z557" s="7">
        <v>0.56171914846775284</v>
      </c>
      <c r="AA557" s="7">
        <v>0</v>
      </c>
      <c r="AB557" s="7">
        <v>18.050004182677782</v>
      </c>
      <c r="AC557" s="7">
        <v>3.7717219823090566</v>
      </c>
      <c r="AD557" s="7">
        <v>2.6157775328859514E-2</v>
      </c>
      <c r="AE557" s="7">
        <v>5.1297641213806999</v>
      </c>
      <c r="AF557" s="7">
        <v>0.95720614627380307</v>
      </c>
      <c r="AG557" s="7">
        <v>1.3295943714476597</v>
      </c>
      <c r="AH557" s="7">
        <v>0</v>
      </c>
      <c r="AI557" s="7">
        <v>1.0106734628043303</v>
      </c>
      <c r="AJ557" s="7">
        <v>3.4160437023881784</v>
      </c>
      <c r="AK557" s="7">
        <v>8.3548711723629481</v>
      </c>
      <c r="AL557" s="7">
        <v>1.4288146943959559</v>
      </c>
      <c r="AM557" s="7">
        <v>7.5268401877805777</v>
      </c>
      <c r="AN557" s="7">
        <v>5.8003187031856598</v>
      </c>
      <c r="AO557" s="7">
        <v>8.8974390378219361</v>
      </c>
      <c r="AP557" s="7">
        <v>2.5218072058933858</v>
      </c>
      <c r="AQ557" s="7">
        <v>0.89934241991630626</v>
      </c>
      <c r="AR557" s="7">
        <v>1.3214724779084963</v>
      </c>
      <c r="AS557" s="23"/>
    </row>
    <row r="558" spans="1:45" x14ac:dyDescent="0.25">
      <c r="E558" t="s">
        <v>45</v>
      </c>
      <c r="F558">
        <v>2010</v>
      </c>
      <c r="I558" s="19">
        <v>1.878322019713595</v>
      </c>
      <c r="J558" s="6">
        <v>4.9590550327296246</v>
      </c>
      <c r="K558" s="6">
        <v>5.0589953472850588</v>
      </c>
      <c r="L558" s="6">
        <v>4.1863779992666617</v>
      </c>
      <c r="M558" s="19">
        <v>1.878322019713595</v>
      </c>
      <c r="N558" s="19">
        <v>4.9590550327296246</v>
      </c>
      <c r="O558" s="6">
        <v>0</v>
      </c>
      <c r="P558" s="6">
        <v>4.7474777595549709</v>
      </c>
      <c r="Q558" s="6">
        <v>5.0325341456782837</v>
      </c>
      <c r="R558" s="6">
        <v>4.2968622508756367</v>
      </c>
      <c r="S558" s="6">
        <v>4.3198387576453339</v>
      </c>
      <c r="T558" s="6">
        <v>5.2831253535806537</v>
      </c>
      <c r="U558" s="6">
        <v>5.7489634796269087</v>
      </c>
      <c r="V558" s="6">
        <v>4.7298931928243482</v>
      </c>
      <c r="W558" s="6">
        <v>4.6019697879872705</v>
      </c>
      <c r="X558" s="6">
        <v>2.1594464063805212</v>
      </c>
      <c r="Y558" s="6">
        <v>3.5993911292270542</v>
      </c>
      <c r="Z558" s="6">
        <v>4.5880850554885715</v>
      </c>
      <c r="AA558" s="6">
        <v>0</v>
      </c>
      <c r="AB558" s="6">
        <v>4.7264820717333587</v>
      </c>
      <c r="AC558" s="6">
        <v>4.5964716658245939</v>
      </c>
      <c r="AD558" s="6">
        <v>5.0503786850234667</v>
      </c>
      <c r="AE558" s="6">
        <v>4.3178812554675972</v>
      </c>
      <c r="AF558" s="6">
        <v>1.878322019713595</v>
      </c>
      <c r="AG558" s="19">
        <v>1.878322019713595</v>
      </c>
      <c r="AH558" s="6">
        <v>4.2770017680778523</v>
      </c>
      <c r="AI558" s="6">
        <v>5.7370827183434185</v>
      </c>
      <c r="AJ558" s="6">
        <v>4.615667621752058</v>
      </c>
      <c r="AK558" s="6">
        <v>4.7471996279512947</v>
      </c>
      <c r="AL558" s="6">
        <v>5.2696674142813107</v>
      </c>
      <c r="AM558" s="6">
        <v>3.7903631488454708</v>
      </c>
      <c r="AN558" s="19">
        <v>1.878322019713595</v>
      </c>
      <c r="AO558" s="6">
        <v>5.9645062784789511</v>
      </c>
      <c r="AP558" s="6">
        <v>4.2006278056774269</v>
      </c>
      <c r="AQ558" s="6">
        <v>4.0038219437783695</v>
      </c>
      <c r="AR558" s="6">
        <v>5.9883263047836763</v>
      </c>
      <c r="AS558" s="6"/>
    </row>
    <row r="559" spans="1:45" x14ac:dyDescent="0.25">
      <c r="E559" t="s">
        <v>45</v>
      </c>
      <c r="F559">
        <v>2020</v>
      </c>
      <c r="I559" s="19">
        <v>1.7302864050585829</v>
      </c>
      <c r="J559" s="6">
        <v>4.59907259837955</v>
      </c>
      <c r="K559" s="6">
        <v>4.6926959085754554</v>
      </c>
      <c r="L559" s="6">
        <v>3.8782196880850766</v>
      </c>
      <c r="M559" s="19">
        <v>1.7302864050585829</v>
      </c>
      <c r="N559" s="19">
        <v>4.59907259837955</v>
      </c>
      <c r="O559" s="6">
        <v>0</v>
      </c>
      <c r="P559" s="6">
        <v>4.3968544836136365</v>
      </c>
      <c r="Q559" s="6">
        <v>4.6666642592170771</v>
      </c>
      <c r="R559" s="6">
        <v>4.0008337026068013</v>
      </c>
      <c r="S559" s="6">
        <v>4.0027820688159412</v>
      </c>
      <c r="T559" s="6">
        <v>4.8961316099627519</v>
      </c>
      <c r="U559" s="6">
        <v>5.3290986167162311</v>
      </c>
      <c r="V559" s="6">
        <v>4.388458178084619</v>
      </c>
      <c r="W559" s="6">
        <v>4.2671196374102749</v>
      </c>
      <c r="X559" s="6">
        <v>2.0114106022787643</v>
      </c>
      <c r="Y559" s="6">
        <v>3.3386055030896382</v>
      </c>
      <c r="Z559" s="6">
        <v>4.2576164831229155</v>
      </c>
      <c r="AA559" s="6">
        <v>0</v>
      </c>
      <c r="AB559" s="6">
        <v>4.3886273511731515</v>
      </c>
      <c r="AC559" s="6">
        <v>4.2554574045313025</v>
      </c>
      <c r="AD559" s="6">
        <v>4.6842960778290879</v>
      </c>
      <c r="AE559" s="6">
        <v>3.9997834306456062</v>
      </c>
      <c r="AF559" s="6">
        <v>1.7302864050585829</v>
      </c>
      <c r="AG559" s="19">
        <v>1.7302864050585829</v>
      </c>
      <c r="AH559" s="6">
        <v>3.9399197454146027</v>
      </c>
      <c r="AI559" s="6">
        <v>5.3192354347439466</v>
      </c>
      <c r="AJ559" s="6">
        <v>4.2880386511985158</v>
      </c>
      <c r="AK559" s="6">
        <v>4.395843846941168</v>
      </c>
      <c r="AL559" s="6">
        <v>4.878820471956538</v>
      </c>
      <c r="AM559" s="6">
        <v>3.5120282019569613</v>
      </c>
      <c r="AN559" s="19">
        <v>1.7302864050585829</v>
      </c>
      <c r="AO559" s="6">
        <v>5.5297598743728944</v>
      </c>
      <c r="AP559" s="6">
        <v>3.8953120459042823</v>
      </c>
      <c r="AQ559" s="6">
        <v>3.7119206844157677</v>
      </c>
      <c r="AR559" s="6">
        <v>6.1292092351915564</v>
      </c>
      <c r="AS559" s="6"/>
    </row>
    <row r="560" spans="1:45" x14ac:dyDescent="0.25">
      <c r="E560" t="s">
        <v>45</v>
      </c>
      <c r="F560">
        <v>2030</v>
      </c>
      <c r="I560" s="19">
        <v>1.5572577645527246</v>
      </c>
      <c r="J560" s="6">
        <v>4.1787676308867603</v>
      </c>
      <c r="K560" s="6">
        <v>4.264767377352225</v>
      </c>
      <c r="L560" s="6">
        <v>3.5180515664732614</v>
      </c>
      <c r="M560" s="19">
        <v>1.5572577645527246</v>
      </c>
      <c r="N560" s="19">
        <v>4.1787676308867603</v>
      </c>
      <c r="O560" s="6">
        <v>0</v>
      </c>
      <c r="P560" s="6">
        <v>3.9869541017154746</v>
      </c>
      <c r="Q560" s="6">
        <v>4.23905828924162</v>
      </c>
      <c r="R560" s="6">
        <v>3.6546488042969134</v>
      </c>
      <c r="S560" s="6">
        <v>3.6321963286257417</v>
      </c>
      <c r="T560" s="6">
        <v>4.4438080471093704</v>
      </c>
      <c r="U560" s="6">
        <v>4.838386728522396</v>
      </c>
      <c r="V560" s="6">
        <v>3.9895964914083635</v>
      </c>
      <c r="W560" s="6">
        <v>3.8757515362338539</v>
      </c>
      <c r="X560" s="6">
        <v>1.8383818728176515</v>
      </c>
      <c r="Y560" s="6">
        <v>3.0338706318689246</v>
      </c>
      <c r="Z560" s="6">
        <v>3.8713514906390984</v>
      </c>
      <c r="AA560" s="6">
        <v>0</v>
      </c>
      <c r="AB560" s="6">
        <v>3.9946667175714272</v>
      </c>
      <c r="AC560" s="6">
        <v>3.856869306915768</v>
      </c>
      <c r="AD560" s="6">
        <v>4.2564073161733207</v>
      </c>
      <c r="AE560" s="6">
        <v>3.6279807782562661</v>
      </c>
      <c r="AF560" s="6">
        <v>1.5572577645527246</v>
      </c>
      <c r="AG560" s="19">
        <v>1.5572577645527246</v>
      </c>
      <c r="AH560" s="6">
        <v>3.545927770873142</v>
      </c>
      <c r="AI560" s="6">
        <v>4.8307766628192255</v>
      </c>
      <c r="AJ560" s="6">
        <v>3.9051310143824782</v>
      </c>
      <c r="AK560" s="6">
        <v>3.985171147667312</v>
      </c>
      <c r="AL560" s="6">
        <v>4.4219836737210532</v>
      </c>
      <c r="AM560" s="6">
        <v>3.1867062500457832</v>
      </c>
      <c r="AN560" s="19">
        <v>1.5572577645527246</v>
      </c>
      <c r="AO560" s="6">
        <v>5.0215491882486107</v>
      </c>
      <c r="AP560" s="6">
        <v>3.538433358857068</v>
      </c>
      <c r="AQ560" s="6">
        <v>3.3707484083307584</v>
      </c>
      <c r="AR560" s="6">
        <v>6.0138663321313492</v>
      </c>
      <c r="AS560" s="6"/>
    </row>
    <row r="561" spans="1:45" x14ac:dyDescent="0.25">
      <c r="E561" t="s">
        <v>45</v>
      </c>
      <c r="F561">
        <v>2040</v>
      </c>
      <c r="I561" s="19">
        <v>1.4015319880974522</v>
      </c>
      <c r="J561" s="6">
        <v>3.8006768545481493</v>
      </c>
      <c r="K561" s="6">
        <v>3.8796305467736243</v>
      </c>
      <c r="L561" s="6">
        <v>3.1938981142194542</v>
      </c>
      <c r="M561" s="19">
        <v>1.4015319880974522</v>
      </c>
      <c r="N561" s="19">
        <v>3.8006768545481493</v>
      </c>
      <c r="O561" s="6">
        <v>0</v>
      </c>
      <c r="P561" s="6">
        <v>3.6180640916238085</v>
      </c>
      <c r="Q561" s="6">
        <v>3.8542434745567071</v>
      </c>
      <c r="R561" s="6">
        <v>3.3431752596075377</v>
      </c>
      <c r="S561" s="6">
        <v>3.298669162454563</v>
      </c>
      <c r="T561" s="6">
        <v>4.0366746003327227</v>
      </c>
      <c r="U561" s="6">
        <v>4.3966918721217745</v>
      </c>
      <c r="V561" s="6">
        <v>3.6314371545118003</v>
      </c>
      <c r="W561" s="6">
        <v>3.5235082978907797</v>
      </c>
      <c r="X561" s="6">
        <v>1.6826559711550479</v>
      </c>
      <c r="Y561" s="6">
        <v>2.7595675884133208</v>
      </c>
      <c r="Z561" s="6">
        <v>3.5237137693626854</v>
      </c>
      <c r="AA561" s="6">
        <v>0</v>
      </c>
      <c r="AB561" s="6">
        <v>3.6403473339914432</v>
      </c>
      <c r="AC561" s="6">
        <v>3.4981400190617862</v>
      </c>
      <c r="AD561" s="6">
        <v>3.8713074306831303</v>
      </c>
      <c r="AE561" s="6">
        <v>3.2933583911058597</v>
      </c>
      <c r="AF561" s="6">
        <v>1.4015319880974522</v>
      </c>
      <c r="AG561" s="19">
        <v>1.4015319880974522</v>
      </c>
      <c r="AH561" s="6">
        <v>3.1913349937858277</v>
      </c>
      <c r="AI561" s="6">
        <v>4.3908699198451764</v>
      </c>
      <c r="AJ561" s="6">
        <v>3.5605479725278708</v>
      </c>
      <c r="AK561" s="6">
        <v>3.6155637284995681</v>
      </c>
      <c r="AL561" s="6">
        <v>4.010840078831599</v>
      </c>
      <c r="AM561" s="6">
        <v>2.8939168531694186</v>
      </c>
      <c r="AN561" s="19">
        <v>1.4015319880974522</v>
      </c>
      <c r="AO561" s="6">
        <v>4.5640696812606105</v>
      </c>
      <c r="AP561" s="6">
        <v>3.2172395190849237</v>
      </c>
      <c r="AQ561" s="6">
        <v>3.0636902030840112</v>
      </c>
      <c r="AR561" s="6">
        <v>5.5895688908654124</v>
      </c>
      <c r="AS561" s="6"/>
    </row>
    <row r="562" spans="1:45" x14ac:dyDescent="0.25">
      <c r="E562" t="s">
        <v>45</v>
      </c>
      <c r="F562">
        <v>2050</v>
      </c>
      <c r="I562" s="19">
        <v>1.2613787892877071</v>
      </c>
      <c r="J562" s="6">
        <v>3.4612977760782999</v>
      </c>
      <c r="K562" s="6">
        <v>3.5330072761290645</v>
      </c>
      <c r="L562" s="6">
        <v>2.902124070204263</v>
      </c>
      <c r="M562" s="19">
        <v>1.2613787892877071</v>
      </c>
      <c r="N562" s="19">
        <v>3.4612977760782999</v>
      </c>
      <c r="O562" s="6">
        <v>0</v>
      </c>
      <c r="P562" s="6">
        <v>3.2860791701753715</v>
      </c>
      <c r="Q562" s="6">
        <v>3.5079080977491035</v>
      </c>
      <c r="R562" s="6">
        <v>3.0629047539153573</v>
      </c>
      <c r="S562" s="6">
        <v>2.9984947129005013</v>
      </c>
      <c r="T562" s="6">
        <v>3.6702451167274681</v>
      </c>
      <c r="U562" s="6">
        <v>3.9991669592200583</v>
      </c>
      <c r="V562" s="6">
        <v>3.3089594170240204</v>
      </c>
      <c r="W562" s="6">
        <v>3.2064894816704372</v>
      </c>
      <c r="X562" s="6">
        <v>1.5425027503700495</v>
      </c>
      <c r="Y562" s="6">
        <v>2.5126985728823867</v>
      </c>
      <c r="Z562" s="6">
        <v>3.210838356764171</v>
      </c>
      <c r="AA562" s="6">
        <v>0</v>
      </c>
      <c r="AB562" s="6">
        <v>3.3199633309840033</v>
      </c>
      <c r="AC562" s="6">
        <v>3.1752836599932035</v>
      </c>
      <c r="AD562" s="6">
        <v>3.5247175337419585</v>
      </c>
      <c r="AE562" s="6">
        <v>2.9921982426704936</v>
      </c>
      <c r="AF562" s="6">
        <v>1.2613787892877071</v>
      </c>
      <c r="AG562" s="19">
        <v>1.2613787892877071</v>
      </c>
      <c r="AH562" s="6">
        <v>2.8722014944072449</v>
      </c>
      <c r="AI562" s="6">
        <v>3.9951008635875205</v>
      </c>
      <c r="AJ562" s="6">
        <v>3.2504569349370356</v>
      </c>
      <c r="AK562" s="6">
        <v>3.2829121055897819</v>
      </c>
      <c r="AL562" s="6">
        <v>3.6408075487089095</v>
      </c>
      <c r="AM562" s="6">
        <v>2.6304043282655929</v>
      </c>
      <c r="AN562" s="19">
        <v>1.2613787892877071</v>
      </c>
      <c r="AO562" s="6">
        <v>4.152472192862156</v>
      </c>
      <c r="AP562" s="6">
        <v>2.9281634562448713</v>
      </c>
      <c r="AQ562" s="6">
        <v>2.7873369762361628</v>
      </c>
      <c r="AR562" s="6">
        <v>4.8404541267953256</v>
      </c>
      <c r="AS562" s="6"/>
    </row>
    <row r="563" spans="1:45" x14ac:dyDescent="0.25">
      <c r="B563" t="s">
        <v>46</v>
      </c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</row>
    <row r="564" spans="1:45" x14ac:dyDescent="0.25">
      <c r="A564" t="s">
        <v>78</v>
      </c>
      <c r="B564" t="s">
        <v>42</v>
      </c>
      <c r="D564" t="s">
        <v>40</v>
      </c>
      <c r="E564" t="s">
        <v>41</v>
      </c>
      <c r="F564">
        <v>2010</v>
      </c>
      <c r="I564" s="13">
        <v>5.9576756657522836</v>
      </c>
      <c r="J564" s="13">
        <v>160.97820534035228</v>
      </c>
      <c r="K564" s="13">
        <v>33.595999095007713</v>
      </c>
      <c r="L564" s="13">
        <v>124.71874960346132</v>
      </c>
      <c r="M564" s="13">
        <v>10.588234940586625</v>
      </c>
      <c r="N564" s="13">
        <v>95.829346310413925</v>
      </c>
      <c r="O564" s="13">
        <v>0</v>
      </c>
      <c r="P564" s="13">
        <v>126.96988326899816</v>
      </c>
      <c r="Q564" s="13">
        <v>738.21825542666988</v>
      </c>
      <c r="R564" s="13">
        <v>20.913081179255407</v>
      </c>
      <c r="S564" s="13">
        <v>73.870200746102938</v>
      </c>
      <c r="T564" s="13">
        <v>237.45443230583271</v>
      </c>
      <c r="U564" s="13">
        <v>336.2399547400446</v>
      </c>
      <c r="V564" s="13">
        <v>315.06361384969875</v>
      </c>
      <c r="W564" s="13">
        <v>14.685041832674486</v>
      </c>
      <c r="X564" s="13">
        <v>31.305937128521869</v>
      </c>
      <c r="Y564" s="13">
        <v>73.69702829494625</v>
      </c>
      <c r="Z564" s="13">
        <v>18.923673014104182</v>
      </c>
      <c r="AA564" s="13">
        <v>0</v>
      </c>
      <c r="AB564" s="13">
        <v>160.32090613888838</v>
      </c>
      <c r="AC564" s="13">
        <v>60.324524152628818</v>
      </c>
      <c r="AD564" s="13">
        <v>5.5223475948497516</v>
      </c>
      <c r="AE564" s="13">
        <v>94.909790863891615</v>
      </c>
      <c r="AF564" s="13">
        <v>0</v>
      </c>
      <c r="AG564" s="13">
        <v>4.8418396554496486E-2</v>
      </c>
      <c r="AH564" s="13">
        <v>0</v>
      </c>
      <c r="AI564" s="13">
        <v>7.955333602291784</v>
      </c>
      <c r="AJ564" s="13">
        <v>96.758554766000216</v>
      </c>
      <c r="AK564" s="13">
        <v>409.9386245970914</v>
      </c>
      <c r="AL564" s="13">
        <v>123.559604736482</v>
      </c>
      <c r="AM564" s="13">
        <v>217.62914619711296</v>
      </c>
      <c r="AN564" s="13">
        <v>0</v>
      </c>
      <c r="AO564" s="13">
        <v>460.27656211295192</v>
      </c>
      <c r="AP564" s="13">
        <v>66.175054351976087</v>
      </c>
      <c r="AQ564" s="13">
        <v>102.42577914077582</v>
      </c>
      <c r="AR564" s="13">
        <v>89.533625793229305</v>
      </c>
      <c r="AS564" s="13"/>
    </row>
    <row r="565" spans="1:45" x14ac:dyDescent="0.25">
      <c r="B565" t="s">
        <v>42</v>
      </c>
      <c r="D565" t="s">
        <v>40</v>
      </c>
      <c r="E565" t="s">
        <v>41</v>
      </c>
      <c r="F565">
        <v>2020</v>
      </c>
      <c r="I565" s="6">
        <v>4.7249770635558832</v>
      </c>
      <c r="J565" s="6">
        <v>84.916507037593234</v>
      </c>
      <c r="K565" s="6">
        <v>16.731474705754184</v>
      </c>
      <c r="L565" s="6">
        <v>74.477751141506729</v>
      </c>
      <c r="M565" s="6">
        <v>5.2941174702933127</v>
      </c>
      <c r="N565" s="6">
        <v>51.634130494083983</v>
      </c>
      <c r="O565" s="6">
        <v>0</v>
      </c>
      <c r="P565" s="6">
        <v>66.466916636392412</v>
      </c>
      <c r="Q565" s="6">
        <v>371.95209454808219</v>
      </c>
      <c r="R565" s="6">
        <v>15.284551546462215</v>
      </c>
      <c r="S565" s="6">
        <v>37.016299236071134</v>
      </c>
      <c r="T565" s="6">
        <v>128.9805609726254</v>
      </c>
      <c r="U565" s="6">
        <v>180.62754227760908</v>
      </c>
      <c r="V565" s="6">
        <v>141.63987631939202</v>
      </c>
      <c r="W565" s="6">
        <v>7.3425209163372429</v>
      </c>
      <c r="X565" s="6">
        <v>18.452618937401425</v>
      </c>
      <c r="Y565" s="6">
        <v>45.162632175065511</v>
      </c>
      <c r="Z565" s="6">
        <v>9.9635423760094461</v>
      </c>
      <c r="AA565" s="6">
        <v>0</v>
      </c>
      <c r="AB565" s="6">
        <v>115.28823059375638</v>
      </c>
      <c r="AC565" s="6">
        <v>30.091683106984867</v>
      </c>
      <c r="AD565" s="6">
        <v>2.8977718182799537</v>
      </c>
      <c r="AE565" s="6">
        <v>52.946106686329557</v>
      </c>
      <c r="AF565" s="6">
        <v>0</v>
      </c>
      <c r="AG565" s="6">
        <v>1.0669841434650609</v>
      </c>
      <c r="AH565" s="6">
        <v>0</v>
      </c>
      <c r="AI565" s="6">
        <v>5.1011888867377362</v>
      </c>
      <c r="AJ565" s="6">
        <v>52.524260572065579</v>
      </c>
      <c r="AK565" s="6">
        <v>217.73681021865281</v>
      </c>
      <c r="AL565" s="6">
        <v>52.020356778184542</v>
      </c>
      <c r="AM565" s="6">
        <v>144.0422237084116</v>
      </c>
      <c r="AN565" s="6">
        <v>0</v>
      </c>
      <c r="AO565" s="6">
        <v>236.17029995001369</v>
      </c>
      <c r="AP565" s="6">
        <v>42.463731637635185</v>
      </c>
      <c r="AQ565" s="6">
        <v>45.66284672091907</v>
      </c>
      <c r="AR565" s="6">
        <v>22.207851959471604</v>
      </c>
      <c r="AS565" s="6"/>
    </row>
    <row r="566" spans="1:45" x14ac:dyDescent="0.25">
      <c r="B566" t="s">
        <v>42</v>
      </c>
      <c r="D566" t="s">
        <v>40</v>
      </c>
      <c r="E566" t="s">
        <v>41</v>
      </c>
      <c r="F566">
        <v>2030</v>
      </c>
      <c r="I566" s="6">
        <v>3.7439293593988641</v>
      </c>
      <c r="J566" s="6">
        <v>66.240294198081173</v>
      </c>
      <c r="K566" s="6">
        <v>13.377540233692493</v>
      </c>
      <c r="L566" s="6">
        <v>39.757634624088141</v>
      </c>
      <c r="M566" s="6">
        <v>4.2312695346481162</v>
      </c>
      <c r="N566" s="6">
        <v>38.973640368549361</v>
      </c>
      <c r="O566" s="6">
        <v>0</v>
      </c>
      <c r="P566" s="6">
        <v>48.277624932253836</v>
      </c>
      <c r="Q566" s="6">
        <v>282.23616810250849</v>
      </c>
      <c r="R566" s="6">
        <v>12.107225114561418</v>
      </c>
      <c r="S566" s="6">
        <v>28.146305480861379</v>
      </c>
      <c r="T566" s="6">
        <v>90.124035746640573</v>
      </c>
      <c r="U566" s="6">
        <v>139.68303333751385</v>
      </c>
      <c r="V566" s="6">
        <v>116.42804403168127</v>
      </c>
      <c r="W566" s="6">
        <v>6.3222455369324573</v>
      </c>
      <c r="X566" s="6">
        <v>14.157590507499506</v>
      </c>
      <c r="Y566" s="6">
        <v>36.264502492817925</v>
      </c>
      <c r="Z566" s="6">
        <v>8.9476594899732174</v>
      </c>
      <c r="AA566" s="6">
        <v>0</v>
      </c>
      <c r="AB566" s="6">
        <v>92.303469891592457</v>
      </c>
      <c r="AC566" s="6">
        <v>25.321929722918085</v>
      </c>
      <c r="AD566" s="6">
        <v>2.0978055231009725</v>
      </c>
      <c r="AE566" s="6">
        <v>44.777762935670417</v>
      </c>
      <c r="AF566" s="6">
        <v>0</v>
      </c>
      <c r="AG566" s="6">
        <v>0.85422516283233363</v>
      </c>
      <c r="AH566" s="6">
        <v>0</v>
      </c>
      <c r="AI566" s="6">
        <v>4.272755317635375</v>
      </c>
      <c r="AJ566" s="6">
        <v>41.75378459934619</v>
      </c>
      <c r="AK566" s="6">
        <v>163.70704451274065</v>
      </c>
      <c r="AL566" s="6">
        <v>46.437462008931959</v>
      </c>
      <c r="AM566" s="6">
        <v>116.48438878287413</v>
      </c>
      <c r="AN566" s="6">
        <v>0</v>
      </c>
      <c r="AO566" s="6">
        <v>189.72291198533037</v>
      </c>
      <c r="AP566" s="6">
        <v>33.273066153748964</v>
      </c>
      <c r="AQ566" s="6">
        <v>35.309323700799638</v>
      </c>
      <c r="AR566" s="6">
        <v>16.790001206597971</v>
      </c>
      <c r="AS566" s="6"/>
    </row>
    <row r="567" spans="1:45" x14ac:dyDescent="0.25">
      <c r="B567" t="s">
        <v>42</v>
      </c>
      <c r="D567" t="s">
        <v>40</v>
      </c>
      <c r="E567" t="s">
        <v>41</v>
      </c>
      <c r="F567">
        <v>2040</v>
      </c>
      <c r="I567" s="6">
        <v>3.7736180268392046</v>
      </c>
      <c r="J567" s="6">
        <v>66.816193111433975</v>
      </c>
      <c r="K567" s="6">
        <v>14.048222017615599</v>
      </c>
      <c r="L567" s="6">
        <v>35.52197497315364</v>
      </c>
      <c r="M567" s="6">
        <v>4.2259928585388611</v>
      </c>
      <c r="N567" s="6">
        <v>37.480833091186575</v>
      </c>
      <c r="O567" s="6">
        <v>0</v>
      </c>
      <c r="P567" s="6">
        <v>48.097760994840428</v>
      </c>
      <c r="Q567" s="6">
        <v>263.87639100025746</v>
      </c>
      <c r="R567" s="6">
        <v>14.178911090717691</v>
      </c>
      <c r="S567" s="6">
        <v>26.637249666638343</v>
      </c>
      <c r="T567" s="6">
        <v>86.327255699388175</v>
      </c>
      <c r="U567" s="6">
        <v>118.30447177049021</v>
      </c>
      <c r="V567" s="6">
        <v>115.21465086530648</v>
      </c>
      <c r="W567" s="6">
        <v>6.4992033575506021</v>
      </c>
      <c r="X567" s="6">
        <v>13.496227408297589</v>
      </c>
      <c r="Y567" s="6">
        <v>39.746513569634658</v>
      </c>
      <c r="Z567" s="6">
        <v>13.563090430205705</v>
      </c>
      <c r="AA567" s="6">
        <v>0</v>
      </c>
      <c r="AB567" s="6">
        <v>93.727022508904966</v>
      </c>
      <c r="AC567" s="6">
        <v>24.550314619550541</v>
      </c>
      <c r="AD567" s="6">
        <v>1.9285983651332508</v>
      </c>
      <c r="AE567" s="6">
        <v>47.533629104116322</v>
      </c>
      <c r="AF567" s="6">
        <v>0</v>
      </c>
      <c r="AG567" s="6">
        <v>0.85433535837709951</v>
      </c>
      <c r="AH567" s="6">
        <v>0</v>
      </c>
      <c r="AI567" s="6">
        <v>5.3694559570598868</v>
      </c>
      <c r="AJ567" s="6">
        <v>40.530175908254435</v>
      </c>
      <c r="AK567" s="6">
        <v>173.58712671686322</v>
      </c>
      <c r="AL567" s="6">
        <v>47.316594189242039</v>
      </c>
      <c r="AM567" s="6">
        <v>118.52221350209085</v>
      </c>
      <c r="AN567" s="6">
        <v>0</v>
      </c>
      <c r="AO567" s="6">
        <v>187.18325356138294</v>
      </c>
      <c r="AP567" s="6">
        <v>31.393978092670508</v>
      </c>
      <c r="AQ567" s="6">
        <v>32.564086400957109</v>
      </c>
      <c r="AR567" s="6">
        <v>17.467675689133873</v>
      </c>
      <c r="AS567" s="6"/>
    </row>
    <row r="568" spans="1:45" x14ac:dyDescent="0.25">
      <c r="B568" t="s">
        <v>42</v>
      </c>
      <c r="D568" t="s">
        <v>40</v>
      </c>
      <c r="E568" s="5" t="s">
        <v>41</v>
      </c>
      <c r="F568" s="5">
        <v>2050</v>
      </c>
      <c r="G568" s="5"/>
      <c r="H568" s="5"/>
      <c r="I568" s="7">
        <v>3.7838703424004621</v>
      </c>
      <c r="J568" s="7">
        <v>69.570242542492025</v>
      </c>
      <c r="K568" s="7">
        <v>14.726711075629156</v>
      </c>
      <c r="L568" s="7">
        <v>32.658838386937461</v>
      </c>
      <c r="M568" s="7">
        <v>4.2243382905641624</v>
      </c>
      <c r="N568" s="7">
        <v>37.254905617531989</v>
      </c>
      <c r="O568" s="7">
        <v>0</v>
      </c>
      <c r="P568" s="7">
        <v>46.739328504489102</v>
      </c>
      <c r="Q568" s="7">
        <v>285.12553061869426</v>
      </c>
      <c r="R568" s="7">
        <v>14.957250560978892</v>
      </c>
      <c r="S568" s="7">
        <v>26.683991293314719</v>
      </c>
      <c r="T568" s="7">
        <v>85.711198447773455</v>
      </c>
      <c r="U568" s="7">
        <v>130.00230778511525</v>
      </c>
      <c r="V568" s="7">
        <v>122.89854266113483</v>
      </c>
      <c r="W568" s="7">
        <v>6.5549796514366454</v>
      </c>
      <c r="X568" s="7">
        <v>13.329931881467346</v>
      </c>
      <c r="Y568" s="7">
        <v>41.469827205976962</v>
      </c>
      <c r="Z568" s="7">
        <v>14.044546858285779</v>
      </c>
      <c r="AA568" s="7">
        <v>0</v>
      </c>
      <c r="AB568" s="7">
        <v>106.17649127105592</v>
      </c>
      <c r="AC568" s="7">
        <v>24.66750776157399</v>
      </c>
      <c r="AD568" s="7">
        <v>1.8422932491742385</v>
      </c>
      <c r="AE568" s="7">
        <v>46.773343260590941</v>
      </c>
      <c r="AF568" s="7">
        <v>0</v>
      </c>
      <c r="AG568" s="7">
        <v>0.85405802255583618</v>
      </c>
      <c r="AH568" s="7">
        <v>0</v>
      </c>
      <c r="AI568" s="7">
        <v>5.933844439465223</v>
      </c>
      <c r="AJ568" s="7">
        <v>39.375409230054643</v>
      </c>
      <c r="AK568" s="7">
        <v>171.00936428636595</v>
      </c>
      <c r="AL568" s="7">
        <v>54.174845588469765</v>
      </c>
      <c r="AM568" s="7">
        <v>123.32535350241858</v>
      </c>
      <c r="AN568" s="7">
        <v>0</v>
      </c>
      <c r="AO568" s="7">
        <v>172.17430963428058</v>
      </c>
      <c r="AP568" s="7">
        <v>30.223625571175546</v>
      </c>
      <c r="AQ568" s="7">
        <v>31.034902689894125</v>
      </c>
      <c r="AR568" s="7">
        <v>18.088338900332833</v>
      </c>
      <c r="AS568" s="23"/>
    </row>
    <row r="569" spans="1:45" x14ac:dyDescent="0.25">
      <c r="E569" t="s">
        <v>45</v>
      </c>
      <c r="F569">
        <v>2010</v>
      </c>
      <c r="I569" s="19">
        <v>2.8308833922261485</v>
      </c>
      <c r="J569" s="6">
        <v>6.1968438731888416</v>
      </c>
      <c r="K569" s="6">
        <v>6.3150585998958659</v>
      </c>
      <c r="L569" s="6">
        <v>3.0504974019722013</v>
      </c>
      <c r="M569" s="19">
        <v>2.8308833922261485</v>
      </c>
      <c r="N569" s="19">
        <v>6.1968438731888416</v>
      </c>
      <c r="O569" s="6">
        <v>0</v>
      </c>
      <c r="P569" s="6">
        <v>5.9200031363607719</v>
      </c>
      <c r="Q569" s="6">
        <v>6.2800483928031694</v>
      </c>
      <c r="R569" s="6">
        <v>5.3469559705917984</v>
      </c>
      <c r="S569" s="6">
        <v>3.174513898844042</v>
      </c>
      <c r="T569" s="6">
        <v>6.5871640920784191</v>
      </c>
      <c r="U569" s="6">
        <v>7.1842061212075699</v>
      </c>
      <c r="V569" s="6">
        <v>5.9077356977465545</v>
      </c>
      <c r="W569" s="6">
        <v>5.7423488129088529</v>
      </c>
      <c r="X569" s="6">
        <v>3.1704660457622253</v>
      </c>
      <c r="Y569" s="6">
        <v>2.6566001863990492</v>
      </c>
      <c r="Z569" s="6">
        <v>5.7299166465900786</v>
      </c>
      <c r="AA569" s="6">
        <v>0</v>
      </c>
      <c r="AB569" s="6">
        <v>5.8841414577701077</v>
      </c>
      <c r="AC569" s="6">
        <v>3.3500592877535014</v>
      </c>
      <c r="AD569" s="6">
        <v>6.2931844523781848</v>
      </c>
      <c r="AE569" s="6">
        <v>3.1650380940938225</v>
      </c>
      <c r="AF569" s="6">
        <v>2.8308833922261485</v>
      </c>
      <c r="AG569" s="19">
        <v>2.8308833922261485</v>
      </c>
      <c r="AH569" s="6">
        <v>5.3441554770318032</v>
      </c>
      <c r="AI569" s="6">
        <v>3.9799320018423234</v>
      </c>
      <c r="AJ569" s="6">
        <v>5.7726512312456792</v>
      </c>
      <c r="AK569" s="6">
        <v>3.4572693653529112</v>
      </c>
      <c r="AL569" s="6">
        <v>6.5805851492149259</v>
      </c>
      <c r="AM569" s="6">
        <v>2.7723467323106523</v>
      </c>
      <c r="AN569" s="19">
        <v>2.8308833922261485</v>
      </c>
      <c r="AO569" s="6">
        <v>7.4580774687433671</v>
      </c>
      <c r="AP569" s="6">
        <v>3.1098553866826828</v>
      </c>
      <c r="AQ569" s="6">
        <v>2.9516508023450734</v>
      </c>
      <c r="AR569" s="6">
        <v>7.4932014233122128</v>
      </c>
      <c r="AS569" s="6"/>
    </row>
    <row r="570" spans="1:45" x14ac:dyDescent="0.25">
      <c r="E570" t="s">
        <v>45</v>
      </c>
      <c r="F570">
        <v>2020</v>
      </c>
      <c r="I570" s="19">
        <v>2.6077738515901059</v>
      </c>
      <c r="J570" s="6">
        <v>5.7469719236177745</v>
      </c>
      <c r="K570" s="6">
        <v>5.8573463639067249</v>
      </c>
      <c r="L570" s="6">
        <v>2.8349516841541647</v>
      </c>
      <c r="M570" s="19">
        <v>2.6077738515901059</v>
      </c>
      <c r="N570" s="19">
        <v>5.7469719236177745</v>
      </c>
      <c r="O570" s="6">
        <v>0</v>
      </c>
      <c r="P570" s="6">
        <v>5.4818809606307761</v>
      </c>
      <c r="Q570" s="6">
        <v>5.8228778581023848</v>
      </c>
      <c r="R570" s="6">
        <v>4.9770645940895131</v>
      </c>
      <c r="S570" s="6">
        <v>2.9527647822362679</v>
      </c>
      <c r="T570" s="6">
        <v>6.1036117157507199</v>
      </c>
      <c r="U570" s="6">
        <v>6.6595892094068354</v>
      </c>
      <c r="V570" s="6">
        <v>5.4810905162572894</v>
      </c>
      <c r="W570" s="6">
        <v>5.323936798774576</v>
      </c>
      <c r="X570" s="6">
        <v>2.9473562770858672</v>
      </c>
      <c r="Y570" s="6">
        <v>2.4741527553380722</v>
      </c>
      <c r="Z570" s="6">
        <v>5.3170033344776808</v>
      </c>
      <c r="AA570" s="6">
        <v>0</v>
      </c>
      <c r="AB570" s="6">
        <v>5.4620250692375327</v>
      </c>
      <c r="AC570" s="6">
        <v>3.1115497471174591</v>
      </c>
      <c r="AD570" s="6">
        <v>5.8357554771131666</v>
      </c>
      <c r="AE570" s="6">
        <v>2.9425271400302178</v>
      </c>
      <c r="AF570" s="6">
        <v>2.6077738515901059</v>
      </c>
      <c r="AG570" s="19">
        <v>2.6077738515901059</v>
      </c>
      <c r="AH570" s="6">
        <v>4.9229681978798592</v>
      </c>
      <c r="AI570" s="6">
        <v>3.7083680986214889</v>
      </c>
      <c r="AJ570" s="6">
        <v>5.3632628296854605</v>
      </c>
      <c r="AK570" s="6">
        <v>3.2115250816760135</v>
      </c>
      <c r="AL570" s="6">
        <v>6.0921921526765912</v>
      </c>
      <c r="AM570" s="6">
        <v>2.577638941408928</v>
      </c>
      <c r="AN570" s="19">
        <v>2.6077738515901059</v>
      </c>
      <c r="AO570" s="6">
        <v>6.9148360516849179</v>
      </c>
      <c r="AP570" s="6">
        <v>2.896289640732113</v>
      </c>
      <c r="AQ570" s="6">
        <v>2.7474636963509163</v>
      </c>
      <c r="AR570" s="6">
        <v>7.6758375109743007</v>
      </c>
      <c r="AS570" s="6"/>
    </row>
    <row r="571" spans="1:45" x14ac:dyDescent="0.25">
      <c r="E571" t="s">
        <v>45</v>
      </c>
      <c r="F571">
        <v>2030</v>
      </c>
      <c r="I571" s="19">
        <v>2.3469964664310954</v>
      </c>
      <c r="J571" s="6">
        <v>5.2217074541109483</v>
      </c>
      <c r="K571" s="6">
        <v>5.3226086208246546</v>
      </c>
      <c r="L571" s="6">
        <v>2.583034176800433</v>
      </c>
      <c r="M571" s="19">
        <v>2.3469964664310954</v>
      </c>
      <c r="N571" s="19">
        <v>5.2217074541109483</v>
      </c>
      <c r="O571" s="6">
        <v>0</v>
      </c>
      <c r="P571" s="6">
        <v>4.9696925890723209</v>
      </c>
      <c r="Q571" s="6">
        <v>5.2885641772951058</v>
      </c>
      <c r="R571" s="6">
        <v>4.5445093732681787</v>
      </c>
      <c r="S571" s="6">
        <v>2.6935775030843248</v>
      </c>
      <c r="T571" s="6">
        <v>5.5384288527439454</v>
      </c>
      <c r="U571" s="6">
        <v>6.0464494754765701</v>
      </c>
      <c r="V571" s="6">
        <v>4.9826859217044488</v>
      </c>
      <c r="W571" s="6">
        <v>4.8349027703832199</v>
      </c>
      <c r="X571" s="6">
        <v>2.6865787848498828</v>
      </c>
      <c r="Y571" s="6">
        <v>2.2609959017131129</v>
      </c>
      <c r="Z571" s="6">
        <v>4.8343743666697101</v>
      </c>
      <c r="AA571" s="6">
        <v>0</v>
      </c>
      <c r="AB571" s="6">
        <v>4.9697661147565713</v>
      </c>
      <c r="AC571" s="6">
        <v>2.8327723619584488</v>
      </c>
      <c r="AD571" s="6">
        <v>5.3010982332969121</v>
      </c>
      <c r="AE571" s="6">
        <v>2.682449401514317</v>
      </c>
      <c r="AF571" s="6">
        <v>2.3469964664310954</v>
      </c>
      <c r="AG571" s="19">
        <v>2.3469964664310954</v>
      </c>
      <c r="AH571" s="6">
        <v>4.4306713780918736</v>
      </c>
      <c r="AI571" s="6">
        <v>3.3915441056311342</v>
      </c>
      <c r="AJ571" s="6">
        <v>4.8848026436434768</v>
      </c>
      <c r="AK571" s="6">
        <v>2.9242945539750815</v>
      </c>
      <c r="AL571" s="6">
        <v>5.5213402782969965</v>
      </c>
      <c r="AM571" s="6">
        <v>2.3500638105994138</v>
      </c>
      <c r="AN571" s="19">
        <v>2.3469964664310954</v>
      </c>
      <c r="AO571" s="6">
        <v>6.2797955444145179</v>
      </c>
      <c r="AP571" s="6">
        <v>2.6466476198435065</v>
      </c>
      <c r="AQ571" s="6">
        <v>2.5088159226883979</v>
      </c>
      <c r="AR571" s="6">
        <v>7.5357946170530994</v>
      </c>
      <c r="AS571" s="6"/>
    </row>
    <row r="572" spans="1:45" x14ac:dyDescent="0.25">
      <c r="E572" t="s">
        <v>45</v>
      </c>
      <c r="F572">
        <v>2040</v>
      </c>
      <c r="I572" s="19">
        <v>2.1122968197879857</v>
      </c>
      <c r="J572" s="6">
        <v>4.7491835747638795</v>
      </c>
      <c r="K572" s="6">
        <v>4.8413128930038916</v>
      </c>
      <c r="L572" s="6">
        <v>2.3563061041254834</v>
      </c>
      <c r="M572" s="19">
        <v>2.1122968197879857</v>
      </c>
      <c r="N572" s="19">
        <v>4.7491835747638795</v>
      </c>
      <c r="O572" s="6">
        <v>0</v>
      </c>
      <c r="P572" s="6">
        <v>4.5087481208657119</v>
      </c>
      <c r="Q572" s="6">
        <v>4.8077188824317556</v>
      </c>
      <c r="R572" s="6">
        <v>4.1553220718199748</v>
      </c>
      <c r="S572" s="6">
        <v>2.4603089518475749</v>
      </c>
      <c r="T572" s="6">
        <v>5.0297130661600891</v>
      </c>
      <c r="U572" s="6">
        <v>5.4945557564794845</v>
      </c>
      <c r="V572" s="6">
        <v>4.5351364428553644</v>
      </c>
      <c r="W572" s="6">
        <v>4.3947572599536384</v>
      </c>
      <c r="X572" s="6">
        <v>2.4518789874925488</v>
      </c>
      <c r="Y572" s="6">
        <v>2.0691060061496134</v>
      </c>
      <c r="Z572" s="6">
        <v>4.4000090660197566</v>
      </c>
      <c r="AA572" s="6">
        <v>0</v>
      </c>
      <c r="AB572" s="6">
        <v>4.5270285788163029</v>
      </c>
      <c r="AC572" s="6">
        <v>2.5818727153153391</v>
      </c>
      <c r="AD572" s="6">
        <v>4.8199067138622835</v>
      </c>
      <c r="AE572" s="6">
        <v>2.4483794368500056</v>
      </c>
      <c r="AF572" s="6">
        <v>2.1122968197879857</v>
      </c>
      <c r="AG572" s="19">
        <v>2.1122968197879857</v>
      </c>
      <c r="AH572" s="6">
        <v>3.9876042402826863</v>
      </c>
      <c r="AI572" s="6">
        <v>3.1055829801978319</v>
      </c>
      <c r="AJ572" s="6">
        <v>4.4542346857767257</v>
      </c>
      <c r="AK572" s="6">
        <v>2.665784769364703</v>
      </c>
      <c r="AL572" s="6">
        <v>5.0075841035553017</v>
      </c>
      <c r="AM572" s="6">
        <v>2.1452466071907299</v>
      </c>
      <c r="AN572" s="19">
        <v>2.1122968197879857</v>
      </c>
      <c r="AO572" s="6">
        <v>5.7081461027162099</v>
      </c>
      <c r="AP572" s="6">
        <v>2.4219661026369081</v>
      </c>
      <c r="AQ572" s="6">
        <v>2.2940287384543101</v>
      </c>
      <c r="AR572" s="6">
        <v>7.0032958209539213</v>
      </c>
      <c r="AS572" s="6"/>
    </row>
    <row r="573" spans="1:45" x14ac:dyDescent="0.25">
      <c r="E573" t="s">
        <v>45</v>
      </c>
      <c r="F573">
        <v>2050</v>
      </c>
      <c r="I573" s="19">
        <v>1.901067137809187</v>
      </c>
      <c r="J573" s="6">
        <v>4.3250572653818651</v>
      </c>
      <c r="K573" s="6">
        <v>4.4081631750704151</v>
      </c>
      <c r="L573" s="6">
        <v>2.1522097922049417</v>
      </c>
      <c r="M573" s="19">
        <v>1.901067137809187</v>
      </c>
      <c r="N573" s="19">
        <v>4.3250572653818651</v>
      </c>
      <c r="O573" s="6">
        <v>0</v>
      </c>
      <c r="P573" s="6">
        <v>4.0939180750431596</v>
      </c>
      <c r="Q573" s="6">
        <v>4.3749562762587813</v>
      </c>
      <c r="R573" s="6">
        <v>3.8051208209638574</v>
      </c>
      <c r="S573" s="6">
        <v>2.2503672557345014</v>
      </c>
      <c r="T573" s="6">
        <v>4.571857551932152</v>
      </c>
      <c r="U573" s="6">
        <v>4.9978522933753036</v>
      </c>
      <c r="V573" s="6">
        <v>4.1321746006996634</v>
      </c>
      <c r="W573" s="6">
        <v>3.9986263934880699</v>
      </c>
      <c r="X573" s="6">
        <v>2.2406492790617585</v>
      </c>
      <c r="Y573" s="6">
        <v>1.8964093627033614</v>
      </c>
      <c r="Z573" s="6">
        <v>4.0090788349837752</v>
      </c>
      <c r="AA573" s="6">
        <v>0</v>
      </c>
      <c r="AB573" s="6">
        <v>4.1267662042936948</v>
      </c>
      <c r="AC573" s="6">
        <v>2.3560630333365409</v>
      </c>
      <c r="AD573" s="6">
        <v>4.386834346371117</v>
      </c>
      <c r="AE573" s="6">
        <v>2.2377164686521258</v>
      </c>
      <c r="AF573" s="6">
        <v>1.901067137809187</v>
      </c>
      <c r="AG573" s="19">
        <v>1.901067137809187</v>
      </c>
      <c r="AH573" s="6">
        <v>3.5888438162544176</v>
      </c>
      <c r="AI573" s="6">
        <v>2.848278262270834</v>
      </c>
      <c r="AJ573" s="6">
        <v>4.0667649884507062</v>
      </c>
      <c r="AK573" s="6">
        <v>2.433120215952933</v>
      </c>
      <c r="AL573" s="6">
        <v>4.5451995901547066</v>
      </c>
      <c r="AM573" s="6">
        <v>1.9609087002868437</v>
      </c>
      <c r="AN573" s="19">
        <v>1.901067137809187</v>
      </c>
      <c r="AO573" s="6">
        <v>5.1938313954274831</v>
      </c>
      <c r="AP573" s="6">
        <v>2.2197507700336194</v>
      </c>
      <c r="AQ573" s="6">
        <v>2.1007161352724646</v>
      </c>
      <c r="AR573" s="6">
        <v>6.0605183960922284</v>
      </c>
      <c r="AS573" s="6"/>
    </row>
    <row r="574" spans="1:45" x14ac:dyDescent="0.25">
      <c r="B574" t="s">
        <v>46</v>
      </c>
      <c r="I574" s="11"/>
      <c r="J574" s="11"/>
      <c r="K574" s="11"/>
      <c r="L574" s="11"/>
      <c r="M574" s="19"/>
      <c r="N574" s="19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</row>
  </sheetData>
  <autoFilter ref="B3:AR208"/>
  <conditionalFormatting sqref="I105:AR1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BG11"/>
  <sheetViews>
    <sheetView topLeftCell="C1" workbookViewId="0">
      <selection activeCell="U5" sqref="U5"/>
    </sheetView>
  </sheetViews>
  <sheetFormatPr defaultRowHeight="15" x14ac:dyDescent="0.25"/>
  <cols>
    <col min="2" max="2" width="10.140625" bestFit="1" customWidth="1"/>
  </cols>
  <sheetData>
    <row r="2" spans="1:59" x14ac:dyDescent="0.25">
      <c r="A2" t="s">
        <v>202</v>
      </c>
    </row>
    <row r="3" spans="1:59" x14ac:dyDescent="0.25">
      <c r="B3" s="71" t="s">
        <v>195</v>
      </c>
      <c r="AZ3" s="72"/>
      <c r="BA3" s="73"/>
      <c r="BB3" s="73"/>
      <c r="BC3" s="73"/>
      <c r="BD3" s="73"/>
      <c r="BE3" s="73"/>
      <c r="BF3" s="73"/>
      <c r="BG3" s="73"/>
    </row>
    <row r="4" spans="1:59" ht="15.75" thickBot="1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203</v>
      </c>
      <c r="G4" s="1" t="s">
        <v>204</v>
      </c>
      <c r="H4" s="2" t="s">
        <v>4</v>
      </c>
      <c r="I4" s="2" t="s">
        <v>6</v>
      </c>
      <c r="J4" s="2" t="s">
        <v>8</v>
      </c>
      <c r="K4" s="2" t="s">
        <v>14</v>
      </c>
      <c r="L4" s="2" t="s">
        <v>23</v>
      </c>
      <c r="M4" s="2" t="s">
        <v>25</v>
      </c>
      <c r="N4" s="2" t="s">
        <v>7</v>
      </c>
      <c r="O4" s="2" t="s">
        <v>24</v>
      </c>
      <c r="P4" s="2" t="s">
        <v>13</v>
      </c>
      <c r="Q4" s="2" t="s">
        <v>15</v>
      </c>
      <c r="R4" s="2" t="s">
        <v>16</v>
      </c>
      <c r="S4" s="2" t="s">
        <v>17</v>
      </c>
      <c r="T4" s="2" t="s">
        <v>38</v>
      </c>
      <c r="U4" s="2" t="s">
        <v>167</v>
      </c>
      <c r="V4" s="2" t="s">
        <v>19</v>
      </c>
      <c r="W4" s="2" t="s">
        <v>20</v>
      </c>
      <c r="X4" s="2" t="s">
        <v>22</v>
      </c>
      <c r="Y4" s="2" t="s">
        <v>29</v>
      </c>
      <c r="Z4" s="2" t="s">
        <v>31</v>
      </c>
      <c r="AA4" s="2" t="s">
        <v>32</v>
      </c>
      <c r="AB4" s="2" t="s">
        <v>11</v>
      </c>
      <c r="AC4" s="2" t="s">
        <v>12</v>
      </c>
      <c r="AD4" s="2" t="s">
        <v>33</v>
      </c>
      <c r="AE4" s="2" t="s">
        <v>37</v>
      </c>
      <c r="AF4" s="2" t="s">
        <v>10</v>
      </c>
      <c r="AG4" s="2" t="s">
        <v>28</v>
      </c>
      <c r="AH4" s="2" t="s">
        <v>36</v>
      </c>
      <c r="AI4" s="2" t="s">
        <v>35</v>
      </c>
      <c r="AJ4" s="2" t="s">
        <v>9</v>
      </c>
      <c r="AK4" s="2" t="s">
        <v>21</v>
      </c>
      <c r="AL4" s="2" t="s">
        <v>30</v>
      </c>
      <c r="AM4" s="2" t="s">
        <v>5</v>
      </c>
      <c r="AN4" s="2" t="s">
        <v>166</v>
      </c>
      <c r="AO4" s="2" t="s">
        <v>18</v>
      </c>
      <c r="AP4" s="2" t="s">
        <v>205</v>
      </c>
      <c r="AQ4" s="2" t="s">
        <v>26</v>
      </c>
      <c r="AR4" s="2" t="s">
        <v>27</v>
      </c>
      <c r="AS4" s="2" t="s">
        <v>34</v>
      </c>
      <c r="AT4" s="3" t="s">
        <v>206</v>
      </c>
      <c r="AU4" s="3" t="s">
        <v>39</v>
      </c>
      <c r="AV4" s="3" t="s">
        <v>207</v>
      </c>
      <c r="AW4" s="3" t="s">
        <v>191</v>
      </c>
      <c r="AX4" s="3" t="s">
        <v>208</v>
      </c>
      <c r="AY4" s="3" t="s">
        <v>209</v>
      </c>
      <c r="AZ4" s="3" t="s">
        <v>190</v>
      </c>
      <c r="BA4" s="3" t="s">
        <v>210</v>
      </c>
    </row>
    <row r="5" spans="1:59" x14ac:dyDescent="0.25">
      <c r="D5" t="s">
        <v>211</v>
      </c>
      <c r="E5">
        <v>2005</v>
      </c>
      <c r="I5">
        <v>7.28</v>
      </c>
      <c r="J5">
        <v>7.24</v>
      </c>
      <c r="K5">
        <v>6.97</v>
      </c>
      <c r="L5">
        <v>7.09</v>
      </c>
      <c r="M5">
        <v>7.09</v>
      </c>
      <c r="N5">
        <v>7.77</v>
      </c>
      <c r="O5">
        <v>6.76</v>
      </c>
      <c r="P5">
        <v>7.81</v>
      </c>
      <c r="Q5">
        <v>9.3000000000000007</v>
      </c>
      <c r="R5">
        <v>7.68</v>
      </c>
      <c r="S5">
        <v>6.53</v>
      </c>
      <c r="T5">
        <v>7.19</v>
      </c>
      <c r="U5">
        <v>7.53</v>
      </c>
      <c r="V5">
        <v>7.08</v>
      </c>
      <c r="W5">
        <v>7.08</v>
      </c>
      <c r="X5">
        <v>7.44</v>
      </c>
      <c r="Y5">
        <v>6.39</v>
      </c>
      <c r="Z5">
        <v>6.14</v>
      </c>
      <c r="AA5">
        <v>8.48</v>
      </c>
      <c r="AB5">
        <v>7.75</v>
      </c>
      <c r="AC5">
        <v>6.33</v>
      </c>
      <c r="AD5">
        <v>7.23</v>
      </c>
      <c r="AE5">
        <v>6.64</v>
      </c>
      <c r="AF5">
        <v>8.25</v>
      </c>
      <c r="AG5">
        <v>8.07</v>
      </c>
      <c r="AH5">
        <v>6.84</v>
      </c>
      <c r="AI5">
        <v>6.66</v>
      </c>
      <c r="AJ5">
        <v>7.28</v>
      </c>
      <c r="AK5">
        <v>8.07</v>
      </c>
      <c r="AL5">
        <v>6.66</v>
      </c>
      <c r="AM5">
        <v>7.23</v>
      </c>
      <c r="AN5">
        <v>7.23</v>
      </c>
      <c r="AO5">
        <v>7.23</v>
      </c>
      <c r="AP5">
        <v>7.23</v>
      </c>
      <c r="AQ5">
        <v>7.23</v>
      </c>
      <c r="AR5">
        <v>7.23</v>
      </c>
      <c r="AS5">
        <v>7.23</v>
      </c>
      <c r="AU5" t="s">
        <v>201</v>
      </c>
      <c r="AZ5" t="s">
        <v>212</v>
      </c>
    </row>
    <row r="6" spans="1:59" x14ac:dyDescent="0.25">
      <c r="D6" t="s">
        <v>211</v>
      </c>
      <c r="E6">
        <v>2010</v>
      </c>
      <c r="I6">
        <v>7.28</v>
      </c>
      <c r="J6">
        <v>7.56</v>
      </c>
      <c r="K6">
        <v>7.4</v>
      </c>
      <c r="L6">
        <v>7.56</v>
      </c>
      <c r="M6">
        <v>7.58</v>
      </c>
      <c r="N6">
        <v>7.62</v>
      </c>
      <c r="O6">
        <v>6.76</v>
      </c>
      <c r="P6">
        <v>7.81</v>
      </c>
      <c r="Q6">
        <v>9.36</v>
      </c>
      <c r="R6">
        <v>7.88</v>
      </c>
      <c r="S6">
        <v>7.11</v>
      </c>
      <c r="T6">
        <v>7.49</v>
      </c>
      <c r="U6">
        <v>7.53</v>
      </c>
      <c r="V6">
        <v>7.36</v>
      </c>
      <c r="W6">
        <v>7.08</v>
      </c>
      <c r="X6">
        <v>7.89</v>
      </c>
      <c r="Y6">
        <v>6.76</v>
      </c>
      <c r="Z6">
        <v>6.66</v>
      </c>
      <c r="AA6">
        <v>8.48</v>
      </c>
      <c r="AB6">
        <v>7.88</v>
      </c>
      <c r="AC6">
        <v>7.11</v>
      </c>
      <c r="AD6">
        <v>7.55</v>
      </c>
      <c r="AE6">
        <v>7.05</v>
      </c>
      <c r="AF6">
        <v>8.25</v>
      </c>
      <c r="AG6">
        <v>8.07</v>
      </c>
      <c r="AH6">
        <v>7.18</v>
      </c>
      <c r="AI6">
        <v>7.11</v>
      </c>
      <c r="AJ6">
        <v>7.28</v>
      </c>
      <c r="AK6">
        <v>8.07</v>
      </c>
      <c r="AL6">
        <v>7.11</v>
      </c>
      <c r="AM6">
        <v>7.55</v>
      </c>
      <c r="AN6">
        <v>7.55</v>
      </c>
      <c r="AO6">
        <v>7.55</v>
      </c>
      <c r="AP6">
        <v>7.55</v>
      </c>
      <c r="AQ6">
        <v>7.55</v>
      </c>
      <c r="AR6">
        <v>7.55</v>
      </c>
      <c r="AS6">
        <v>7.55</v>
      </c>
      <c r="AU6" t="s">
        <v>201</v>
      </c>
      <c r="AZ6" t="s">
        <v>212</v>
      </c>
    </row>
    <row r="7" spans="1:59" x14ac:dyDescent="0.25">
      <c r="D7" t="s">
        <v>211</v>
      </c>
      <c r="E7">
        <v>2015</v>
      </c>
      <c r="I7">
        <v>7.71</v>
      </c>
      <c r="J7">
        <v>7.94</v>
      </c>
      <c r="K7">
        <v>7.88</v>
      </c>
      <c r="L7">
        <v>8.08</v>
      </c>
      <c r="M7">
        <v>8.1</v>
      </c>
      <c r="N7">
        <v>7.9</v>
      </c>
      <c r="O7">
        <v>7.15</v>
      </c>
      <c r="P7">
        <v>8.2799999999999994</v>
      </c>
      <c r="Q7">
        <v>9.44</v>
      </c>
      <c r="R7">
        <v>8.23</v>
      </c>
      <c r="S7">
        <v>7.6</v>
      </c>
      <c r="T7">
        <v>7.89</v>
      </c>
      <c r="U7">
        <v>7.98</v>
      </c>
      <c r="V7">
        <v>7.74</v>
      </c>
      <c r="W7">
        <v>7.5</v>
      </c>
      <c r="X7">
        <v>8.3800000000000008</v>
      </c>
      <c r="Y7">
        <v>7.18</v>
      </c>
      <c r="Z7">
        <v>7.17</v>
      </c>
      <c r="AA7">
        <v>8.6</v>
      </c>
      <c r="AB7">
        <v>8.24</v>
      </c>
      <c r="AC7">
        <v>7.64</v>
      </c>
      <c r="AD7">
        <v>7.93</v>
      </c>
      <c r="AE7">
        <v>7.5</v>
      </c>
      <c r="AF7">
        <v>8.74</v>
      </c>
      <c r="AG7">
        <v>8.5500000000000007</v>
      </c>
      <c r="AH7">
        <v>7.59</v>
      </c>
      <c r="AI7">
        <v>7.58</v>
      </c>
      <c r="AJ7">
        <v>7.71</v>
      </c>
      <c r="AK7">
        <v>8.5500000000000007</v>
      </c>
      <c r="AL7">
        <v>7.58</v>
      </c>
      <c r="AM7">
        <v>7.93</v>
      </c>
      <c r="AN7">
        <v>7.93</v>
      </c>
      <c r="AO7">
        <v>7.93</v>
      </c>
      <c r="AP7">
        <v>7.93</v>
      </c>
      <c r="AQ7">
        <v>7.93</v>
      </c>
      <c r="AR7">
        <v>7.93</v>
      </c>
      <c r="AS7">
        <v>7.93</v>
      </c>
      <c r="AU7" t="s">
        <v>201</v>
      </c>
      <c r="AZ7" t="s">
        <v>212</v>
      </c>
    </row>
    <row r="8" spans="1:59" x14ac:dyDescent="0.25">
      <c r="D8" t="s">
        <v>211</v>
      </c>
      <c r="E8">
        <v>2020</v>
      </c>
      <c r="I8">
        <v>9.2799999999999994</v>
      </c>
      <c r="J8">
        <v>9.52</v>
      </c>
      <c r="K8">
        <v>9.49</v>
      </c>
      <c r="L8">
        <v>9.76</v>
      </c>
      <c r="M8">
        <v>9.7799999999999994</v>
      </c>
      <c r="N8">
        <v>9.4499999999999993</v>
      </c>
      <c r="O8">
        <v>8.6300000000000008</v>
      </c>
      <c r="P8">
        <v>9.9600000000000009</v>
      </c>
      <c r="Q8">
        <v>11.2</v>
      </c>
      <c r="R8">
        <v>9.85</v>
      </c>
      <c r="S8">
        <v>9.17</v>
      </c>
      <c r="T8">
        <v>9.48</v>
      </c>
      <c r="U8">
        <v>9.6</v>
      </c>
      <c r="V8">
        <v>9.2799999999999994</v>
      </c>
      <c r="W8">
        <v>9.0299999999999994</v>
      </c>
      <c r="X8">
        <v>10.08</v>
      </c>
      <c r="Y8">
        <v>8.65</v>
      </c>
      <c r="Z8">
        <v>8.67</v>
      </c>
      <c r="AA8">
        <v>10.34</v>
      </c>
      <c r="AB8">
        <v>9.8699999999999992</v>
      </c>
      <c r="AC8">
        <v>9.23</v>
      </c>
      <c r="AD8">
        <v>9.5</v>
      </c>
      <c r="AE8">
        <v>9.0399999999999991</v>
      </c>
      <c r="AF8">
        <v>10.51</v>
      </c>
      <c r="AG8">
        <v>10.29</v>
      </c>
      <c r="AH8">
        <v>9.1199999999999992</v>
      </c>
      <c r="AI8">
        <v>9.14</v>
      </c>
      <c r="AJ8">
        <v>9.2799999999999994</v>
      </c>
      <c r="AK8">
        <v>10.29</v>
      </c>
      <c r="AL8">
        <v>9.14</v>
      </c>
      <c r="AM8">
        <v>9.5</v>
      </c>
      <c r="AN8">
        <v>9.5</v>
      </c>
      <c r="AO8">
        <v>9.5</v>
      </c>
      <c r="AP8">
        <v>9.5</v>
      </c>
      <c r="AQ8">
        <v>9.5</v>
      </c>
      <c r="AR8">
        <v>9.5</v>
      </c>
      <c r="AS8">
        <v>9.5</v>
      </c>
      <c r="AU8" t="s">
        <v>201</v>
      </c>
      <c r="AZ8" t="s">
        <v>212</v>
      </c>
    </row>
    <row r="9" spans="1:59" x14ac:dyDescent="0.25">
      <c r="D9" t="s">
        <v>211</v>
      </c>
      <c r="E9">
        <v>2025</v>
      </c>
      <c r="I9">
        <v>10.29</v>
      </c>
      <c r="J9">
        <v>10.55</v>
      </c>
      <c r="K9">
        <v>10.52</v>
      </c>
      <c r="L9">
        <v>10.82</v>
      </c>
      <c r="M9">
        <v>10.84</v>
      </c>
      <c r="N9">
        <v>10.48</v>
      </c>
      <c r="O9">
        <v>9.56</v>
      </c>
      <c r="P9">
        <v>11.05</v>
      </c>
      <c r="Q9">
        <v>12.42</v>
      </c>
      <c r="R9">
        <v>10.92</v>
      </c>
      <c r="S9">
        <v>10.17</v>
      </c>
      <c r="T9">
        <v>10.51</v>
      </c>
      <c r="U9">
        <v>10.64</v>
      </c>
      <c r="V9">
        <v>10.29</v>
      </c>
      <c r="W9">
        <v>10.01</v>
      </c>
      <c r="X9">
        <v>11.18</v>
      </c>
      <c r="Y9">
        <v>9.58</v>
      </c>
      <c r="Z9">
        <v>9.61</v>
      </c>
      <c r="AA9">
        <v>11.47</v>
      </c>
      <c r="AB9">
        <v>10.94</v>
      </c>
      <c r="AC9">
        <v>10.23</v>
      </c>
      <c r="AD9">
        <v>10.53</v>
      </c>
      <c r="AE9">
        <v>10.02</v>
      </c>
      <c r="AF9">
        <v>11.66</v>
      </c>
      <c r="AG9">
        <v>11.41</v>
      </c>
      <c r="AH9">
        <v>10.11</v>
      </c>
      <c r="AI9">
        <v>10.14</v>
      </c>
      <c r="AJ9">
        <v>10.29</v>
      </c>
      <c r="AK9">
        <v>11.41</v>
      </c>
      <c r="AL9">
        <v>10.14</v>
      </c>
      <c r="AM9">
        <v>10.53</v>
      </c>
      <c r="AN9">
        <v>10.53</v>
      </c>
      <c r="AO9">
        <v>10.53</v>
      </c>
      <c r="AP9">
        <v>10.53</v>
      </c>
      <c r="AQ9">
        <v>10.53</v>
      </c>
      <c r="AR9">
        <v>10.53</v>
      </c>
      <c r="AS9">
        <v>10.53</v>
      </c>
      <c r="AU9" t="s">
        <v>201</v>
      </c>
      <c r="AZ9" t="s">
        <v>212</v>
      </c>
    </row>
    <row r="10" spans="1:59" x14ac:dyDescent="0.25">
      <c r="D10" t="s">
        <v>211</v>
      </c>
      <c r="E10">
        <v>2030</v>
      </c>
      <c r="I10">
        <v>10.7</v>
      </c>
      <c r="J10">
        <v>10.97</v>
      </c>
      <c r="K10">
        <v>10.95</v>
      </c>
      <c r="L10">
        <v>11.26</v>
      </c>
      <c r="M10">
        <v>11.28</v>
      </c>
      <c r="N10">
        <v>10.9</v>
      </c>
      <c r="O10">
        <v>9.9499999999999993</v>
      </c>
      <c r="P10">
        <v>11.49</v>
      </c>
      <c r="Q10">
        <v>12.92</v>
      </c>
      <c r="R10">
        <v>11.36</v>
      </c>
      <c r="S10">
        <v>10.58</v>
      </c>
      <c r="T10">
        <v>10.93</v>
      </c>
      <c r="U10">
        <v>11.07</v>
      </c>
      <c r="V10">
        <v>10.71</v>
      </c>
      <c r="W10">
        <v>10.41</v>
      </c>
      <c r="X10">
        <v>11.63</v>
      </c>
      <c r="Y10">
        <v>9.9700000000000006</v>
      </c>
      <c r="Z10">
        <v>10</v>
      </c>
      <c r="AA10">
        <v>11.93</v>
      </c>
      <c r="AB10">
        <v>11.38</v>
      </c>
      <c r="AC10">
        <v>10.65</v>
      </c>
      <c r="AD10">
        <v>10.96</v>
      </c>
      <c r="AE10">
        <v>10.42</v>
      </c>
      <c r="AF10">
        <v>12.13</v>
      </c>
      <c r="AG10">
        <v>11.87</v>
      </c>
      <c r="AH10">
        <v>10.51</v>
      </c>
      <c r="AI10">
        <v>10.55</v>
      </c>
      <c r="AJ10">
        <v>10.7</v>
      </c>
      <c r="AK10">
        <v>11.87</v>
      </c>
      <c r="AL10">
        <v>10.55</v>
      </c>
      <c r="AM10">
        <v>10.96</v>
      </c>
      <c r="AN10">
        <v>10.96</v>
      </c>
      <c r="AO10">
        <v>10.96</v>
      </c>
      <c r="AP10">
        <v>10.96</v>
      </c>
      <c r="AQ10">
        <v>10.96</v>
      </c>
      <c r="AR10">
        <v>10.96</v>
      </c>
      <c r="AS10">
        <v>10.96</v>
      </c>
      <c r="AU10" t="s">
        <v>201</v>
      </c>
      <c r="AZ10" t="s">
        <v>212</v>
      </c>
    </row>
    <row r="11" spans="1:59" x14ac:dyDescent="0.25">
      <c r="D11" t="s">
        <v>211</v>
      </c>
      <c r="E11">
        <v>2050</v>
      </c>
      <c r="I11">
        <v>10.7</v>
      </c>
      <c r="J11">
        <v>10.97</v>
      </c>
      <c r="K11">
        <v>10.95</v>
      </c>
      <c r="L11">
        <v>11.26</v>
      </c>
      <c r="M11">
        <v>11.28</v>
      </c>
      <c r="N11">
        <v>10.9</v>
      </c>
      <c r="O11">
        <v>9.9499999999999993</v>
      </c>
      <c r="P11">
        <v>11.49</v>
      </c>
      <c r="Q11">
        <v>12.92</v>
      </c>
      <c r="R11">
        <v>11.36</v>
      </c>
      <c r="S11">
        <v>10.58</v>
      </c>
      <c r="T11">
        <v>10.93</v>
      </c>
      <c r="U11">
        <v>11.07</v>
      </c>
      <c r="V11">
        <v>10.71</v>
      </c>
      <c r="W11">
        <v>10.41</v>
      </c>
      <c r="X11">
        <v>11.63</v>
      </c>
      <c r="Y11">
        <v>9.9700000000000006</v>
      </c>
      <c r="Z11">
        <v>10</v>
      </c>
      <c r="AA11">
        <v>11.93</v>
      </c>
      <c r="AB11">
        <v>11.38</v>
      </c>
      <c r="AC11">
        <v>10.65</v>
      </c>
      <c r="AD11">
        <v>10.96</v>
      </c>
      <c r="AE11">
        <v>10.42</v>
      </c>
      <c r="AF11">
        <v>12.13</v>
      </c>
      <c r="AG11">
        <v>11.87</v>
      </c>
      <c r="AH11">
        <v>10.51</v>
      </c>
      <c r="AI11">
        <v>10.55</v>
      </c>
      <c r="AJ11">
        <v>10.7</v>
      </c>
      <c r="AK11">
        <v>11.87</v>
      </c>
      <c r="AL11">
        <v>10.55</v>
      </c>
      <c r="AM11">
        <v>10.96</v>
      </c>
      <c r="AN11">
        <v>10.96</v>
      </c>
      <c r="AO11">
        <v>10.96</v>
      </c>
      <c r="AP11">
        <v>10.96</v>
      </c>
      <c r="AQ11">
        <v>10.96</v>
      </c>
      <c r="AR11">
        <v>10.96</v>
      </c>
      <c r="AS11">
        <v>10.96</v>
      </c>
      <c r="AU11" t="s">
        <v>201</v>
      </c>
      <c r="AZ11" t="s"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3" tint="0.59999389629810485"/>
  </sheetPr>
  <dimension ref="A1:AL68"/>
  <sheetViews>
    <sheetView zoomScale="85" zoomScaleNormal="85" workbookViewId="0">
      <selection activeCell="B18" sqref="B18"/>
    </sheetView>
  </sheetViews>
  <sheetFormatPr defaultRowHeight="15" x14ac:dyDescent="0.25"/>
  <cols>
    <col min="2" max="2" width="17.7109375" customWidth="1"/>
    <col min="3" max="3" width="14.28515625" bestFit="1" customWidth="1"/>
    <col min="4" max="4" width="10.28515625" bestFit="1" customWidth="1"/>
    <col min="5" max="5" width="12.42578125" bestFit="1" customWidth="1"/>
    <col min="6" max="6" width="17.42578125" bestFit="1" customWidth="1"/>
    <col min="7" max="7" width="23.140625" bestFit="1" customWidth="1"/>
    <col min="8" max="8" width="14.85546875" bestFit="1" customWidth="1"/>
    <col min="9" max="9" width="13" bestFit="1" customWidth="1"/>
    <col min="10" max="10" width="10.28515625" bestFit="1" customWidth="1"/>
    <col min="11" max="11" width="10.7109375" bestFit="1" customWidth="1"/>
    <col min="12" max="15" width="14.85546875" bestFit="1" customWidth="1"/>
    <col min="16" max="16" width="14.5703125" bestFit="1" customWidth="1"/>
    <col min="17" max="17" width="19.140625" bestFit="1" customWidth="1"/>
    <col min="22" max="22" width="17.42578125" customWidth="1"/>
    <col min="23" max="23" width="13.5703125" customWidth="1"/>
    <col min="30" max="30" width="11.7109375" bestFit="1" customWidth="1"/>
  </cols>
  <sheetData>
    <row r="1" spans="1:38" x14ac:dyDescent="0.25">
      <c r="A1" s="37" t="s">
        <v>182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9"/>
      <c r="V1" s="36" t="s">
        <v>144</v>
      </c>
      <c r="AE1" s="49"/>
      <c r="AF1" s="49"/>
      <c r="AG1" s="49"/>
      <c r="AH1" s="49"/>
      <c r="AI1" s="49"/>
    </row>
    <row r="2" spans="1:38" x14ac:dyDescent="0.25">
      <c r="A2" s="40"/>
      <c r="B2" s="11" t="s">
        <v>231</v>
      </c>
      <c r="C2" s="11"/>
      <c r="D2" s="11"/>
      <c r="E2" s="11"/>
      <c r="F2" s="11"/>
      <c r="G2" s="11"/>
      <c r="H2" s="11" t="s">
        <v>196</v>
      </c>
      <c r="I2" s="11"/>
      <c r="J2" s="11"/>
      <c r="K2" s="11"/>
      <c r="L2" s="11"/>
      <c r="M2" s="11"/>
      <c r="N2" s="11"/>
      <c r="O2" s="11"/>
      <c r="P2" s="11"/>
      <c r="Q2" s="11"/>
      <c r="R2" s="41"/>
      <c r="V2" t="s">
        <v>132</v>
      </c>
      <c r="AE2" s="51"/>
      <c r="AF2" s="51"/>
      <c r="AG2" s="51"/>
      <c r="AH2" s="51"/>
      <c r="AI2" s="51"/>
    </row>
    <row r="3" spans="1:38" x14ac:dyDescent="0.25">
      <c r="A3" s="4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AE3" s="51"/>
      <c r="AF3" s="51"/>
      <c r="AG3" s="51"/>
      <c r="AH3" s="51"/>
      <c r="AI3" s="51"/>
    </row>
    <row r="4" spans="1:38" s="4" customFormat="1" ht="26.25" thickBot="1" x14ac:dyDescent="0.3">
      <c r="A4" s="42"/>
      <c r="B4" s="65" t="s">
        <v>85</v>
      </c>
      <c r="C4" s="65" t="s">
        <v>39</v>
      </c>
      <c r="D4" s="65" t="s">
        <v>191</v>
      </c>
      <c r="E4" s="65" t="s">
        <v>190</v>
      </c>
      <c r="F4" s="65" t="s">
        <v>2</v>
      </c>
      <c r="G4" s="65" t="s">
        <v>3</v>
      </c>
      <c r="H4" s="65" t="s">
        <v>1</v>
      </c>
      <c r="I4" s="65" t="s">
        <v>86</v>
      </c>
      <c r="J4" s="65" t="s">
        <v>87</v>
      </c>
      <c r="K4" s="65" t="s">
        <v>88</v>
      </c>
      <c r="L4" s="65" t="s">
        <v>214</v>
      </c>
      <c r="M4" s="65" t="s">
        <v>90</v>
      </c>
      <c r="N4" s="65" t="s">
        <v>91</v>
      </c>
      <c r="O4" s="65" t="s">
        <v>92</v>
      </c>
      <c r="P4" s="65" t="s">
        <v>93</v>
      </c>
      <c r="Q4" s="65" t="s">
        <v>215</v>
      </c>
      <c r="R4" s="65" t="s">
        <v>89</v>
      </c>
      <c r="S4" s="65"/>
      <c r="V4" t="s">
        <v>133</v>
      </c>
      <c r="W4" t="s">
        <v>145</v>
      </c>
      <c r="AE4" s="51"/>
      <c r="AF4" s="51"/>
      <c r="AG4" s="51"/>
      <c r="AH4" s="51"/>
      <c r="AI4" s="51"/>
    </row>
    <row r="5" spans="1:38" x14ac:dyDescent="0.25">
      <c r="A5" s="40"/>
      <c r="B5" s="11" t="s">
        <v>95</v>
      </c>
      <c r="C5" s="43" t="s">
        <v>96</v>
      </c>
      <c r="D5" s="11"/>
      <c r="E5" s="11"/>
      <c r="F5" s="11"/>
      <c r="G5" s="44" t="s">
        <v>94</v>
      </c>
      <c r="H5" s="11" t="s">
        <v>40</v>
      </c>
      <c r="I5" s="11"/>
      <c r="J5" s="11"/>
      <c r="K5" s="11">
        <v>1</v>
      </c>
      <c r="L5" s="23">
        <f>M5</f>
        <v>6573.7051792828679</v>
      </c>
      <c r="M5" s="11">
        <f>SUM(C39:C40,C53:C54)/J36*1000</f>
        <v>6573.7051792828679</v>
      </c>
      <c r="N5" s="11">
        <f>M5</f>
        <v>6573.7051792828679</v>
      </c>
      <c r="O5" s="11">
        <f>N5</f>
        <v>6573.7051792828679</v>
      </c>
      <c r="P5" s="11">
        <f t="shared" ref="P5:P7" si="0">O5</f>
        <v>6573.7051792828679</v>
      </c>
      <c r="Q5" s="11">
        <v>15</v>
      </c>
      <c r="R5" s="11" t="str">
        <f>B5</f>
        <v>AU_EU-IMP_ETH</v>
      </c>
      <c r="S5" s="41"/>
      <c r="V5" s="4" t="s">
        <v>134</v>
      </c>
      <c r="W5" s="54" t="s">
        <v>135</v>
      </c>
    </row>
    <row r="6" spans="1:38" x14ac:dyDescent="0.25">
      <c r="A6" s="40"/>
      <c r="B6" s="11" t="s">
        <v>150</v>
      </c>
      <c r="C6" s="43" t="s">
        <v>151</v>
      </c>
      <c r="D6" s="11"/>
      <c r="E6" s="11"/>
      <c r="F6" s="11"/>
      <c r="G6" s="44" t="s">
        <v>94</v>
      </c>
      <c r="H6" s="11" t="s">
        <v>40</v>
      </c>
      <c r="I6" s="11"/>
      <c r="J6" s="11"/>
      <c r="K6" s="11">
        <v>1</v>
      </c>
      <c r="L6" s="23">
        <f t="shared" ref="L6:L7" si="1">M6</f>
        <v>7012.9870129870133</v>
      </c>
      <c r="M6" s="11">
        <f>SUM(C46:C47)/J37*1000</f>
        <v>7012.9870129870133</v>
      </c>
      <c r="N6" s="11">
        <f>M6</f>
        <v>7012.9870129870133</v>
      </c>
      <c r="O6" s="11">
        <f t="shared" ref="O6:O7" si="2">N6</f>
        <v>7012.9870129870133</v>
      </c>
      <c r="P6" s="11">
        <f>O6</f>
        <v>7012.9870129870133</v>
      </c>
      <c r="Q6" s="11">
        <v>15</v>
      </c>
      <c r="R6" s="11" t="str">
        <f>B6</f>
        <v>AU_EU-IMP_EMHV</v>
      </c>
      <c r="S6" s="41"/>
      <c r="V6" t="s">
        <v>136</v>
      </c>
      <c r="W6" t="s">
        <v>137</v>
      </c>
    </row>
    <row r="7" spans="1:38" ht="15.75" thickBot="1" x14ac:dyDescent="0.3">
      <c r="A7" s="45"/>
      <c r="B7" s="10" t="s">
        <v>97</v>
      </c>
      <c r="C7" s="46" t="s">
        <v>230</v>
      </c>
      <c r="D7" s="10"/>
      <c r="E7" s="10"/>
      <c r="F7" s="10"/>
      <c r="G7" s="47" t="s">
        <v>94</v>
      </c>
      <c r="H7" s="10" t="s">
        <v>40</v>
      </c>
      <c r="I7" s="10"/>
      <c r="J7" s="10"/>
      <c r="K7" s="10">
        <v>1</v>
      </c>
      <c r="L7" s="63">
        <f t="shared" si="1"/>
        <v>283</v>
      </c>
      <c r="M7" s="10">
        <f>SUM(C60:C68)</f>
        <v>283</v>
      </c>
      <c r="N7" s="10">
        <f>M7</f>
        <v>283</v>
      </c>
      <c r="O7" s="10">
        <f t="shared" si="2"/>
        <v>283</v>
      </c>
      <c r="P7" s="10">
        <f t="shared" si="0"/>
        <v>283</v>
      </c>
      <c r="Q7" s="10">
        <v>15</v>
      </c>
      <c r="R7" s="10" t="str">
        <f>B7</f>
        <v>AU_EU-IMP_WOO</v>
      </c>
      <c r="S7" s="48"/>
    </row>
    <row r="8" spans="1:38" ht="15.75" thickBot="1" x14ac:dyDescent="0.3">
      <c r="C8" s="17"/>
      <c r="G8" s="29"/>
      <c r="L8" s="6"/>
    </row>
    <row r="9" spans="1:38" x14ac:dyDescent="0.25">
      <c r="A9" s="37" t="s">
        <v>44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64"/>
      <c r="M9" s="38"/>
      <c r="N9" s="38"/>
      <c r="O9" s="38"/>
      <c r="P9" s="38"/>
      <c r="Q9" s="38"/>
      <c r="R9" s="38"/>
      <c r="S9" s="39"/>
      <c r="V9" s="55" t="s">
        <v>138</v>
      </c>
    </row>
    <row r="10" spans="1:38" x14ac:dyDescent="0.25">
      <c r="A10" s="40"/>
      <c r="B10" s="11" t="s">
        <v>232</v>
      </c>
      <c r="C10" s="11"/>
      <c r="D10" s="11"/>
      <c r="E10" s="11"/>
      <c r="F10" s="11"/>
      <c r="G10" s="11"/>
      <c r="H10" s="11" t="s">
        <v>84</v>
      </c>
      <c r="I10" s="11"/>
      <c r="J10" s="11"/>
      <c r="K10" s="11"/>
      <c r="L10" s="23"/>
      <c r="M10" s="11"/>
      <c r="N10" s="11"/>
      <c r="O10" s="11"/>
      <c r="P10" s="11"/>
      <c r="Q10" s="11"/>
      <c r="R10" s="11"/>
      <c r="S10" s="41"/>
      <c r="V10" s="55" t="s">
        <v>139</v>
      </c>
    </row>
    <row r="11" spans="1:38" s="4" customFormat="1" ht="26.25" thickBot="1" x14ac:dyDescent="0.3">
      <c r="A11" s="42"/>
      <c r="B11" s="65" t="s">
        <v>85</v>
      </c>
      <c r="C11" s="65" t="s">
        <v>39</v>
      </c>
      <c r="D11" s="65" t="s">
        <v>191</v>
      </c>
      <c r="E11" s="65" t="s">
        <v>190</v>
      </c>
      <c r="F11" s="65" t="s">
        <v>2</v>
      </c>
      <c r="G11" s="65" t="s">
        <v>3</v>
      </c>
      <c r="H11" s="65" t="s">
        <v>1</v>
      </c>
      <c r="I11" s="65" t="s">
        <v>86</v>
      </c>
      <c r="J11" s="65" t="s">
        <v>87</v>
      </c>
      <c r="K11" s="65" t="s">
        <v>88</v>
      </c>
      <c r="L11" s="65" t="s">
        <v>214</v>
      </c>
      <c r="M11" s="65" t="s">
        <v>90</v>
      </c>
      <c r="N11" s="65" t="s">
        <v>91</v>
      </c>
      <c r="O11" s="65" t="s">
        <v>92</v>
      </c>
      <c r="P11" s="65" t="s">
        <v>93</v>
      </c>
      <c r="Q11" s="65" t="s">
        <v>215</v>
      </c>
      <c r="R11" s="65" t="s">
        <v>89</v>
      </c>
      <c r="S11" s="65"/>
      <c r="V11" s="55" t="s">
        <v>140</v>
      </c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x14ac:dyDescent="0.25">
      <c r="A12" s="40"/>
      <c r="B12" s="11" t="s">
        <v>95</v>
      </c>
      <c r="C12" s="43" t="s">
        <v>96</v>
      </c>
      <c r="D12" s="11"/>
      <c r="E12" s="11"/>
      <c r="F12" s="11"/>
      <c r="G12" s="44" t="s">
        <v>94</v>
      </c>
      <c r="H12" s="11" t="s">
        <v>40</v>
      </c>
      <c r="I12" s="11"/>
      <c r="J12" s="11"/>
      <c r="K12" s="11">
        <v>1</v>
      </c>
      <c r="L12" s="23">
        <f>M12</f>
        <v>6573.7051792828679</v>
      </c>
      <c r="M12" s="23">
        <f>SUM(C39:C40,C53:C54)/J36*1000</f>
        <v>6573.7051792828679</v>
      </c>
      <c r="N12" s="23">
        <f>SUM(D39:D40,D53:D54)/J36*1000</f>
        <v>22788.844621513941</v>
      </c>
      <c r="O12" s="23">
        <f>N12</f>
        <v>22788.844621513941</v>
      </c>
      <c r="P12" s="23">
        <f t="shared" ref="P12:P14" si="3">O12</f>
        <v>22788.844621513941</v>
      </c>
      <c r="Q12" s="11">
        <v>15</v>
      </c>
      <c r="R12" s="11" t="str">
        <f>B12</f>
        <v>AU_EU-IMP_ETH</v>
      </c>
      <c r="S12" s="41"/>
    </row>
    <row r="13" spans="1:38" x14ac:dyDescent="0.25">
      <c r="A13" s="40"/>
      <c r="B13" s="11" t="s">
        <v>150</v>
      </c>
      <c r="C13" s="43" t="s">
        <v>151</v>
      </c>
      <c r="D13" s="11"/>
      <c r="E13" s="11"/>
      <c r="F13" s="11"/>
      <c r="G13" s="44" t="s">
        <v>94</v>
      </c>
      <c r="H13" s="11" t="s">
        <v>40</v>
      </c>
      <c r="I13" s="11"/>
      <c r="J13" s="11"/>
      <c r="K13" s="11">
        <v>1</v>
      </c>
      <c r="L13" s="23">
        <f>M13</f>
        <v>7012.9870129870133</v>
      </c>
      <c r="M13" s="23">
        <f>SUM(C46:C47)/J37*1000</f>
        <v>7012.9870129870133</v>
      </c>
      <c r="N13" s="23">
        <f>SUM(D46:D47)/J37*1000</f>
        <v>12181.818181818182</v>
      </c>
      <c r="O13" s="23">
        <f t="shared" ref="O13:O14" si="4">N13</f>
        <v>12181.818181818182</v>
      </c>
      <c r="P13" s="23">
        <f>O13</f>
        <v>12181.818181818182</v>
      </c>
      <c r="Q13" s="11">
        <v>15</v>
      </c>
      <c r="R13" s="11" t="str">
        <f>B13</f>
        <v>AU_EU-IMP_EMHV</v>
      </c>
      <c r="S13" s="41"/>
      <c r="W13">
        <v>2020</v>
      </c>
      <c r="X13">
        <v>2030</v>
      </c>
      <c r="Y13">
        <v>2040</v>
      </c>
      <c r="Z13">
        <v>2050</v>
      </c>
    </row>
    <row r="14" spans="1:38" ht="15.75" thickBot="1" x14ac:dyDescent="0.3">
      <c r="A14" s="45"/>
      <c r="B14" s="10" t="s">
        <v>97</v>
      </c>
      <c r="C14" s="46" t="s">
        <v>230</v>
      </c>
      <c r="D14" s="10"/>
      <c r="E14" s="10"/>
      <c r="F14" s="10"/>
      <c r="G14" s="47" t="s">
        <v>94</v>
      </c>
      <c r="H14" s="10" t="s">
        <v>40</v>
      </c>
      <c r="I14" s="10"/>
      <c r="J14" s="10"/>
      <c r="K14" s="10">
        <v>1</v>
      </c>
      <c r="L14" s="63">
        <f t="shared" ref="L14" si="5">M14</f>
        <v>283</v>
      </c>
      <c r="M14" s="10">
        <f>SUM(C60:C68)</f>
        <v>283</v>
      </c>
      <c r="N14" s="10">
        <f>SUM(D60:D68)</f>
        <v>517</v>
      </c>
      <c r="O14" s="10">
        <f t="shared" si="4"/>
        <v>517</v>
      </c>
      <c r="P14" s="10">
        <f t="shared" si="3"/>
        <v>517</v>
      </c>
      <c r="Q14" s="10">
        <v>15</v>
      </c>
      <c r="R14" s="10" t="str">
        <f>B14</f>
        <v>AU_EU-IMP_WOO</v>
      </c>
      <c r="S14" s="48"/>
      <c r="V14" t="s">
        <v>141</v>
      </c>
      <c r="W14" s="13">
        <v>288.5</v>
      </c>
      <c r="X14" s="13">
        <v>366.5</v>
      </c>
      <c r="Y14" s="13">
        <v>671.5</v>
      </c>
      <c r="Z14" s="13">
        <v>888.5</v>
      </c>
    </row>
    <row r="15" spans="1:38" ht="15.75" thickBot="1" x14ac:dyDescent="0.3">
      <c r="A15" s="40"/>
      <c r="B15" s="11"/>
      <c r="C15" s="43"/>
      <c r="D15" s="11"/>
      <c r="E15" s="11"/>
      <c r="F15" s="11"/>
      <c r="G15" s="44"/>
      <c r="H15" s="11"/>
      <c r="I15" s="11"/>
      <c r="J15" s="11"/>
      <c r="K15" s="11"/>
      <c r="L15" s="23"/>
      <c r="M15" s="11"/>
      <c r="N15" s="11"/>
      <c r="O15" s="11"/>
      <c r="P15" s="11"/>
      <c r="Q15" s="11"/>
      <c r="R15" s="11"/>
      <c r="S15" s="41"/>
      <c r="V15" t="s">
        <v>142</v>
      </c>
      <c r="W15" s="13">
        <v>597.75</v>
      </c>
      <c r="X15" s="13">
        <v>861.75</v>
      </c>
      <c r="Y15" s="13">
        <v>1573.25</v>
      </c>
      <c r="Z15" s="13">
        <v>1530</v>
      </c>
    </row>
    <row r="16" spans="1:38" x14ac:dyDescent="0.25">
      <c r="A16" s="37" t="s">
        <v>183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64"/>
      <c r="M16" s="38"/>
      <c r="N16" s="38"/>
      <c r="O16" s="38"/>
      <c r="P16" s="38"/>
      <c r="Q16" s="38"/>
      <c r="R16" s="38"/>
      <c r="S16" s="39"/>
      <c r="V16" t="s">
        <v>127</v>
      </c>
      <c r="W16" s="13">
        <v>288.5</v>
      </c>
      <c r="X16" s="13">
        <v>366.5</v>
      </c>
      <c r="Y16" s="13">
        <v>671.5</v>
      </c>
      <c r="Z16" s="13">
        <v>888.5</v>
      </c>
    </row>
    <row r="17" spans="1:38" x14ac:dyDescent="0.25">
      <c r="A17" s="40"/>
      <c r="B17" s="11" t="s">
        <v>231</v>
      </c>
      <c r="C17" s="11"/>
      <c r="D17" s="11"/>
      <c r="E17" s="11"/>
      <c r="F17" s="11"/>
      <c r="G17" s="11"/>
      <c r="H17" s="11" t="s">
        <v>196</v>
      </c>
      <c r="I17" s="11"/>
      <c r="J17" s="11"/>
      <c r="K17" s="11"/>
      <c r="L17" s="23"/>
      <c r="M17" s="11"/>
      <c r="N17" s="11"/>
      <c r="O17" s="11"/>
      <c r="P17" s="11"/>
      <c r="Q17" s="11"/>
      <c r="R17" s="11"/>
      <c r="S17" s="41"/>
      <c r="V17" s="52" t="s">
        <v>128</v>
      </c>
      <c r="W17" s="13">
        <v>886.25</v>
      </c>
      <c r="X17" s="13">
        <v>1228.25</v>
      </c>
      <c r="Y17" s="13">
        <v>2244.75</v>
      </c>
      <c r="Z17" s="13">
        <v>2418.5</v>
      </c>
    </row>
    <row r="18" spans="1:38" x14ac:dyDescent="0.25">
      <c r="A18" s="4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23"/>
      <c r="M18" s="11"/>
      <c r="N18" s="11"/>
      <c r="O18" s="11"/>
      <c r="P18" s="11"/>
      <c r="Q18" s="11"/>
      <c r="R18" s="11"/>
      <c r="S18" s="11"/>
      <c r="V18" s="52"/>
      <c r="W18" s="13"/>
      <c r="X18" s="13"/>
      <c r="Y18" s="13"/>
      <c r="Z18" s="13"/>
    </row>
    <row r="19" spans="1:38" s="4" customFormat="1" ht="26.25" thickBot="1" x14ac:dyDescent="0.3">
      <c r="A19" s="42"/>
      <c r="B19" s="65" t="s">
        <v>85</v>
      </c>
      <c r="C19" s="65" t="s">
        <v>39</v>
      </c>
      <c r="D19" s="65" t="s">
        <v>191</v>
      </c>
      <c r="E19" s="65" t="s">
        <v>190</v>
      </c>
      <c r="F19" s="65" t="s">
        <v>2</v>
      </c>
      <c r="G19" s="65" t="s">
        <v>3</v>
      </c>
      <c r="H19" s="65" t="s">
        <v>1</v>
      </c>
      <c r="I19" s="65" t="s">
        <v>86</v>
      </c>
      <c r="J19" s="65" t="s">
        <v>87</v>
      </c>
      <c r="K19" s="65" t="s">
        <v>88</v>
      </c>
      <c r="L19" s="65" t="s">
        <v>214</v>
      </c>
      <c r="M19" s="65" t="s">
        <v>90</v>
      </c>
      <c r="N19" s="65" t="s">
        <v>91</v>
      </c>
      <c r="O19" s="65" t="s">
        <v>92</v>
      </c>
      <c r="P19" s="65" t="s">
        <v>93</v>
      </c>
      <c r="Q19" s="65" t="s">
        <v>215</v>
      </c>
      <c r="R19" s="65" t="s">
        <v>89</v>
      </c>
      <c r="S19" s="65"/>
      <c r="V19" s="53" t="s">
        <v>143</v>
      </c>
      <c r="W19">
        <v>2070</v>
      </c>
      <c r="X19">
        <v>3409</v>
      </c>
      <c r="Y19">
        <v>5533</v>
      </c>
      <c r="Z19">
        <v>5626</v>
      </c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x14ac:dyDescent="0.25">
      <c r="A20" s="40"/>
      <c r="B20" s="11" t="s">
        <v>95</v>
      </c>
      <c r="C20" s="43" t="s">
        <v>96</v>
      </c>
      <c r="D20" s="11"/>
      <c r="E20" s="11"/>
      <c r="F20" s="11"/>
      <c r="G20" s="44" t="s">
        <v>94</v>
      </c>
      <c r="H20" s="11" t="s">
        <v>40</v>
      </c>
      <c r="I20" s="11"/>
      <c r="J20" s="11"/>
      <c r="K20" s="11">
        <v>1</v>
      </c>
      <c r="L20" s="23">
        <f>M20</f>
        <v>6573.7051792828679</v>
      </c>
      <c r="M20" s="23">
        <f>SUM(C39:C40,C53:C54)/J36*1000</f>
        <v>6573.7051792828679</v>
      </c>
      <c r="N20" s="23">
        <f>SUM(D39:D40,D53:D54)/J36*1000</f>
        <v>22788.844621513941</v>
      </c>
      <c r="O20" s="23">
        <f>AVERAGE(N20,P20)</f>
        <v>50895.086321381132</v>
      </c>
      <c r="P20" s="23">
        <f>N20/M20*N20</f>
        <v>79001.328021248322</v>
      </c>
      <c r="Q20" s="11">
        <v>15</v>
      </c>
      <c r="R20" s="11" t="str">
        <f>B20</f>
        <v>AU_EU-IMP_ETH</v>
      </c>
      <c r="S20" s="41"/>
      <c r="V20" t="s">
        <v>129</v>
      </c>
      <c r="W20" s="13">
        <f>M5*$J$36+M6*$J$37+M7</f>
        <v>435283</v>
      </c>
      <c r="X20" s="13">
        <f>N5*$J$36+N6*$J$37+N7</f>
        <v>435283</v>
      </c>
      <c r="Y20" s="13">
        <f>O5*$J$36+O6*$J$37+O7</f>
        <v>435283</v>
      </c>
      <c r="Z20" s="13">
        <f>P5*$J$36+P6*$J$37+P7</f>
        <v>435283</v>
      </c>
    </row>
    <row r="21" spans="1:38" x14ac:dyDescent="0.25">
      <c r="A21" s="40"/>
      <c r="B21" s="11" t="s">
        <v>150</v>
      </c>
      <c r="C21" s="43" t="s">
        <v>151</v>
      </c>
      <c r="D21" s="11"/>
      <c r="E21" s="11"/>
      <c r="F21" s="11"/>
      <c r="G21" s="44" t="s">
        <v>94</v>
      </c>
      <c r="H21" s="11" t="s">
        <v>40</v>
      </c>
      <c r="I21" s="11"/>
      <c r="J21" s="11"/>
      <c r="K21" s="11">
        <v>1</v>
      </c>
      <c r="L21" s="23">
        <f t="shared" ref="L21:L22" si="6">M21</f>
        <v>7012.9870129870133</v>
      </c>
      <c r="M21" s="23">
        <f>SUM(C46:C47)/J37*1000</f>
        <v>7012.9870129870133</v>
      </c>
      <c r="N21" s="23">
        <f>SUM(D46:D47)/J37*1000</f>
        <v>12181.818181818182</v>
      </c>
      <c r="O21" s="23">
        <f t="shared" ref="O21:O22" si="7">AVERAGE(N21,P21)</f>
        <v>16671.043771043769</v>
      </c>
      <c r="P21" s="23">
        <f t="shared" ref="P21:P22" si="8">N21/M21*N21</f>
        <v>21160.269360269358</v>
      </c>
      <c r="Q21" s="11">
        <v>15</v>
      </c>
      <c r="R21" s="11" t="str">
        <f>B21</f>
        <v>AU_EU-IMP_EMHV</v>
      </c>
      <c r="S21" s="41"/>
      <c r="V21" t="s">
        <v>130</v>
      </c>
      <c r="W21" s="13">
        <f>M12*$J$36+M13*$J$37+M14</f>
        <v>435283</v>
      </c>
      <c r="X21" s="13">
        <f>N12*$J$36+N13*$J$37+N14</f>
        <v>1041517</v>
      </c>
      <c r="Y21" s="13">
        <f>O12*$J$36+O13*$J$37+O14</f>
        <v>1041517</v>
      </c>
      <c r="Z21" s="13">
        <f>P12*$J$36+P13*$J$37+P14</f>
        <v>1041517</v>
      </c>
    </row>
    <row r="22" spans="1:38" ht="15.75" thickBot="1" x14ac:dyDescent="0.3">
      <c r="A22" s="45"/>
      <c r="B22" s="10" t="s">
        <v>97</v>
      </c>
      <c r="C22" s="46" t="s">
        <v>230</v>
      </c>
      <c r="D22" s="10"/>
      <c r="E22" s="10"/>
      <c r="F22" s="10"/>
      <c r="G22" s="47" t="s">
        <v>94</v>
      </c>
      <c r="H22" s="10" t="s">
        <v>40</v>
      </c>
      <c r="I22" s="10"/>
      <c r="J22" s="10"/>
      <c r="K22" s="10">
        <v>1</v>
      </c>
      <c r="L22" s="63">
        <f t="shared" si="6"/>
        <v>283</v>
      </c>
      <c r="M22" s="10">
        <f>SUM(C60:C68)</f>
        <v>283</v>
      </c>
      <c r="N22" s="10">
        <f>SUM(D60:D68)</f>
        <v>517</v>
      </c>
      <c r="O22" s="66">
        <f t="shared" si="7"/>
        <v>730.74204946996474</v>
      </c>
      <c r="P22" s="66">
        <f t="shared" si="8"/>
        <v>944.48409893992937</v>
      </c>
      <c r="Q22" s="10">
        <v>15</v>
      </c>
      <c r="R22" s="10" t="str">
        <f>B22</f>
        <v>AU_EU-IMP_WOO</v>
      </c>
      <c r="S22" s="48"/>
      <c r="V22" t="s">
        <v>131</v>
      </c>
      <c r="W22" s="13">
        <f>M20*$J$36+M21*$J$37+M22</f>
        <v>435283</v>
      </c>
      <c r="X22" s="13">
        <f>N20*$J$36+N21*$J$37+N22</f>
        <v>1041517</v>
      </c>
      <c r="Y22" s="13">
        <f>O20*$J$36+O21*$J$37+O22</f>
        <v>1920032.5939013218</v>
      </c>
      <c r="Z22" s="13">
        <f>P20*$J$36+P21*$J$37+P22</f>
        <v>2798548.1878026435</v>
      </c>
    </row>
    <row r="23" spans="1:38" x14ac:dyDescent="0.25">
      <c r="A23" s="11"/>
      <c r="B23" s="11"/>
      <c r="C23" s="43"/>
      <c r="D23" s="11"/>
      <c r="E23" s="11"/>
      <c r="F23" s="11"/>
      <c r="G23" s="44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38" x14ac:dyDescent="0.25">
      <c r="C24" t="s">
        <v>195</v>
      </c>
    </row>
    <row r="25" spans="1:38" ht="15.75" thickBot="1" x14ac:dyDescent="0.3">
      <c r="C25" s="65" t="s">
        <v>0</v>
      </c>
      <c r="D25" s="65" t="s">
        <v>192</v>
      </c>
      <c r="E25" s="65" t="s">
        <v>1</v>
      </c>
      <c r="F25" s="65" t="s">
        <v>2</v>
      </c>
      <c r="G25" s="65" t="s">
        <v>3</v>
      </c>
      <c r="H25" s="65" t="s">
        <v>39</v>
      </c>
      <c r="I25" s="65" t="s">
        <v>4</v>
      </c>
      <c r="L25" t="s">
        <v>184</v>
      </c>
      <c r="AE25" s="51"/>
      <c r="AF25" s="51"/>
      <c r="AG25" s="51"/>
      <c r="AH25" s="51"/>
      <c r="AI25" s="51"/>
    </row>
    <row r="26" spans="1:38" x14ac:dyDescent="0.25">
      <c r="D26" t="s">
        <v>193</v>
      </c>
      <c r="F26" t="s">
        <v>45</v>
      </c>
      <c r="G26" s="84" t="s">
        <v>216</v>
      </c>
      <c r="H26" t="str">
        <f>C5</f>
        <v>IMPBIOETH*</v>
      </c>
      <c r="I26" s="70">
        <f>E39*C39/M12+E40*C40/M12+E53*C53/M12</f>
        <v>0.8826072727272728</v>
      </c>
      <c r="L26">
        <v>35.163636363636364</v>
      </c>
      <c r="AE26" s="51"/>
      <c r="AF26" s="51"/>
      <c r="AG26" s="51"/>
      <c r="AH26" s="51"/>
      <c r="AI26" s="51"/>
    </row>
    <row r="27" spans="1:38" x14ac:dyDescent="0.25">
      <c r="D27" t="s">
        <v>193</v>
      </c>
      <c r="F27" t="s">
        <v>45</v>
      </c>
      <c r="G27" s="34" t="s">
        <v>118</v>
      </c>
      <c r="H27" t="str">
        <f>H26</f>
        <v>IMPBIOETH*</v>
      </c>
      <c r="I27" s="70">
        <f>F39*D39/N12+F40*D40/N12+F53*D53/N12</f>
        <v>0.67010856643356653</v>
      </c>
      <c r="L27">
        <v>92.551515151515162</v>
      </c>
      <c r="AE27" s="51"/>
      <c r="AF27" s="51"/>
      <c r="AG27" s="51"/>
      <c r="AH27" s="51"/>
      <c r="AI27" s="51"/>
    </row>
    <row r="28" spans="1:38" x14ac:dyDescent="0.25">
      <c r="D28" t="s">
        <v>193</v>
      </c>
      <c r="F28" t="s">
        <v>45</v>
      </c>
      <c r="G28" s="34" t="s">
        <v>216</v>
      </c>
      <c r="H28" t="str">
        <f>C6</f>
        <v>IMPBIOEMHV*</v>
      </c>
      <c r="I28" s="70">
        <f>E46*C46/M13+E47*C47/M13</f>
        <v>0.53181333333333336</v>
      </c>
      <c r="L28">
        <v>13.813333333333333</v>
      </c>
    </row>
    <row r="29" spans="1:38" x14ac:dyDescent="0.25">
      <c r="D29" t="s">
        <v>193</v>
      </c>
      <c r="F29" t="s">
        <v>45</v>
      </c>
      <c r="G29" s="34" t="s">
        <v>118</v>
      </c>
      <c r="H29" t="str">
        <f>H28</f>
        <v>IMPBIOEMHV*</v>
      </c>
      <c r="I29" s="70">
        <f>F46*D46/N13+F47*D47/N13</f>
        <v>0.47214626865671638</v>
      </c>
      <c r="L29">
        <v>21.302222222222223</v>
      </c>
    </row>
    <row r="30" spans="1:38" x14ac:dyDescent="0.25">
      <c r="D30" t="s">
        <v>193</v>
      </c>
      <c r="F30" t="s">
        <v>45</v>
      </c>
      <c r="G30" s="34" t="s">
        <v>216</v>
      </c>
      <c r="H30" t="str">
        <f>C7</f>
        <v>IMPBIOWOO</v>
      </c>
      <c r="I30" s="70">
        <f>E60*C60/M14+E61*C61/M14+E62*C62/M14+E63*C63/M14+E64*C64/M14+E65*C65/M14+E66*C66/M14+E67*C67/M14+E68*C68/M14</f>
        <v>7.0939929328621911</v>
      </c>
      <c r="L30">
        <v>7.0939929328621911</v>
      </c>
      <c r="AE30" s="51"/>
      <c r="AF30" s="51"/>
      <c r="AG30" s="51"/>
      <c r="AH30" s="51"/>
      <c r="AI30" s="51"/>
    </row>
    <row r="31" spans="1:38" x14ac:dyDescent="0.25">
      <c r="D31" t="s">
        <v>193</v>
      </c>
      <c r="F31" t="s">
        <v>45</v>
      </c>
      <c r="G31" s="34" t="s">
        <v>118</v>
      </c>
      <c r="H31" t="str">
        <f>H30</f>
        <v>IMPBIOWOO</v>
      </c>
      <c r="I31" s="70">
        <f>F60*D60/N14+F61*D61/N14+F62*D62/N14+F63*D63/N14+F64*D64/N14+F65*D65/N14+F66*D66/N14+F67*D67/N14+F68*D68/N14</f>
        <v>7.0123791102514517</v>
      </c>
      <c r="L31">
        <v>12.81060070671378</v>
      </c>
      <c r="U31" s="50"/>
      <c r="V31" s="50"/>
      <c r="W31" s="50"/>
      <c r="X31" s="50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1:38" x14ac:dyDescent="0.25">
      <c r="U32" s="50"/>
      <c r="V32" s="50"/>
      <c r="W32" s="50"/>
      <c r="X32" s="50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x14ac:dyDescent="0.25">
      <c r="B33" t="s">
        <v>121</v>
      </c>
      <c r="U33" s="50"/>
      <c r="V33" s="50"/>
      <c r="W33" s="50"/>
      <c r="X33" s="50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5.75" thickBot="1" x14ac:dyDescent="0.3">
      <c r="B34" s="20" t="s">
        <v>117</v>
      </c>
      <c r="U34" s="50"/>
      <c r="V34" s="50"/>
      <c r="W34" s="50"/>
      <c r="X34" s="50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x14ac:dyDescent="0.25">
      <c r="B35" s="20"/>
      <c r="H35" s="56"/>
      <c r="I35" s="38"/>
      <c r="J35" s="39" t="s">
        <v>185</v>
      </c>
      <c r="U35" s="50"/>
      <c r="V35" s="50"/>
      <c r="W35" s="50"/>
      <c r="X35" s="50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5.75" thickBot="1" x14ac:dyDescent="0.3">
      <c r="B36" t="s">
        <v>103</v>
      </c>
      <c r="H36" s="57" t="s">
        <v>186</v>
      </c>
      <c r="I36" s="58" t="s">
        <v>187</v>
      </c>
      <c r="J36" s="59">
        <v>25.1</v>
      </c>
      <c r="AE36" s="51"/>
      <c r="AF36" s="51"/>
      <c r="AG36" s="51"/>
      <c r="AH36" s="51"/>
      <c r="AI36" s="51"/>
    </row>
    <row r="37" spans="2:35" ht="16.5" thickBot="1" x14ac:dyDescent="0.3">
      <c r="B37" s="109" t="s">
        <v>98</v>
      </c>
      <c r="C37" s="111" t="s">
        <v>99</v>
      </c>
      <c r="D37" s="112"/>
      <c r="E37" s="113" t="s">
        <v>100</v>
      </c>
      <c r="F37" s="114"/>
      <c r="H37" s="60"/>
      <c r="I37" s="61" t="s">
        <v>188</v>
      </c>
      <c r="J37" s="62">
        <v>38.5</v>
      </c>
      <c r="AE37" s="51"/>
      <c r="AF37" s="51"/>
      <c r="AG37" s="51"/>
      <c r="AH37" s="51"/>
      <c r="AI37" s="51"/>
    </row>
    <row r="38" spans="2:35" ht="16.5" thickBot="1" x14ac:dyDescent="0.3">
      <c r="B38" s="110"/>
      <c r="C38" s="30">
        <v>2020</v>
      </c>
      <c r="D38" s="30">
        <v>2030</v>
      </c>
      <c r="E38" s="30">
        <v>2020</v>
      </c>
      <c r="F38" s="30">
        <v>2030</v>
      </c>
      <c r="AE38" s="51"/>
      <c r="AF38" s="51"/>
      <c r="AG38" s="51"/>
      <c r="AH38" s="51"/>
      <c r="AI38" s="51"/>
    </row>
    <row r="39" spans="2:35" ht="16.5" thickBot="1" x14ac:dyDescent="0.3">
      <c r="B39" s="31" t="s">
        <v>101</v>
      </c>
      <c r="C39" s="32">
        <v>146</v>
      </c>
      <c r="D39" s="32">
        <v>258</v>
      </c>
      <c r="E39" s="32">
        <v>35</v>
      </c>
      <c r="F39" s="32">
        <v>32</v>
      </c>
      <c r="AE39" s="51"/>
      <c r="AF39" s="51"/>
      <c r="AG39" s="51"/>
      <c r="AH39" s="51"/>
      <c r="AI39" s="51"/>
    </row>
    <row r="40" spans="2:35" ht="16.5" thickBot="1" x14ac:dyDescent="0.3">
      <c r="B40" s="31" t="s">
        <v>102</v>
      </c>
      <c r="C40" s="32">
        <v>14</v>
      </c>
      <c r="D40" s="32">
        <v>40</v>
      </c>
      <c r="E40" s="32">
        <v>38</v>
      </c>
      <c r="F40" s="32">
        <v>36</v>
      </c>
      <c r="U40" s="50"/>
      <c r="V40" s="50"/>
      <c r="W40" s="50"/>
      <c r="X40" s="50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x14ac:dyDescent="0.25">
      <c r="U41" s="50"/>
      <c r="V41" s="50"/>
      <c r="W41" s="50"/>
      <c r="X41" s="50"/>
    </row>
    <row r="43" spans="2:35" ht="19.5" thickBot="1" x14ac:dyDescent="0.35">
      <c r="B43" s="33" t="s">
        <v>107</v>
      </c>
      <c r="C43" s="33"/>
    </row>
    <row r="44" spans="2:35" ht="16.5" thickBot="1" x14ac:dyDescent="0.3">
      <c r="B44" s="109" t="s">
        <v>98</v>
      </c>
      <c r="C44" s="111" t="s">
        <v>99</v>
      </c>
      <c r="D44" s="112"/>
      <c r="E44" s="113" t="s">
        <v>100</v>
      </c>
      <c r="F44" s="114"/>
    </row>
    <row r="45" spans="2:35" ht="16.5" thickBot="1" x14ac:dyDescent="0.3">
      <c r="B45" s="110"/>
      <c r="C45" s="30">
        <v>2020</v>
      </c>
      <c r="D45" s="30">
        <v>2030</v>
      </c>
      <c r="E45" s="30">
        <v>2020</v>
      </c>
      <c r="F45" s="30">
        <v>2030</v>
      </c>
    </row>
    <row r="46" spans="2:35" ht="16.5" thickBot="1" x14ac:dyDescent="0.3">
      <c r="B46" s="31" t="s">
        <v>104</v>
      </c>
      <c r="C46" s="32">
        <v>84</v>
      </c>
      <c r="D46" s="32">
        <v>157</v>
      </c>
      <c r="E46" s="32">
        <v>13.4</v>
      </c>
      <c r="F46" s="32">
        <v>10.8</v>
      </c>
    </row>
    <row r="47" spans="2:35" ht="16.5" thickBot="1" x14ac:dyDescent="0.3">
      <c r="B47" s="31" t="s">
        <v>105</v>
      </c>
      <c r="C47" s="32">
        <v>186</v>
      </c>
      <c r="D47" s="32">
        <v>312</v>
      </c>
      <c r="E47" s="32">
        <v>14</v>
      </c>
      <c r="F47" s="32">
        <v>13</v>
      </c>
    </row>
    <row r="50" spans="2:6" ht="15.75" thickBot="1" x14ac:dyDescent="0.3">
      <c r="B50" t="s">
        <v>106</v>
      </c>
    </row>
    <row r="51" spans="2:6" ht="16.5" thickBot="1" x14ac:dyDescent="0.3">
      <c r="B51" s="109" t="s">
        <v>98</v>
      </c>
      <c r="C51" s="111" t="s">
        <v>99</v>
      </c>
      <c r="D51" s="112"/>
      <c r="E51" s="113" t="s">
        <v>100</v>
      </c>
      <c r="F51" s="114"/>
    </row>
    <row r="52" spans="2:6" ht="16.5" thickBot="1" x14ac:dyDescent="0.3">
      <c r="B52" s="110"/>
      <c r="C52" s="30">
        <v>2020</v>
      </c>
      <c r="D52" s="30">
        <v>2030</v>
      </c>
      <c r="E52" s="30">
        <v>2020</v>
      </c>
      <c r="F52" s="30">
        <v>2030</v>
      </c>
    </row>
    <row r="53" spans="2:6" ht="16.5" thickBot="1" x14ac:dyDescent="0.3">
      <c r="B53" s="31" t="s">
        <v>101</v>
      </c>
      <c r="C53" s="32">
        <v>5</v>
      </c>
      <c r="D53" s="32">
        <v>223</v>
      </c>
      <c r="E53" s="32">
        <v>32</v>
      </c>
      <c r="F53" s="32">
        <v>25</v>
      </c>
    </row>
    <row r="54" spans="2:6" ht="16.5" thickBot="1" x14ac:dyDescent="0.3">
      <c r="B54" s="31" t="s">
        <v>108</v>
      </c>
      <c r="C54" s="32" t="s">
        <v>109</v>
      </c>
      <c r="D54" s="32">
        <v>51</v>
      </c>
      <c r="E54" s="32" t="s">
        <v>109</v>
      </c>
      <c r="F54" s="32">
        <v>30</v>
      </c>
    </row>
    <row r="57" spans="2:6" ht="15.75" thickBot="1" x14ac:dyDescent="0.3">
      <c r="B57" t="s">
        <v>110</v>
      </c>
    </row>
    <row r="58" spans="2:6" ht="16.5" thickBot="1" x14ac:dyDescent="0.3">
      <c r="B58" s="109" t="s">
        <v>98</v>
      </c>
      <c r="C58" s="111" t="s">
        <v>99</v>
      </c>
      <c r="D58" s="112"/>
      <c r="E58" s="113" t="s">
        <v>100</v>
      </c>
      <c r="F58" s="114"/>
    </row>
    <row r="59" spans="2:6" ht="16.5" thickBot="1" x14ac:dyDescent="0.3">
      <c r="B59" s="110"/>
      <c r="C59" s="30">
        <v>2020</v>
      </c>
      <c r="D59" s="30">
        <v>2030</v>
      </c>
      <c r="E59" s="30">
        <v>2020</v>
      </c>
      <c r="F59" s="30">
        <v>2030</v>
      </c>
    </row>
    <row r="60" spans="2:6" ht="16.5" thickBot="1" x14ac:dyDescent="0.3">
      <c r="B60" s="31" t="s">
        <v>111</v>
      </c>
      <c r="C60" s="32">
        <v>132</v>
      </c>
      <c r="D60" s="32">
        <v>247</v>
      </c>
      <c r="E60" s="32">
        <v>6.9</v>
      </c>
      <c r="F60" s="32">
        <v>6.2</v>
      </c>
    </row>
    <row r="61" spans="2:6" ht="16.5" thickBot="1" x14ac:dyDescent="0.3">
      <c r="B61" s="31" t="s">
        <v>112</v>
      </c>
      <c r="C61" s="32">
        <v>57</v>
      </c>
      <c r="D61" s="32">
        <v>103</v>
      </c>
      <c r="E61" s="32">
        <v>8.5</v>
      </c>
      <c r="F61" s="32">
        <v>7.6</v>
      </c>
    </row>
    <row r="62" spans="2:6" ht="16.5" thickBot="1" x14ac:dyDescent="0.3">
      <c r="B62" s="31" t="s">
        <v>113</v>
      </c>
      <c r="C62" s="32">
        <v>14</v>
      </c>
      <c r="D62" s="32">
        <v>26</v>
      </c>
      <c r="E62" s="32">
        <v>7.8</v>
      </c>
      <c r="F62" s="32">
        <v>7</v>
      </c>
    </row>
    <row r="63" spans="2:6" ht="16.5" thickBot="1" x14ac:dyDescent="0.3">
      <c r="B63" s="31" t="s">
        <v>114</v>
      </c>
      <c r="C63" s="32">
        <v>26</v>
      </c>
      <c r="D63" s="32">
        <v>44</v>
      </c>
      <c r="E63" s="32">
        <v>5.9</v>
      </c>
      <c r="F63" s="32">
        <v>5.3</v>
      </c>
    </row>
    <row r="64" spans="2:6" ht="16.5" thickBot="1" x14ac:dyDescent="0.3">
      <c r="B64" s="31" t="s">
        <v>101</v>
      </c>
      <c r="C64" s="32">
        <v>20</v>
      </c>
      <c r="D64" s="32">
        <v>37</v>
      </c>
      <c r="E64" s="32">
        <v>6.7</v>
      </c>
      <c r="F64" s="32">
        <v>6</v>
      </c>
    </row>
    <row r="65" spans="2:6" ht="16.5" thickBot="1" x14ac:dyDescent="0.3">
      <c r="B65" s="31" t="s">
        <v>108</v>
      </c>
      <c r="C65" s="32">
        <v>17</v>
      </c>
      <c r="D65" s="32">
        <v>31</v>
      </c>
      <c r="E65" s="32">
        <v>5.9</v>
      </c>
      <c r="F65" s="32">
        <v>5.3</v>
      </c>
    </row>
    <row r="66" spans="2:6" ht="16.5" thickBot="1" x14ac:dyDescent="0.3">
      <c r="B66" s="31" t="s">
        <v>115</v>
      </c>
      <c r="C66" s="32">
        <v>4</v>
      </c>
      <c r="D66" s="32">
        <v>7</v>
      </c>
      <c r="E66" s="32">
        <v>5.9</v>
      </c>
      <c r="F66" s="32">
        <v>53</v>
      </c>
    </row>
    <row r="67" spans="2:6" ht="16.5" thickBot="1" x14ac:dyDescent="0.3">
      <c r="B67" s="31" t="s">
        <v>116</v>
      </c>
      <c r="C67" s="32">
        <v>2</v>
      </c>
      <c r="D67" s="32">
        <v>3</v>
      </c>
      <c r="E67" s="32">
        <v>8.5</v>
      </c>
      <c r="F67" s="32">
        <v>7.6</v>
      </c>
    </row>
    <row r="68" spans="2:6" ht="16.5" thickBot="1" x14ac:dyDescent="0.3">
      <c r="B68" s="31" t="s">
        <v>102</v>
      </c>
      <c r="C68" s="32">
        <v>11</v>
      </c>
      <c r="D68" s="32">
        <v>19</v>
      </c>
      <c r="E68" s="32">
        <v>6.8</v>
      </c>
      <c r="F68" s="32">
        <v>6.1</v>
      </c>
    </row>
  </sheetData>
  <mergeCells count="12">
    <mergeCell ref="B37:B38"/>
    <mergeCell ref="C37:D37"/>
    <mergeCell ref="E37:F37"/>
    <mergeCell ref="B44:B45"/>
    <mergeCell ref="C44:D44"/>
    <mergeCell ref="E44:F44"/>
    <mergeCell ref="B51:B52"/>
    <mergeCell ref="C51:D51"/>
    <mergeCell ref="E51:F51"/>
    <mergeCell ref="B58:B59"/>
    <mergeCell ref="C58:D58"/>
    <mergeCell ref="E58:F58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AJ11"/>
  <sheetViews>
    <sheetView topLeftCell="E1" workbookViewId="0">
      <selection activeCell="T3" sqref="T3"/>
    </sheetView>
  </sheetViews>
  <sheetFormatPr defaultRowHeight="15" x14ac:dyDescent="0.25"/>
  <cols>
    <col min="2" max="2" width="11.28515625" customWidth="1"/>
    <col min="7" max="7" width="18.5703125" customWidth="1"/>
  </cols>
  <sheetData>
    <row r="2" spans="2:36" x14ac:dyDescent="0.25">
      <c r="B2" t="s">
        <v>195</v>
      </c>
    </row>
    <row r="3" spans="2:36" ht="15.75" thickBot="1" x14ac:dyDescent="0.3">
      <c r="B3" s="1" t="s">
        <v>0</v>
      </c>
      <c r="C3" s="1" t="s">
        <v>192</v>
      </c>
      <c r="D3" s="1" t="s">
        <v>1</v>
      </c>
      <c r="E3" s="1" t="s">
        <v>2</v>
      </c>
      <c r="F3" s="1" t="s">
        <v>3</v>
      </c>
      <c r="G3" s="3" t="s">
        <v>39</v>
      </c>
      <c r="H3" s="2" t="s">
        <v>4</v>
      </c>
      <c r="I3" s="2" t="s">
        <v>6</v>
      </c>
      <c r="J3" s="2" t="s">
        <v>7</v>
      </c>
      <c r="K3" s="2" t="s">
        <v>8</v>
      </c>
      <c r="L3" s="2" t="s">
        <v>18</v>
      </c>
      <c r="M3" s="2" t="s">
        <v>10</v>
      </c>
      <c r="N3" s="2" t="s">
        <v>11</v>
      </c>
      <c r="O3" s="2" t="s">
        <v>13</v>
      </c>
      <c r="P3" s="2" t="s">
        <v>14</v>
      </c>
      <c r="Q3" s="2" t="s">
        <v>16</v>
      </c>
      <c r="R3" s="2" t="s">
        <v>17</v>
      </c>
      <c r="S3" s="2" t="s">
        <v>12</v>
      </c>
      <c r="T3" s="2" t="s">
        <v>167</v>
      </c>
      <c r="U3" s="2" t="s">
        <v>19</v>
      </c>
      <c r="V3" s="2" t="s">
        <v>20</v>
      </c>
      <c r="W3" s="2" t="s">
        <v>22</v>
      </c>
      <c r="X3" s="2" t="s">
        <v>25</v>
      </c>
      <c r="Y3" s="2" t="s">
        <v>23</v>
      </c>
      <c r="Z3" s="2" t="s">
        <v>24</v>
      </c>
      <c r="AA3" s="2" t="s">
        <v>28</v>
      </c>
      <c r="AB3" s="2" t="s">
        <v>29</v>
      </c>
      <c r="AC3" s="2" t="s">
        <v>31</v>
      </c>
      <c r="AD3" s="2" t="s">
        <v>32</v>
      </c>
      <c r="AE3" s="2" t="s">
        <v>33</v>
      </c>
      <c r="AF3" s="2" t="s">
        <v>37</v>
      </c>
      <c r="AG3" s="2" t="s">
        <v>36</v>
      </c>
      <c r="AH3" s="2" t="s">
        <v>15</v>
      </c>
      <c r="AI3" s="2" t="s">
        <v>35</v>
      </c>
      <c r="AJ3" s="2" t="s">
        <v>38</v>
      </c>
    </row>
    <row r="4" spans="2:36" x14ac:dyDescent="0.25">
      <c r="B4" t="s">
        <v>42</v>
      </c>
      <c r="D4" t="s">
        <v>40</v>
      </c>
      <c r="E4" t="s">
        <v>41</v>
      </c>
      <c r="F4">
        <v>2015</v>
      </c>
      <c r="G4" t="str">
        <f>BioImport!$C$14</f>
        <v>IMPBIOWOO</v>
      </c>
      <c r="H4" s="17">
        <v>0</v>
      </c>
      <c r="I4" s="18">
        <v>0</v>
      </c>
      <c r="J4" s="18">
        <v>9</v>
      </c>
      <c r="K4" s="18">
        <v>0</v>
      </c>
      <c r="L4" s="18">
        <v>0</v>
      </c>
      <c r="M4" s="18">
        <v>0</v>
      </c>
      <c r="N4" s="18">
        <v>0</v>
      </c>
      <c r="O4" s="18">
        <v>30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1</v>
      </c>
      <c r="W4" s="18">
        <v>30</v>
      </c>
      <c r="X4" s="18">
        <v>0</v>
      </c>
      <c r="Y4" s="18">
        <v>0</v>
      </c>
      <c r="Z4" s="18">
        <v>0</v>
      </c>
      <c r="AA4" s="18">
        <v>0</v>
      </c>
      <c r="AB4" s="18">
        <v>3</v>
      </c>
      <c r="AC4" s="18">
        <v>0</v>
      </c>
      <c r="AD4" s="18">
        <v>0</v>
      </c>
      <c r="AE4" s="18">
        <v>0</v>
      </c>
      <c r="AF4" s="18">
        <v>0</v>
      </c>
      <c r="AG4" s="18">
        <v>1</v>
      </c>
      <c r="AH4" s="18">
        <v>0</v>
      </c>
      <c r="AI4" s="18">
        <v>4</v>
      </c>
      <c r="AJ4" s="18">
        <v>73</v>
      </c>
    </row>
    <row r="5" spans="2:36" x14ac:dyDescent="0.25">
      <c r="B5" t="s">
        <v>42</v>
      </c>
      <c r="D5" t="s">
        <v>40</v>
      </c>
      <c r="E5" t="s">
        <v>41</v>
      </c>
      <c r="F5">
        <v>2020</v>
      </c>
      <c r="G5" t="str">
        <f>BioImport!$C$14</f>
        <v>IMPBIOWOO</v>
      </c>
      <c r="H5" s="17">
        <v>0</v>
      </c>
      <c r="I5" s="18">
        <v>0</v>
      </c>
      <c r="J5" s="18">
        <v>10</v>
      </c>
      <c r="K5" s="18">
        <v>0</v>
      </c>
      <c r="L5" s="18">
        <v>0</v>
      </c>
      <c r="M5" s="18">
        <v>0</v>
      </c>
      <c r="N5" s="18">
        <v>0</v>
      </c>
      <c r="O5" s="18">
        <v>32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1</v>
      </c>
      <c r="W5" s="18">
        <v>32</v>
      </c>
      <c r="X5" s="18">
        <v>0</v>
      </c>
      <c r="Y5" s="18">
        <v>0</v>
      </c>
      <c r="Z5" s="18">
        <v>0</v>
      </c>
      <c r="AA5" s="18">
        <v>0</v>
      </c>
      <c r="AB5" s="18">
        <v>3</v>
      </c>
      <c r="AC5" s="18">
        <v>0</v>
      </c>
      <c r="AD5" s="18">
        <v>0</v>
      </c>
      <c r="AE5" s="18">
        <v>0</v>
      </c>
      <c r="AF5" s="18">
        <v>0</v>
      </c>
      <c r="AG5" s="18">
        <v>1</v>
      </c>
      <c r="AH5" s="18">
        <v>0</v>
      </c>
      <c r="AI5" s="18">
        <v>4</v>
      </c>
      <c r="AJ5" s="18">
        <v>76</v>
      </c>
    </row>
    <row r="6" spans="2:36" x14ac:dyDescent="0.25">
      <c r="B6" t="s">
        <v>42</v>
      </c>
      <c r="D6" t="s">
        <v>40</v>
      </c>
      <c r="E6" t="s">
        <v>41</v>
      </c>
      <c r="F6">
        <v>2025</v>
      </c>
      <c r="G6" t="str">
        <f>BioImport!$C$14</f>
        <v>IMPBIOWOO</v>
      </c>
      <c r="H6" s="17">
        <v>0</v>
      </c>
      <c r="I6" s="18">
        <v>0</v>
      </c>
      <c r="J6" s="18">
        <v>11</v>
      </c>
      <c r="K6" s="18">
        <v>0</v>
      </c>
      <c r="L6" s="18">
        <v>0</v>
      </c>
      <c r="M6" s="18">
        <v>0</v>
      </c>
      <c r="N6" s="18">
        <v>0</v>
      </c>
      <c r="O6" s="18">
        <v>34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1</v>
      </c>
      <c r="W6" s="18">
        <v>34</v>
      </c>
      <c r="X6" s="18">
        <v>0</v>
      </c>
      <c r="Y6" s="18">
        <v>0</v>
      </c>
      <c r="Z6" s="18">
        <v>0</v>
      </c>
      <c r="AA6" s="18">
        <v>0</v>
      </c>
      <c r="AB6" s="18">
        <v>4</v>
      </c>
      <c r="AC6" s="18">
        <v>0</v>
      </c>
      <c r="AD6" s="18">
        <v>0</v>
      </c>
      <c r="AE6" s="18">
        <v>0</v>
      </c>
      <c r="AF6" s="18">
        <v>0</v>
      </c>
      <c r="AG6" s="18">
        <v>1</v>
      </c>
      <c r="AH6" s="18">
        <v>0</v>
      </c>
      <c r="AI6" s="18">
        <v>4</v>
      </c>
      <c r="AJ6" s="18">
        <v>79</v>
      </c>
    </row>
    <row r="7" spans="2:36" x14ac:dyDescent="0.25">
      <c r="B7" t="s">
        <v>42</v>
      </c>
      <c r="D7" t="s">
        <v>40</v>
      </c>
      <c r="E7" t="s">
        <v>41</v>
      </c>
      <c r="F7">
        <v>2030</v>
      </c>
      <c r="G7" t="str">
        <f>BioImport!$C$14</f>
        <v>IMPBIOWOO</v>
      </c>
      <c r="H7" s="17">
        <v>0</v>
      </c>
      <c r="I7" s="18">
        <v>0</v>
      </c>
      <c r="J7" s="18">
        <v>12</v>
      </c>
      <c r="K7" s="18">
        <v>0</v>
      </c>
      <c r="L7" s="18">
        <v>0</v>
      </c>
      <c r="M7" s="18">
        <v>0</v>
      </c>
      <c r="N7" s="18">
        <v>0</v>
      </c>
      <c r="O7" s="18">
        <v>36</v>
      </c>
      <c r="P7" s="18">
        <v>0</v>
      </c>
      <c r="Q7" s="18">
        <v>0</v>
      </c>
      <c r="R7" s="18">
        <v>0</v>
      </c>
      <c r="S7" s="18">
        <v>0</v>
      </c>
      <c r="T7" s="18">
        <v>1</v>
      </c>
      <c r="U7" s="18">
        <v>0</v>
      </c>
      <c r="V7" s="18">
        <v>1</v>
      </c>
      <c r="W7" s="18">
        <v>36</v>
      </c>
      <c r="X7" s="18">
        <v>0</v>
      </c>
      <c r="Y7" s="18">
        <v>0</v>
      </c>
      <c r="Z7" s="18">
        <v>0</v>
      </c>
      <c r="AA7" s="18">
        <v>0</v>
      </c>
      <c r="AB7" s="18">
        <v>4</v>
      </c>
      <c r="AC7" s="18">
        <v>0</v>
      </c>
      <c r="AD7" s="18">
        <v>0</v>
      </c>
      <c r="AE7" s="18">
        <v>0</v>
      </c>
      <c r="AF7" s="18">
        <v>0</v>
      </c>
      <c r="AG7" s="18">
        <v>1</v>
      </c>
      <c r="AH7" s="18">
        <v>0</v>
      </c>
      <c r="AI7" s="18">
        <v>4</v>
      </c>
      <c r="AJ7" s="18">
        <v>83</v>
      </c>
    </row>
    <row r="8" spans="2:36" x14ac:dyDescent="0.25">
      <c r="B8" s="107" t="s">
        <v>42</v>
      </c>
      <c r="C8" s="107"/>
      <c r="D8" s="107" t="s">
        <v>40</v>
      </c>
      <c r="E8" s="107" t="s">
        <v>41</v>
      </c>
      <c r="F8" s="107">
        <v>0</v>
      </c>
      <c r="G8" s="107" t="s">
        <v>230</v>
      </c>
      <c r="H8" s="108">
        <v>15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</row>
    <row r="10" spans="2:36" x14ac:dyDescent="0.25">
      <c r="B10" t="s">
        <v>228</v>
      </c>
    </row>
    <row r="11" spans="2:36" x14ac:dyDescent="0.25">
      <c r="B11" t="s">
        <v>229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Notes</vt:lpstr>
      <vt:lpstr>VFE_Ref</vt:lpstr>
      <vt:lpstr>BIoliquid</vt:lpstr>
      <vt:lpstr>BioImport</vt:lpstr>
      <vt:lpstr>BAU Import limit pellets</vt:lpstr>
      <vt:lpstr>BioImport!_Toc379539723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Kober, T. (Tom)</dc:creator>
  <cp:lastModifiedBy>ese-veda04</cp:lastModifiedBy>
  <dcterms:created xsi:type="dcterms:W3CDTF">2014-05-23T06:10:37Z</dcterms:created>
  <dcterms:modified xsi:type="dcterms:W3CDTF">2017-04-23T08:29:55Z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391783237457275</vt:r8>
  </property>
</Properties>
</file>