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vori\E4SMA\JRC\2014_10_Calibration\Model debugging\2016.05.18\"/>
    </mc:Choice>
  </mc:AlternateContent>
  <bookViews>
    <workbookView xWindow="-15" yWindow="-15" windowWidth="14520" windowHeight="12855" tabRatio="780" activeTab="1"/>
  </bookViews>
  <sheets>
    <sheet name="Notes" sheetId="34" r:id="rId1"/>
    <sheet name="VFE_High" sheetId="31" r:id="rId2"/>
    <sheet name="BIoliquid" sheetId="35" r:id="rId3"/>
    <sheet name="BioImport" sheetId="38" r:id="rId4"/>
    <sheet name="Sheet2" sheetId="36" r:id="rId5"/>
  </sheets>
  <definedNames>
    <definedName name="_Toc379539723" localSheetId="3">BioImport!$B$49</definedName>
  </definedNames>
  <calcPr calcId="162913"/>
</workbook>
</file>

<file path=xl/calcChain.xml><?xml version="1.0" encoding="utf-8"?>
<calcChain xmlns="http://schemas.openxmlformats.org/spreadsheetml/2006/main">
  <c r="AS113" i="31" l="1"/>
  <c r="AS112" i="31"/>
  <c r="AS111" i="31"/>
  <c r="AS110" i="31"/>
  <c r="AS119" i="31" l="1"/>
  <c r="AS118" i="31"/>
  <c r="AS117" i="31"/>
  <c r="AS116" i="31"/>
  <c r="AS115" i="31"/>
  <c r="AS114" i="31"/>
  <c r="AS109" i="31"/>
  <c r="AS108" i="31"/>
  <c r="AY204" i="31" l="1"/>
  <c r="AX203" i="31"/>
  <c r="AW202" i="31"/>
  <c r="AV201" i="31"/>
  <c r="AU200" i="31"/>
  <c r="AY191" i="31"/>
  <c r="AX190" i="31"/>
  <c r="AW189" i="31"/>
  <c r="AV188" i="31"/>
  <c r="AU187" i="31"/>
  <c r="AY178" i="31"/>
  <c r="AX177" i="31"/>
  <c r="AW176" i="31"/>
  <c r="AV175" i="31"/>
  <c r="AU174" i="31"/>
  <c r="AY165" i="31"/>
  <c r="AX164" i="31"/>
  <c r="AW163" i="31"/>
  <c r="AV162" i="31"/>
  <c r="AU161" i="31"/>
  <c r="AY152" i="31"/>
  <c r="AX151" i="31"/>
  <c r="AW150" i="31"/>
  <c r="AV149" i="31"/>
  <c r="AU148" i="31"/>
  <c r="AY139" i="31"/>
  <c r="AX138" i="31"/>
  <c r="AW137" i="31"/>
  <c r="AV136" i="31"/>
  <c r="AU135" i="31"/>
  <c r="AY126" i="31"/>
  <c r="AX125" i="31"/>
  <c r="AW124" i="31"/>
  <c r="AV123" i="31"/>
  <c r="AU122" i="31"/>
  <c r="AY113" i="31"/>
  <c r="AX112" i="31"/>
  <c r="AW111" i="31"/>
  <c r="AV110" i="31"/>
  <c r="AU109" i="31"/>
  <c r="AY100" i="31"/>
  <c r="AX99" i="31"/>
  <c r="AW98" i="31"/>
  <c r="AV97" i="31"/>
  <c r="AU96" i="31"/>
  <c r="AY87" i="31"/>
  <c r="AX86" i="31"/>
  <c r="AW85" i="31"/>
  <c r="AV84" i="31"/>
  <c r="AU83" i="31"/>
  <c r="AY74" i="31"/>
  <c r="AX73" i="31"/>
  <c r="AW72" i="31"/>
  <c r="AV71" i="31"/>
  <c r="AU70" i="31"/>
  <c r="AY61" i="31"/>
  <c r="AX60" i="31"/>
  <c r="AW59" i="31"/>
  <c r="AV58" i="31"/>
  <c r="AU57" i="31"/>
  <c r="AY48" i="31"/>
  <c r="AX47" i="31"/>
  <c r="AW46" i="31"/>
  <c r="AV45" i="31"/>
  <c r="AU44" i="31"/>
  <c r="AY35" i="31"/>
  <c r="AX34" i="31"/>
  <c r="AW33" i="31"/>
  <c r="AV32" i="31"/>
  <c r="AU31" i="31"/>
  <c r="AY9" i="31"/>
  <c r="AU5" i="31"/>
  <c r="AV6" i="31"/>
  <c r="J205" i="31" l="1"/>
  <c r="K205" i="31"/>
  <c r="L205" i="31"/>
  <c r="M205" i="31"/>
  <c r="N205" i="31"/>
  <c r="O205" i="31"/>
  <c r="P205" i="31"/>
  <c r="Q205" i="31"/>
  <c r="R205" i="31"/>
  <c r="S205" i="31"/>
  <c r="T205" i="31"/>
  <c r="U205" i="31"/>
  <c r="V205" i="31"/>
  <c r="W205" i="31"/>
  <c r="X205" i="31"/>
  <c r="Y205" i="31"/>
  <c r="Z205" i="31"/>
  <c r="AA205" i="31"/>
  <c r="AB205" i="31"/>
  <c r="AC205" i="31"/>
  <c r="AD205" i="31"/>
  <c r="AE205" i="31"/>
  <c r="AF205" i="31"/>
  <c r="AG205" i="31"/>
  <c r="AH205" i="31"/>
  <c r="AI205" i="31"/>
  <c r="AJ205" i="31"/>
  <c r="AK205" i="31"/>
  <c r="AL205" i="31"/>
  <c r="AM205" i="31"/>
  <c r="AN205" i="31"/>
  <c r="AO205" i="31"/>
  <c r="AP205" i="31"/>
  <c r="AQ205" i="31"/>
  <c r="AR205" i="31"/>
  <c r="I205" i="31"/>
  <c r="J199" i="31"/>
  <c r="K199" i="31"/>
  <c r="L199" i="31"/>
  <c r="M199" i="31"/>
  <c r="N199" i="31"/>
  <c r="O199" i="31"/>
  <c r="P199" i="31"/>
  <c r="Q199" i="31"/>
  <c r="R199" i="31"/>
  <c r="S199" i="31"/>
  <c r="T199" i="31"/>
  <c r="U199" i="31"/>
  <c r="V199" i="31"/>
  <c r="W199" i="31"/>
  <c r="X199" i="31"/>
  <c r="Y199" i="31"/>
  <c r="Z199" i="31"/>
  <c r="AA199" i="31"/>
  <c r="AB199" i="31"/>
  <c r="AC199" i="31"/>
  <c r="AD199" i="31"/>
  <c r="AE199" i="31"/>
  <c r="AF199" i="31"/>
  <c r="AG199" i="31"/>
  <c r="AH199" i="31"/>
  <c r="AI199" i="31"/>
  <c r="AJ199" i="31"/>
  <c r="AK199" i="31"/>
  <c r="AL199" i="31"/>
  <c r="AM199" i="31"/>
  <c r="AN199" i="31"/>
  <c r="AO199" i="31"/>
  <c r="AP199" i="31"/>
  <c r="AQ199" i="31"/>
  <c r="AR199" i="31"/>
  <c r="I199" i="31"/>
  <c r="J192" i="31"/>
  <c r="K192" i="31"/>
  <c r="L192" i="31"/>
  <c r="M192" i="31"/>
  <c r="N192" i="31"/>
  <c r="O192" i="31"/>
  <c r="P192" i="31"/>
  <c r="Q192" i="31"/>
  <c r="R192" i="31"/>
  <c r="S192" i="31"/>
  <c r="T192" i="31"/>
  <c r="U192" i="31"/>
  <c r="V192" i="31"/>
  <c r="W192" i="31"/>
  <c r="X192" i="31"/>
  <c r="Y192" i="31"/>
  <c r="Z192" i="31"/>
  <c r="AA192" i="31"/>
  <c r="AB192" i="31"/>
  <c r="AC192" i="31"/>
  <c r="AD192" i="31"/>
  <c r="AE192" i="31"/>
  <c r="AF192" i="31"/>
  <c r="AG192" i="31"/>
  <c r="AH192" i="31"/>
  <c r="AI192" i="31"/>
  <c r="AJ192" i="31"/>
  <c r="AK192" i="31"/>
  <c r="AL192" i="31"/>
  <c r="AM192" i="31"/>
  <c r="AN192" i="31"/>
  <c r="AO192" i="31"/>
  <c r="AP192" i="31"/>
  <c r="AQ192" i="31"/>
  <c r="AR192" i="31"/>
  <c r="I192" i="31"/>
  <c r="J186" i="31"/>
  <c r="K186" i="31"/>
  <c r="L186" i="31"/>
  <c r="M186" i="31"/>
  <c r="N186" i="31"/>
  <c r="O186" i="31"/>
  <c r="P186" i="31"/>
  <c r="Q186" i="31"/>
  <c r="R186" i="31"/>
  <c r="S186" i="31"/>
  <c r="T186" i="31"/>
  <c r="U186" i="31"/>
  <c r="V186" i="31"/>
  <c r="W186" i="31"/>
  <c r="X186" i="31"/>
  <c r="Y186" i="31"/>
  <c r="Z186" i="31"/>
  <c r="AA186" i="31"/>
  <c r="AB186" i="31"/>
  <c r="AC186" i="31"/>
  <c r="AD186" i="31"/>
  <c r="AE186" i="31"/>
  <c r="AF186" i="31"/>
  <c r="AG186" i="31"/>
  <c r="AH186" i="31"/>
  <c r="AI186" i="31"/>
  <c r="AJ186" i="31"/>
  <c r="AK186" i="31"/>
  <c r="AL186" i="31"/>
  <c r="AM186" i="31"/>
  <c r="AN186" i="31"/>
  <c r="AO186" i="31"/>
  <c r="AP186" i="31"/>
  <c r="AQ186" i="31"/>
  <c r="AR186" i="31"/>
  <c r="I186" i="31"/>
  <c r="J179" i="31"/>
  <c r="K179" i="31"/>
  <c r="L179" i="31"/>
  <c r="M179" i="31"/>
  <c r="N179" i="31"/>
  <c r="O179" i="31"/>
  <c r="P179" i="31"/>
  <c r="Q179" i="31"/>
  <c r="R179" i="31"/>
  <c r="S179" i="31"/>
  <c r="T179" i="31"/>
  <c r="U179" i="31"/>
  <c r="V179" i="31"/>
  <c r="W179" i="31"/>
  <c r="X179" i="31"/>
  <c r="Y179" i="31"/>
  <c r="Z179" i="31"/>
  <c r="AA179" i="31"/>
  <c r="AB179" i="31"/>
  <c r="AC179" i="31"/>
  <c r="AD179" i="31"/>
  <c r="AE179" i="31"/>
  <c r="AF179" i="31"/>
  <c r="AG179" i="31"/>
  <c r="AH179" i="31"/>
  <c r="AI179" i="31"/>
  <c r="AJ179" i="31"/>
  <c r="AK179" i="31"/>
  <c r="AL179" i="31"/>
  <c r="AM179" i="31"/>
  <c r="AN179" i="31"/>
  <c r="AO179" i="31"/>
  <c r="AP179" i="31"/>
  <c r="AQ179" i="31"/>
  <c r="AR179" i="31"/>
  <c r="I179" i="31"/>
  <c r="J173" i="31"/>
  <c r="K173" i="31"/>
  <c r="L173" i="31"/>
  <c r="M173" i="31"/>
  <c r="N173" i="31"/>
  <c r="O173" i="31"/>
  <c r="P173" i="31"/>
  <c r="Q173" i="31"/>
  <c r="R173" i="31"/>
  <c r="S173" i="31"/>
  <c r="T173" i="31"/>
  <c r="U173" i="31"/>
  <c r="V173" i="31"/>
  <c r="W173" i="31"/>
  <c r="X173" i="31"/>
  <c r="Y173" i="31"/>
  <c r="Z173" i="31"/>
  <c r="AA173" i="31"/>
  <c r="AB173" i="31"/>
  <c r="AC173" i="31"/>
  <c r="AD173" i="31"/>
  <c r="AE173" i="31"/>
  <c r="AF173" i="31"/>
  <c r="AG173" i="31"/>
  <c r="AH173" i="31"/>
  <c r="AI173" i="31"/>
  <c r="AJ173" i="31"/>
  <c r="AK173" i="31"/>
  <c r="AL173" i="31"/>
  <c r="AM173" i="31"/>
  <c r="AN173" i="31"/>
  <c r="AO173" i="31"/>
  <c r="AP173" i="31"/>
  <c r="AQ173" i="31"/>
  <c r="AR173" i="31"/>
  <c r="I173" i="31"/>
  <c r="J166" i="31"/>
  <c r="K166" i="31"/>
  <c r="L166" i="31"/>
  <c r="M166" i="31"/>
  <c r="N166" i="31"/>
  <c r="O166" i="31"/>
  <c r="P166" i="31"/>
  <c r="Q166" i="31"/>
  <c r="R166" i="31"/>
  <c r="S166" i="31"/>
  <c r="T166" i="31"/>
  <c r="U166" i="31"/>
  <c r="V166" i="31"/>
  <c r="W166" i="31"/>
  <c r="X166" i="31"/>
  <c r="Y166" i="31"/>
  <c r="Z166" i="31"/>
  <c r="AA166" i="31"/>
  <c r="AB166" i="31"/>
  <c r="AC166" i="31"/>
  <c r="AD166" i="31"/>
  <c r="AE166" i="31"/>
  <c r="AF166" i="31"/>
  <c r="AG166" i="31"/>
  <c r="AH166" i="31"/>
  <c r="AI166" i="31"/>
  <c r="AJ166" i="31"/>
  <c r="AK166" i="31"/>
  <c r="AL166" i="31"/>
  <c r="AM166" i="31"/>
  <c r="AN166" i="31"/>
  <c r="AO166" i="31"/>
  <c r="AP166" i="31"/>
  <c r="AQ166" i="31"/>
  <c r="AR166" i="31"/>
  <c r="I166" i="31"/>
  <c r="J160" i="31"/>
  <c r="K160" i="31"/>
  <c r="L160" i="31"/>
  <c r="M160" i="31"/>
  <c r="N160" i="31"/>
  <c r="O160" i="31"/>
  <c r="P160" i="31"/>
  <c r="Q160" i="31"/>
  <c r="R160" i="31"/>
  <c r="S160" i="31"/>
  <c r="T160" i="31"/>
  <c r="U160" i="31"/>
  <c r="V160" i="31"/>
  <c r="W160" i="31"/>
  <c r="X160" i="31"/>
  <c r="Y160" i="31"/>
  <c r="Z160" i="31"/>
  <c r="AA160" i="31"/>
  <c r="AB160" i="31"/>
  <c r="AC160" i="31"/>
  <c r="AD160" i="31"/>
  <c r="AE160" i="31"/>
  <c r="AF160" i="31"/>
  <c r="AG160" i="31"/>
  <c r="AH160" i="31"/>
  <c r="AI160" i="31"/>
  <c r="AJ160" i="31"/>
  <c r="AK160" i="31"/>
  <c r="AL160" i="31"/>
  <c r="AM160" i="31"/>
  <c r="AN160" i="31"/>
  <c r="AO160" i="31"/>
  <c r="AP160" i="31"/>
  <c r="AQ160" i="31"/>
  <c r="AR160" i="31"/>
  <c r="I160" i="31"/>
  <c r="J153" i="31"/>
  <c r="K153" i="31"/>
  <c r="L153" i="31"/>
  <c r="M153" i="31"/>
  <c r="N153" i="31"/>
  <c r="O153" i="31"/>
  <c r="P153" i="31"/>
  <c r="Q153" i="31"/>
  <c r="R153" i="31"/>
  <c r="S153" i="31"/>
  <c r="T153" i="31"/>
  <c r="U153" i="31"/>
  <c r="V153" i="31"/>
  <c r="W153" i="31"/>
  <c r="X153" i="31"/>
  <c r="Y153" i="31"/>
  <c r="Z153" i="31"/>
  <c r="AA153" i="31"/>
  <c r="AB153" i="31"/>
  <c r="AC153" i="31"/>
  <c r="AD153" i="31"/>
  <c r="AE153" i="31"/>
  <c r="AF153" i="31"/>
  <c r="AG153" i="31"/>
  <c r="AH153" i="31"/>
  <c r="AI153" i="31"/>
  <c r="AJ153" i="31"/>
  <c r="AK153" i="31"/>
  <c r="AL153" i="31"/>
  <c r="AM153" i="31"/>
  <c r="AN153" i="31"/>
  <c r="AO153" i="31"/>
  <c r="AP153" i="31"/>
  <c r="AQ153" i="31"/>
  <c r="AR153" i="31"/>
  <c r="I153" i="31"/>
  <c r="J147" i="31"/>
  <c r="K147" i="31"/>
  <c r="L147" i="31"/>
  <c r="M147" i="31"/>
  <c r="N147" i="31"/>
  <c r="O147" i="31"/>
  <c r="P147" i="31"/>
  <c r="Q147" i="31"/>
  <c r="R147" i="31"/>
  <c r="S147" i="31"/>
  <c r="T147" i="31"/>
  <c r="U147" i="31"/>
  <c r="V147" i="31"/>
  <c r="W147" i="31"/>
  <c r="X147" i="31"/>
  <c r="Y147" i="31"/>
  <c r="Z147" i="31"/>
  <c r="AA147" i="31"/>
  <c r="AB147" i="31"/>
  <c r="AC147" i="31"/>
  <c r="AD147" i="31"/>
  <c r="AE147" i="31"/>
  <c r="AF147" i="31"/>
  <c r="AG147" i="31"/>
  <c r="AH147" i="31"/>
  <c r="AI147" i="31"/>
  <c r="AJ147" i="31"/>
  <c r="AK147" i="31"/>
  <c r="AL147" i="31"/>
  <c r="AM147" i="31"/>
  <c r="AN147" i="31"/>
  <c r="AO147" i="31"/>
  <c r="AP147" i="31"/>
  <c r="AQ147" i="31"/>
  <c r="AR147" i="31"/>
  <c r="I147" i="31"/>
  <c r="J140" i="31"/>
  <c r="K140" i="31"/>
  <c r="L140" i="31"/>
  <c r="M140" i="31"/>
  <c r="N140" i="31"/>
  <c r="O140" i="31"/>
  <c r="P140" i="31"/>
  <c r="Q140" i="31"/>
  <c r="R140" i="31"/>
  <c r="S140" i="31"/>
  <c r="T140" i="31"/>
  <c r="U140" i="31"/>
  <c r="V140" i="31"/>
  <c r="W140" i="31"/>
  <c r="X140" i="31"/>
  <c r="Y140" i="31"/>
  <c r="Z140" i="31"/>
  <c r="AA140" i="31"/>
  <c r="AB140" i="31"/>
  <c r="AC140" i="31"/>
  <c r="AD140" i="31"/>
  <c r="AE140" i="31"/>
  <c r="AF140" i="31"/>
  <c r="AG140" i="31"/>
  <c r="AH140" i="31"/>
  <c r="AI140" i="31"/>
  <c r="AJ140" i="31"/>
  <c r="AK140" i="31"/>
  <c r="AL140" i="31"/>
  <c r="AM140" i="31"/>
  <c r="AN140" i="31"/>
  <c r="AO140" i="31"/>
  <c r="AP140" i="31"/>
  <c r="AQ140" i="31"/>
  <c r="AR140" i="31"/>
  <c r="I140" i="31"/>
  <c r="J134" i="31"/>
  <c r="K134" i="31"/>
  <c r="L134" i="31"/>
  <c r="M134" i="31"/>
  <c r="N134" i="31"/>
  <c r="O134" i="31"/>
  <c r="P134" i="31"/>
  <c r="Q134" i="31"/>
  <c r="R134" i="31"/>
  <c r="S134" i="31"/>
  <c r="T134" i="31"/>
  <c r="U134" i="31"/>
  <c r="V134" i="31"/>
  <c r="W134" i="31"/>
  <c r="X134" i="31"/>
  <c r="Y134" i="31"/>
  <c r="Z134" i="31"/>
  <c r="AA134" i="31"/>
  <c r="AB134" i="31"/>
  <c r="AC134" i="31"/>
  <c r="AD134" i="31"/>
  <c r="AE134" i="31"/>
  <c r="AF134" i="31"/>
  <c r="AG134" i="31"/>
  <c r="AH134" i="31"/>
  <c r="AI134" i="31"/>
  <c r="AJ134" i="31"/>
  <c r="AK134" i="31"/>
  <c r="AL134" i="31"/>
  <c r="AM134" i="31"/>
  <c r="AN134" i="31"/>
  <c r="AO134" i="31"/>
  <c r="AP134" i="31"/>
  <c r="AQ134" i="31"/>
  <c r="AR134" i="31"/>
  <c r="I134" i="31"/>
  <c r="J127" i="31"/>
  <c r="K127" i="31"/>
  <c r="L127" i="31"/>
  <c r="M127" i="31"/>
  <c r="N127" i="31"/>
  <c r="O127" i="31"/>
  <c r="P127" i="31"/>
  <c r="Q127" i="31"/>
  <c r="R127" i="31"/>
  <c r="S127" i="31"/>
  <c r="T127" i="31"/>
  <c r="U127" i="31"/>
  <c r="V127" i="31"/>
  <c r="W127" i="31"/>
  <c r="X127" i="31"/>
  <c r="Y127" i="31"/>
  <c r="Z127" i="31"/>
  <c r="AA127" i="31"/>
  <c r="AB127" i="31"/>
  <c r="AC127" i="31"/>
  <c r="AD127" i="31"/>
  <c r="AE127" i="31"/>
  <c r="AF127" i="31"/>
  <c r="AG127" i="31"/>
  <c r="AH127" i="31"/>
  <c r="AI127" i="31"/>
  <c r="AJ127" i="31"/>
  <c r="AK127" i="31"/>
  <c r="AL127" i="31"/>
  <c r="AM127" i="31"/>
  <c r="AN127" i="31"/>
  <c r="AO127" i="31"/>
  <c r="AP127" i="31"/>
  <c r="AQ127" i="31"/>
  <c r="AR127" i="31"/>
  <c r="I127" i="31"/>
  <c r="J121" i="31"/>
  <c r="K121" i="31"/>
  <c r="L121" i="31"/>
  <c r="M121" i="31"/>
  <c r="N121" i="31"/>
  <c r="O121" i="31"/>
  <c r="P121" i="31"/>
  <c r="Q121" i="31"/>
  <c r="R121" i="31"/>
  <c r="S121" i="31"/>
  <c r="T121" i="31"/>
  <c r="U121" i="31"/>
  <c r="V121" i="31"/>
  <c r="W121" i="31"/>
  <c r="X121" i="31"/>
  <c r="Y121" i="31"/>
  <c r="Z121" i="31"/>
  <c r="AA121" i="31"/>
  <c r="AB121" i="31"/>
  <c r="AC121" i="31"/>
  <c r="AD121" i="31"/>
  <c r="AE121" i="31"/>
  <c r="AF121" i="31"/>
  <c r="AG121" i="31"/>
  <c r="AH121" i="31"/>
  <c r="AI121" i="31"/>
  <c r="AJ121" i="31"/>
  <c r="AK121" i="31"/>
  <c r="AL121" i="31"/>
  <c r="AM121" i="31"/>
  <c r="AN121" i="31"/>
  <c r="AO121" i="31"/>
  <c r="AP121" i="31"/>
  <c r="AQ121" i="31"/>
  <c r="AR121" i="31"/>
  <c r="I121" i="31"/>
  <c r="J114" i="31"/>
  <c r="K114" i="31"/>
  <c r="L114" i="31"/>
  <c r="M114" i="31"/>
  <c r="N114" i="31"/>
  <c r="O114" i="31"/>
  <c r="P114" i="31"/>
  <c r="Q114" i="31"/>
  <c r="R114" i="31"/>
  <c r="S114" i="31"/>
  <c r="T114" i="31"/>
  <c r="U114" i="31"/>
  <c r="V114" i="31"/>
  <c r="W114" i="31"/>
  <c r="X114" i="31"/>
  <c r="Y114" i="31"/>
  <c r="Z114" i="31"/>
  <c r="AA114" i="31"/>
  <c r="AB114" i="31"/>
  <c r="AC114" i="31"/>
  <c r="AD114" i="31"/>
  <c r="AE114" i="31"/>
  <c r="AF114" i="31"/>
  <c r="AG114" i="31"/>
  <c r="AH114" i="31"/>
  <c r="AI114" i="31"/>
  <c r="AJ114" i="31"/>
  <c r="AK114" i="31"/>
  <c r="AL114" i="31"/>
  <c r="AM114" i="31"/>
  <c r="AN114" i="31"/>
  <c r="AO114" i="31"/>
  <c r="AP114" i="31"/>
  <c r="AQ114" i="31"/>
  <c r="AR114" i="31"/>
  <c r="I114" i="31"/>
  <c r="J108" i="31"/>
  <c r="K108" i="31"/>
  <c r="L108" i="31"/>
  <c r="M108" i="31"/>
  <c r="N108" i="31"/>
  <c r="O108" i="31"/>
  <c r="P108" i="31"/>
  <c r="Q108" i="31"/>
  <c r="R108" i="31"/>
  <c r="S108" i="31"/>
  <c r="T108" i="31"/>
  <c r="U108" i="31"/>
  <c r="V108" i="31"/>
  <c r="W108" i="31"/>
  <c r="X108" i="31"/>
  <c r="Y108" i="31"/>
  <c r="Z108" i="31"/>
  <c r="AA108" i="31"/>
  <c r="AB108" i="31"/>
  <c r="AC108" i="31"/>
  <c r="AD108" i="31"/>
  <c r="AE108" i="31"/>
  <c r="AF108" i="31"/>
  <c r="AG108" i="31"/>
  <c r="AH108" i="31"/>
  <c r="AI108" i="31"/>
  <c r="AJ108" i="31"/>
  <c r="AK108" i="31"/>
  <c r="AL108" i="31"/>
  <c r="AM108" i="31"/>
  <c r="AN108" i="31"/>
  <c r="AO108" i="31"/>
  <c r="AP108" i="31"/>
  <c r="AQ108" i="31"/>
  <c r="AR108" i="31"/>
  <c r="I108" i="31"/>
  <c r="J101" i="31"/>
  <c r="K101" i="31"/>
  <c r="L101" i="31"/>
  <c r="M101" i="31"/>
  <c r="N101" i="31"/>
  <c r="O101" i="31"/>
  <c r="P101" i="31"/>
  <c r="Q101" i="31"/>
  <c r="R101" i="31"/>
  <c r="S101" i="31"/>
  <c r="T101" i="31"/>
  <c r="U101" i="31"/>
  <c r="V101" i="31"/>
  <c r="W101" i="31"/>
  <c r="X101" i="31"/>
  <c r="Y101" i="31"/>
  <c r="Z101" i="31"/>
  <c r="AA101" i="31"/>
  <c r="AB101" i="31"/>
  <c r="AC101" i="31"/>
  <c r="AD101" i="31"/>
  <c r="AE101" i="31"/>
  <c r="AF101" i="31"/>
  <c r="AG101" i="31"/>
  <c r="AH101" i="31"/>
  <c r="AI101" i="31"/>
  <c r="AJ101" i="31"/>
  <c r="AK101" i="31"/>
  <c r="AL101" i="31"/>
  <c r="AM101" i="31"/>
  <c r="AN101" i="31"/>
  <c r="AO101" i="31"/>
  <c r="AP101" i="31"/>
  <c r="AQ101" i="31"/>
  <c r="AR101" i="31"/>
  <c r="I101" i="31"/>
  <c r="J95" i="31"/>
  <c r="K95" i="31"/>
  <c r="L95" i="31"/>
  <c r="M95" i="31"/>
  <c r="N95" i="31"/>
  <c r="O95" i="31"/>
  <c r="P95" i="31"/>
  <c r="Q95" i="31"/>
  <c r="R95" i="31"/>
  <c r="S95" i="31"/>
  <c r="T95" i="31"/>
  <c r="U95" i="31"/>
  <c r="V95" i="31"/>
  <c r="W95" i="31"/>
  <c r="X95" i="31"/>
  <c r="Y95" i="31"/>
  <c r="Z95" i="31"/>
  <c r="AA95" i="31"/>
  <c r="AB95" i="31"/>
  <c r="AC95" i="31"/>
  <c r="AD95" i="31"/>
  <c r="AE95" i="31"/>
  <c r="AF95" i="31"/>
  <c r="AG95" i="31"/>
  <c r="AH95" i="31"/>
  <c r="AI95" i="31"/>
  <c r="AJ95" i="31"/>
  <c r="AK95" i="31"/>
  <c r="AL95" i="31"/>
  <c r="AM95" i="31"/>
  <c r="AN95" i="31"/>
  <c r="AO95" i="31"/>
  <c r="AP95" i="31"/>
  <c r="AQ95" i="31"/>
  <c r="AR95" i="31"/>
  <c r="I95" i="31"/>
  <c r="J88" i="31"/>
  <c r="K88" i="31"/>
  <c r="L88" i="31"/>
  <c r="M88" i="31"/>
  <c r="N88" i="31"/>
  <c r="O88" i="31"/>
  <c r="P88" i="31"/>
  <c r="Q88" i="31"/>
  <c r="R88" i="31"/>
  <c r="S88" i="31"/>
  <c r="T88" i="31"/>
  <c r="U88" i="31"/>
  <c r="V88" i="31"/>
  <c r="W88" i="31"/>
  <c r="X88" i="31"/>
  <c r="Y88" i="31"/>
  <c r="Z88" i="31"/>
  <c r="AA88" i="31"/>
  <c r="AB88" i="31"/>
  <c r="AC88" i="31"/>
  <c r="AD88" i="31"/>
  <c r="AE88" i="31"/>
  <c r="AF88" i="31"/>
  <c r="AG88" i="31"/>
  <c r="AH88" i="31"/>
  <c r="AI88" i="31"/>
  <c r="AJ88" i="31"/>
  <c r="AK88" i="31"/>
  <c r="AL88" i="31"/>
  <c r="AM88" i="31"/>
  <c r="AN88" i="31"/>
  <c r="AO88" i="31"/>
  <c r="AP88" i="31"/>
  <c r="AQ88" i="31"/>
  <c r="AR88" i="31"/>
  <c r="I88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AN82" i="31"/>
  <c r="AO82" i="31"/>
  <c r="AP82" i="31"/>
  <c r="AQ82" i="31"/>
  <c r="AR82" i="31"/>
  <c r="I82" i="31"/>
  <c r="J69" i="31"/>
  <c r="K69" i="31"/>
  <c r="L69" i="31"/>
  <c r="M69" i="31"/>
  <c r="N69" i="31"/>
  <c r="O69" i="31"/>
  <c r="P69" i="31"/>
  <c r="Q69" i="31"/>
  <c r="R69" i="31"/>
  <c r="S69" i="31"/>
  <c r="T69" i="31"/>
  <c r="U69" i="31"/>
  <c r="V69" i="31"/>
  <c r="W69" i="31"/>
  <c r="X69" i="31"/>
  <c r="Y69" i="31"/>
  <c r="Z69" i="31"/>
  <c r="AA69" i="31"/>
  <c r="AB69" i="31"/>
  <c r="AC69" i="31"/>
  <c r="AD69" i="31"/>
  <c r="AE69" i="31"/>
  <c r="AF69" i="31"/>
  <c r="AG69" i="31"/>
  <c r="AH69" i="31"/>
  <c r="AI69" i="31"/>
  <c r="AJ69" i="31"/>
  <c r="AK69" i="31"/>
  <c r="AL69" i="31"/>
  <c r="AM69" i="31"/>
  <c r="AN69" i="31"/>
  <c r="AO69" i="31"/>
  <c r="AP69" i="31"/>
  <c r="AQ69" i="31"/>
  <c r="AR69" i="31"/>
  <c r="I69" i="31"/>
  <c r="I76" i="31"/>
  <c r="I75" i="31" s="1"/>
  <c r="J76" i="31"/>
  <c r="J75" i="31" s="1"/>
  <c r="K76" i="31"/>
  <c r="K75" i="31" s="1"/>
  <c r="L76" i="31"/>
  <c r="L75" i="31" s="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AP56" i="31"/>
  <c r="AQ56" i="31"/>
  <c r="AR56" i="31"/>
  <c r="I56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AP43" i="31"/>
  <c r="AQ43" i="31"/>
  <c r="AR43" i="31"/>
  <c r="I43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AN36" i="31"/>
  <c r="AO36" i="31"/>
  <c r="AP36" i="31"/>
  <c r="AQ36" i="31"/>
  <c r="AR36" i="31"/>
  <c r="I36" i="31"/>
  <c r="J30" i="31"/>
  <c r="K30" i="31"/>
  <c r="L30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Z30" i="31"/>
  <c r="AA30" i="31"/>
  <c r="AB30" i="31"/>
  <c r="AC30" i="31"/>
  <c r="AD30" i="31"/>
  <c r="AE30" i="31"/>
  <c r="AF30" i="31"/>
  <c r="AG30" i="31"/>
  <c r="AH30" i="31"/>
  <c r="AI30" i="31"/>
  <c r="AJ30" i="31"/>
  <c r="AK30" i="31"/>
  <c r="AL30" i="31"/>
  <c r="AM30" i="31"/>
  <c r="AN30" i="31"/>
  <c r="AO30" i="31"/>
  <c r="AP30" i="31"/>
  <c r="AQ30" i="31"/>
  <c r="AR30" i="31"/>
  <c r="I30" i="31"/>
  <c r="I24" i="31"/>
  <c r="I23" i="31" s="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AJ10" i="31"/>
  <c r="AK10" i="31"/>
  <c r="AL10" i="31"/>
  <c r="AM10" i="31"/>
  <c r="AN10" i="31"/>
  <c r="AO10" i="31"/>
  <c r="AP10" i="31"/>
  <c r="AQ10" i="31"/>
  <c r="AR10" i="31"/>
  <c r="I18" i="31"/>
  <c r="I17" i="31" s="1"/>
  <c r="J18" i="31"/>
  <c r="K18" i="31"/>
  <c r="K17" i="31" s="1"/>
  <c r="L18" i="31"/>
  <c r="L17" i="31" s="1"/>
  <c r="M18" i="31"/>
  <c r="M17" i="31" s="1"/>
  <c r="I19" i="31"/>
  <c r="J19" i="31"/>
  <c r="K19" i="31"/>
  <c r="L19" i="31"/>
  <c r="M19" i="31"/>
  <c r="I20" i="31"/>
  <c r="J20" i="31"/>
  <c r="K20" i="31"/>
  <c r="L20" i="31"/>
  <c r="M20" i="31"/>
  <c r="I21" i="31"/>
  <c r="J21" i="31"/>
  <c r="K21" i="31"/>
  <c r="L21" i="31"/>
  <c r="M21" i="31"/>
  <c r="I22" i="31"/>
  <c r="J22" i="31"/>
  <c r="K22" i="31"/>
  <c r="L22" i="31"/>
  <c r="M22" i="31"/>
  <c r="J24" i="31"/>
  <c r="J23" i="31" s="1"/>
  <c r="K24" i="31"/>
  <c r="K23" i="31" s="1"/>
  <c r="L24" i="31"/>
  <c r="L23" i="31" s="1"/>
  <c r="M24" i="31"/>
  <c r="M23" i="31" s="1"/>
  <c r="I25" i="31"/>
  <c r="J25" i="31"/>
  <c r="K25" i="31"/>
  <c r="L25" i="31"/>
  <c r="M25" i="31"/>
  <c r="I26" i="31"/>
  <c r="J26" i="31"/>
  <c r="K26" i="31"/>
  <c r="L26" i="31"/>
  <c r="M26" i="31"/>
  <c r="I27" i="31"/>
  <c r="J27" i="31"/>
  <c r="K27" i="31"/>
  <c r="L27" i="31"/>
  <c r="M27" i="31"/>
  <c r="I28" i="31"/>
  <c r="J28" i="31"/>
  <c r="K28" i="31"/>
  <c r="L28" i="31"/>
  <c r="M28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I4" i="31"/>
  <c r="J17" i="31" l="1"/>
  <c r="N14" i="38"/>
  <c r="N13" i="38"/>
  <c r="N20" i="38"/>
  <c r="P20" i="38" s="1"/>
  <c r="N21" i="38"/>
  <c r="M21" i="38"/>
  <c r="M20" i="38"/>
  <c r="M14" i="38"/>
  <c r="M13" i="38"/>
  <c r="M6" i="38"/>
  <c r="M5" i="38"/>
  <c r="M76" i="31" l="1"/>
  <c r="M75" i="31" s="1"/>
  <c r="N76" i="31"/>
  <c r="N75" i="31" s="1"/>
  <c r="O76" i="31"/>
  <c r="O75" i="31" s="1"/>
  <c r="P76" i="31"/>
  <c r="P75" i="31" s="1"/>
  <c r="Q76" i="31"/>
  <c r="Q75" i="31" s="1"/>
  <c r="R76" i="31"/>
  <c r="R75" i="31" s="1"/>
  <c r="S76" i="31"/>
  <c r="S75" i="31" s="1"/>
  <c r="T76" i="31"/>
  <c r="T75" i="31" s="1"/>
  <c r="U76" i="31"/>
  <c r="U75" i="31" s="1"/>
  <c r="V76" i="31"/>
  <c r="V75" i="31" s="1"/>
  <c r="W76" i="31"/>
  <c r="W75" i="31" s="1"/>
  <c r="X76" i="31"/>
  <c r="X75" i="31" s="1"/>
  <c r="Y76" i="31"/>
  <c r="Y75" i="31" s="1"/>
  <c r="Z76" i="31"/>
  <c r="Z75" i="31" s="1"/>
  <c r="AA76" i="31"/>
  <c r="AA75" i="31" s="1"/>
  <c r="AB76" i="31"/>
  <c r="AB75" i="31" s="1"/>
  <c r="AC76" i="31"/>
  <c r="AC75" i="31" s="1"/>
  <c r="AD76" i="31"/>
  <c r="AD75" i="31" s="1"/>
  <c r="AE76" i="31"/>
  <c r="AE75" i="31" s="1"/>
  <c r="AF76" i="31"/>
  <c r="AF75" i="31" s="1"/>
  <c r="AG76" i="31"/>
  <c r="AG75" i="31" s="1"/>
  <c r="AH76" i="31"/>
  <c r="AH75" i="31" s="1"/>
  <c r="AI76" i="31"/>
  <c r="AI75" i="31" s="1"/>
  <c r="AJ76" i="31"/>
  <c r="AJ75" i="31" s="1"/>
  <c r="AK76" i="31"/>
  <c r="AK75" i="31" s="1"/>
  <c r="AL76" i="31"/>
  <c r="AL75" i="31" s="1"/>
  <c r="AM76" i="31"/>
  <c r="AM75" i="31" s="1"/>
  <c r="AN76" i="31"/>
  <c r="AN75" i="31" s="1"/>
  <c r="AO76" i="31"/>
  <c r="AO75" i="31" s="1"/>
  <c r="AP76" i="31"/>
  <c r="AP75" i="31" s="1"/>
  <c r="AQ76" i="31"/>
  <c r="AQ75" i="31" s="1"/>
  <c r="AR76" i="31"/>
  <c r="AR75" i="31" s="1"/>
  <c r="J63" i="31" l="1"/>
  <c r="J62" i="31" s="1"/>
  <c r="K63" i="31"/>
  <c r="K62" i="31" s="1"/>
  <c r="L63" i="31"/>
  <c r="L62" i="31" s="1"/>
  <c r="M63" i="31"/>
  <c r="M62" i="31" s="1"/>
  <c r="N63" i="31"/>
  <c r="N62" i="31" s="1"/>
  <c r="O63" i="31"/>
  <c r="O62" i="31" s="1"/>
  <c r="P63" i="31"/>
  <c r="P62" i="31" s="1"/>
  <c r="Q63" i="31"/>
  <c r="Q62" i="31" s="1"/>
  <c r="R63" i="31"/>
  <c r="R62" i="31" s="1"/>
  <c r="S63" i="31"/>
  <c r="S62" i="31" s="1"/>
  <c r="T63" i="31"/>
  <c r="T62" i="31" s="1"/>
  <c r="U63" i="31"/>
  <c r="U62" i="31" s="1"/>
  <c r="V63" i="31"/>
  <c r="V62" i="31" s="1"/>
  <c r="W63" i="31"/>
  <c r="W62" i="31" s="1"/>
  <c r="X63" i="31"/>
  <c r="X62" i="31" s="1"/>
  <c r="Y63" i="31"/>
  <c r="Y62" i="31" s="1"/>
  <c r="Z63" i="31"/>
  <c r="Z62" i="31" s="1"/>
  <c r="AA63" i="31"/>
  <c r="AA62" i="31" s="1"/>
  <c r="AB63" i="31"/>
  <c r="AB62" i="31" s="1"/>
  <c r="AC63" i="31"/>
  <c r="AC62" i="31" s="1"/>
  <c r="AD63" i="31"/>
  <c r="AD62" i="31" s="1"/>
  <c r="AE63" i="31"/>
  <c r="AE62" i="31" s="1"/>
  <c r="AF63" i="31"/>
  <c r="AF62" i="31" s="1"/>
  <c r="AG63" i="31"/>
  <c r="AG62" i="31" s="1"/>
  <c r="AH63" i="31"/>
  <c r="AH62" i="31" s="1"/>
  <c r="AI63" i="31"/>
  <c r="AI62" i="31" s="1"/>
  <c r="AJ63" i="31"/>
  <c r="AJ62" i="31" s="1"/>
  <c r="AK63" i="31"/>
  <c r="AK62" i="31" s="1"/>
  <c r="AL63" i="31"/>
  <c r="AL62" i="31" s="1"/>
  <c r="AM63" i="31"/>
  <c r="AM62" i="31" s="1"/>
  <c r="AN63" i="31"/>
  <c r="AN62" i="31" s="1"/>
  <c r="AO63" i="31"/>
  <c r="AO62" i="31" s="1"/>
  <c r="AP63" i="31"/>
  <c r="AP62" i="31" s="1"/>
  <c r="AQ63" i="31"/>
  <c r="AQ62" i="31" s="1"/>
  <c r="AR63" i="31"/>
  <c r="AR62" i="31" s="1"/>
  <c r="I63" i="31"/>
  <c r="I62" i="31" s="1"/>
  <c r="J50" i="31"/>
  <c r="J49" i="31" s="1"/>
  <c r="K50" i="31"/>
  <c r="K49" i="31" s="1"/>
  <c r="L50" i="31"/>
  <c r="L49" i="31" s="1"/>
  <c r="M50" i="31"/>
  <c r="M49" i="31" s="1"/>
  <c r="O50" i="31"/>
  <c r="O49" i="31" s="1"/>
  <c r="P50" i="31"/>
  <c r="P49" i="31" s="1"/>
  <c r="Q50" i="31"/>
  <c r="Q49" i="31" s="1"/>
  <c r="R50" i="31"/>
  <c r="R49" i="31" s="1"/>
  <c r="S50" i="31"/>
  <c r="S49" i="31" s="1"/>
  <c r="T50" i="31"/>
  <c r="T49" i="31" s="1"/>
  <c r="U50" i="31"/>
  <c r="U49" i="31" s="1"/>
  <c r="V50" i="31"/>
  <c r="V49" i="31" s="1"/>
  <c r="W50" i="31"/>
  <c r="W49" i="31" s="1"/>
  <c r="X50" i="31"/>
  <c r="X49" i="31" s="1"/>
  <c r="Y50" i="31"/>
  <c r="Y49" i="31" s="1"/>
  <c r="Z50" i="31"/>
  <c r="Z49" i="31" s="1"/>
  <c r="AA50" i="31"/>
  <c r="AA49" i="31" s="1"/>
  <c r="AB50" i="31"/>
  <c r="AB49" i="31" s="1"/>
  <c r="AC50" i="31"/>
  <c r="AC49" i="31" s="1"/>
  <c r="AD50" i="31"/>
  <c r="AD49" i="31" s="1"/>
  <c r="AE50" i="31"/>
  <c r="AE49" i="31" s="1"/>
  <c r="AF50" i="31"/>
  <c r="AF49" i="31" s="1"/>
  <c r="AG50" i="31"/>
  <c r="AG49" i="31" s="1"/>
  <c r="AH50" i="31"/>
  <c r="AH49" i="31" s="1"/>
  <c r="AI50" i="31"/>
  <c r="AI49" i="31" s="1"/>
  <c r="AJ50" i="31"/>
  <c r="AJ49" i="31" s="1"/>
  <c r="AK50" i="31"/>
  <c r="AK49" i="31" s="1"/>
  <c r="AL50" i="31"/>
  <c r="AL49" i="31" s="1"/>
  <c r="AM50" i="31"/>
  <c r="AM49" i="31" s="1"/>
  <c r="AN50" i="31"/>
  <c r="AN49" i="31" s="1"/>
  <c r="AO50" i="31"/>
  <c r="AO49" i="31" s="1"/>
  <c r="AP50" i="31"/>
  <c r="AP49" i="31" s="1"/>
  <c r="AQ50" i="31"/>
  <c r="AQ49" i="31" s="1"/>
  <c r="AR50" i="31"/>
  <c r="AR49" i="31" s="1"/>
  <c r="I50" i="31"/>
  <c r="I49" i="31" s="1"/>
  <c r="A19" i="31" l="1"/>
  <c r="A20" i="31" s="1"/>
  <c r="A21" i="31" s="1"/>
  <c r="A22" i="31" s="1"/>
  <c r="N25" i="31" l="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AI25" i="31"/>
  <c r="AJ25" i="31"/>
  <c r="AK25" i="31"/>
  <c r="AL25" i="31"/>
  <c r="AM25" i="31"/>
  <c r="AN25" i="31"/>
  <c r="AO25" i="31"/>
  <c r="AP25" i="31"/>
  <c r="AQ25" i="31"/>
  <c r="AR25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AB26" i="31"/>
  <c r="AC26" i="31"/>
  <c r="AD26" i="31"/>
  <c r="AE26" i="31"/>
  <c r="AF26" i="31"/>
  <c r="AG26" i="31"/>
  <c r="AH26" i="31"/>
  <c r="AI26" i="31"/>
  <c r="AJ26" i="31"/>
  <c r="AK26" i="31"/>
  <c r="AL26" i="31"/>
  <c r="AM26" i="31"/>
  <c r="AN26" i="31"/>
  <c r="AO26" i="31"/>
  <c r="AP26" i="31"/>
  <c r="AQ26" i="31"/>
  <c r="AR26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AC27" i="31"/>
  <c r="AD27" i="31"/>
  <c r="AE27" i="31"/>
  <c r="AF27" i="31"/>
  <c r="AG27" i="31"/>
  <c r="AH27" i="31"/>
  <c r="AI27" i="31"/>
  <c r="AJ27" i="31"/>
  <c r="AK27" i="31"/>
  <c r="AL27" i="31"/>
  <c r="AM27" i="31"/>
  <c r="AN27" i="31"/>
  <c r="AO27" i="31"/>
  <c r="AP27" i="31"/>
  <c r="AQ27" i="31"/>
  <c r="AR27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AL28" i="31"/>
  <c r="AM28" i="31"/>
  <c r="AN28" i="31"/>
  <c r="AO28" i="31"/>
  <c r="AP28" i="31"/>
  <c r="AQ28" i="31"/>
  <c r="AR28" i="31"/>
  <c r="N24" i="31"/>
  <c r="N23" i="31" s="1"/>
  <c r="O24" i="31"/>
  <c r="O23" i="31" s="1"/>
  <c r="P24" i="31"/>
  <c r="P23" i="31" s="1"/>
  <c r="Q24" i="31"/>
  <c r="Q23" i="31" s="1"/>
  <c r="R24" i="31"/>
  <c r="R23" i="31" s="1"/>
  <c r="S24" i="31"/>
  <c r="S23" i="31" s="1"/>
  <c r="T24" i="31"/>
  <c r="T23" i="31" s="1"/>
  <c r="U24" i="31"/>
  <c r="U23" i="31" s="1"/>
  <c r="V24" i="31"/>
  <c r="V23" i="31" s="1"/>
  <c r="W24" i="31"/>
  <c r="W23" i="31" s="1"/>
  <c r="X24" i="31"/>
  <c r="X23" i="31" s="1"/>
  <c r="Y24" i="31"/>
  <c r="Y23" i="31" s="1"/>
  <c r="Z24" i="31"/>
  <c r="Z23" i="31" s="1"/>
  <c r="AA24" i="31"/>
  <c r="AA23" i="31" s="1"/>
  <c r="AB24" i="31"/>
  <c r="AB23" i="31" s="1"/>
  <c r="AC24" i="31"/>
  <c r="AC23" i="31" s="1"/>
  <c r="AD24" i="31"/>
  <c r="AD23" i="31" s="1"/>
  <c r="AE24" i="31"/>
  <c r="AE23" i="31" s="1"/>
  <c r="AF24" i="31"/>
  <c r="AF23" i="31" s="1"/>
  <c r="AG24" i="31"/>
  <c r="AG23" i="31" s="1"/>
  <c r="AH24" i="31"/>
  <c r="AH23" i="31" s="1"/>
  <c r="AI24" i="31"/>
  <c r="AI23" i="31" s="1"/>
  <c r="AJ24" i="31"/>
  <c r="AJ23" i="31" s="1"/>
  <c r="AK24" i="31"/>
  <c r="AK23" i="31" s="1"/>
  <c r="AL24" i="31"/>
  <c r="AL23" i="31" s="1"/>
  <c r="AM24" i="31"/>
  <c r="AM23" i="31" s="1"/>
  <c r="AN24" i="31"/>
  <c r="AN23" i="31" s="1"/>
  <c r="AO24" i="31"/>
  <c r="AO23" i="31" s="1"/>
  <c r="AP24" i="31"/>
  <c r="AP23" i="31" s="1"/>
  <c r="AQ24" i="31"/>
  <c r="AQ23" i="31" s="1"/>
  <c r="AR24" i="31"/>
  <c r="AR23" i="31" s="1"/>
  <c r="N19" i="31" l="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AL19" i="31"/>
  <c r="AM19" i="31"/>
  <c r="AN19" i="31"/>
  <c r="AO19" i="31"/>
  <c r="AP19" i="31"/>
  <c r="AQ19" i="31"/>
  <c r="AR19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AL20" i="31"/>
  <c r="AM20" i="31"/>
  <c r="AN20" i="31"/>
  <c r="AO20" i="31"/>
  <c r="AP20" i="31"/>
  <c r="AQ20" i="31"/>
  <c r="AR20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AN21" i="31"/>
  <c r="AO21" i="31"/>
  <c r="AP21" i="31"/>
  <c r="AQ21" i="31"/>
  <c r="AR21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AN22" i="31"/>
  <c r="AO22" i="31"/>
  <c r="AP22" i="31"/>
  <c r="AQ22" i="31"/>
  <c r="AR22" i="31"/>
  <c r="N18" i="31"/>
  <c r="N17" i="31" s="1"/>
  <c r="O18" i="31"/>
  <c r="P18" i="31"/>
  <c r="P17" i="31" s="1"/>
  <c r="Q18" i="31"/>
  <c r="Q17" i="31" s="1"/>
  <c r="R18" i="31"/>
  <c r="R17" i="31" s="1"/>
  <c r="S18" i="31"/>
  <c r="S17" i="31" s="1"/>
  <c r="T18" i="31"/>
  <c r="T17" i="31" s="1"/>
  <c r="U18" i="31"/>
  <c r="U17" i="31" s="1"/>
  <c r="V18" i="31"/>
  <c r="V17" i="31" s="1"/>
  <c r="W18" i="31"/>
  <c r="W17" i="31" s="1"/>
  <c r="X18" i="31"/>
  <c r="X17" i="31" s="1"/>
  <c r="Y18" i="31"/>
  <c r="Y17" i="31" s="1"/>
  <c r="Z18" i="31"/>
  <c r="Z17" i="31" s="1"/>
  <c r="AA18" i="31"/>
  <c r="AA17" i="31" s="1"/>
  <c r="AB18" i="31"/>
  <c r="AB17" i="31" s="1"/>
  <c r="AC18" i="31"/>
  <c r="AC17" i="31" s="1"/>
  <c r="AD18" i="31"/>
  <c r="AD17" i="31" s="1"/>
  <c r="AE18" i="31"/>
  <c r="AE17" i="31" s="1"/>
  <c r="AF18" i="31"/>
  <c r="AF17" i="31" s="1"/>
  <c r="AG18" i="31"/>
  <c r="AG17" i="31" s="1"/>
  <c r="AH18" i="31"/>
  <c r="AH17" i="31" s="1"/>
  <c r="AI18" i="31"/>
  <c r="AI17" i="31" s="1"/>
  <c r="AJ18" i="31"/>
  <c r="AJ17" i="31" s="1"/>
  <c r="AK18" i="31"/>
  <c r="AK17" i="31" s="1"/>
  <c r="AL18" i="31"/>
  <c r="AL17" i="31" s="1"/>
  <c r="AM18" i="31"/>
  <c r="AM17" i="31" s="1"/>
  <c r="AN18" i="31"/>
  <c r="AN17" i="31" s="1"/>
  <c r="AO18" i="31"/>
  <c r="AO17" i="31" s="1"/>
  <c r="AP18" i="31"/>
  <c r="AP17" i="31" s="1"/>
  <c r="AQ18" i="31"/>
  <c r="AQ17" i="31" s="1"/>
  <c r="AR18" i="31"/>
  <c r="AR17" i="31" s="1"/>
  <c r="AY22" i="31" l="1"/>
  <c r="AY3" i="31" s="1"/>
  <c r="AV19" i="31"/>
  <c r="AV3" i="31" s="1"/>
  <c r="AX21" i="31"/>
  <c r="O17" i="31"/>
  <c r="AU18" i="31"/>
  <c r="AU3" i="31" s="1"/>
  <c r="AW20" i="31"/>
  <c r="I31" i="38"/>
  <c r="I30" i="38"/>
  <c r="I27" i="38"/>
  <c r="I26" i="38"/>
  <c r="AX8" i="31" l="1"/>
  <c r="AX3" i="31" s="1"/>
  <c r="AW7" i="31"/>
  <c r="AW3" i="31" s="1"/>
  <c r="L13" i="38" l="1"/>
  <c r="H34" i="38"/>
  <c r="H35" i="38" s="1"/>
  <c r="H36" i="38" s="1"/>
  <c r="H37" i="38" s="1"/>
  <c r="H31" i="38"/>
  <c r="H32" i="38" s="1"/>
  <c r="H33" i="38" s="1"/>
  <c r="H30" i="38"/>
  <c r="H26" i="38"/>
  <c r="H27" i="38" s="1"/>
  <c r="H28" i="38" s="1"/>
  <c r="H29" i="38" s="1"/>
  <c r="R22" i="38"/>
  <c r="N22" i="38"/>
  <c r="M22" i="38"/>
  <c r="L22" i="38" s="1"/>
  <c r="R21" i="38"/>
  <c r="L21" i="38"/>
  <c r="R20" i="38"/>
  <c r="R15" i="38"/>
  <c r="N15" i="38"/>
  <c r="O15" i="38" s="1"/>
  <c r="P15" i="38" s="1"/>
  <c r="M15" i="38"/>
  <c r="I34" i="38" s="1"/>
  <c r="R14" i="38"/>
  <c r="O14" i="38"/>
  <c r="P14" i="38" s="1"/>
  <c r="W21" i="38"/>
  <c r="R13" i="38"/>
  <c r="R7" i="38"/>
  <c r="M7" i="38"/>
  <c r="N7" i="38" s="1"/>
  <c r="R6" i="38"/>
  <c r="L6" i="38"/>
  <c r="R5" i="38"/>
  <c r="W20" i="38"/>
  <c r="L15" i="38" l="1"/>
  <c r="P22" i="38"/>
  <c r="I35" i="38"/>
  <c r="X21" i="38"/>
  <c r="N6" i="38"/>
  <c r="O6" i="38" s="1"/>
  <c r="P6" i="38" s="1"/>
  <c r="L14" i="38"/>
  <c r="L5" i="38"/>
  <c r="W22" i="38"/>
  <c r="X22" i="38"/>
  <c r="L7" i="38"/>
  <c r="L20" i="38"/>
  <c r="O7" i="38"/>
  <c r="P7" i="38" s="1"/>
  <c r="N5" i="38"/>
  <c r="O13" i="38"/>
  <c r="I29" i="38"/>
  <c r="P21" i="38"/>
  <c r="O22" i="38" l="1"/>
  <c r="I36" i="38" s="1"/>
  <c r="I37" i="38"/>
  <c r="O21" i="38"/>
  <c r="I32" i="38" s="1"/>
  <c r="I33" i="38"/>
  <c r="O5" i="38"/>
  <c r="X20" i="38"/>
  <c r="Z22" i="38"/>
  <c r="O20" i="38"/>
  <c r="Y21" i="38"/>
  <c r="P13" i="38"/>
  <c r="Z21" i="38" s="1"/>
  <c r="Y22" i="38" l="1"/>
  <c r="I28" i="38"/>
  <c r="P5" i="38"/>
  <c r="Z20" i="38" s="1"/>
  <c r="Y20" i="38"/>
</calcChain>
</file>

<file path=xl/comments1.xml><?xml version="1.0" encoding="utf-8"?>
<comments xmlns="http://schemas.openxmlformats.org/spreadsheetml/2006/main">
  <authors>
    <author>ese-veda04</author>
    <author>Kober, T. (Tom)</author>
    <author>Alessandro Chiodi</author>
  </authors>
  <commentList>
    <comment ref="A17" authorId="0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the sum of rape_seed and other oil crops
</t>
        </r>
      </text>
    </comment>
    <comment ref="G17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starchy crops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the sum of rape_seed and other oil crops
</t>
        </r>
      </text>
    </comment>
    <comment ref="G18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starchy crops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grassy crops</t>
        </r>
      </text>
    </comment>
    <comment ref="I30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G31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grassy crops</t>
        </r>
      </text>
    </comment>
    <comment ref="I31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43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44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56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I57" authorId="1" shapeId="0">
      <text>
        <r>
          <rPr>
            <b/>
            <sz val="14"/>
            <color indexed="81"/>
            <rFont val="Tahoma"/>
            <family val="2"/>
          </rPr>
          <t>Kober, T. (Tom):</t>
        </r>
        <r>
          <rPr>
            <sz val="14"/>
            <color indexed="81"/>
            <rFont val="Tahoma"/>
            <family val="2"/>
          </rPr>
          <t xml:space="preserve">
no dedicated cropping of perennials</t>
        </r>
      </text>
    </comment>
    <comment ref="G69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manure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manure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AGR residues</t>
        </r>
      </text>
    </comment>
    <comment ref="G83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AGR residues</t>
        </r>
      </text>
    </comment>
    <comment ref="G101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priced of fire wood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priced of fire wood</t>
        </r>
      </text>
    </comment>
    <comment ref="AS109" authorId="2" shapeId="0">
      <text>
        <r>
          <rPr>
            <b/>
            <sz val="9"/>
            <color indexed="81"/>
            <rFont val="Tahoma"/>
            <family val="2"/>
          </rPr>
          <t>IEA 2010 energy balance</t>
        </r>
      </text>
    </comment>
    <comment ref="G114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AS114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G115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AS115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AS116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AS117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AS118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AS119" authorId="2" shapeId="0">
      <text>
        <r>
          <rPr>
            <b/>
            <sz val="9"/>
            <color indexed="81"/>
            <rFont val="Tahoma"/>
            <family val="2"/>
          </rPr>
          <t>Based on RS assumptions</t>
        </r>
      </text>
    </comment>
    <comment ref="G121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now aggregated fuelwoof and chips from residues, however we would recommend to introduce a second process in order to separate both potentials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now aggregated fuelwoof and chips from residues, however we would recommend to introduce a second process in order to separate both potentials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G128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used price for wood chips
mark-up costs to produce pellets could be modelled via additional process or FLO_DELIV for process consuming pellets</t>
        </r>
      </text>
    </comment>
    <comment ref="I166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costs of industrial woody waste assumed
TO BE CHECKED !!</t>
        </r>
      </text>
    </comment>
    <comment ref="I167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costs of industrial woody waste assumed
TO BE CHECKED !!</t>
        </r>
      </text>
    </comment>
    <comment ref="G202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just a proposal to use this process for other oil biomass feedstocks than rape seed</t>
        </r>
      </text>
    </comment>
    <comment ref="A216" authorId="0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Other oil and  rape seed aggregated under rape seed for JET runs
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starchy crops</t>
        </r>
      </text>
    </comment>
    <comment ref="H403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solid manure</t>
        </r>
      </text>
    </comment>
    <comment ref="H414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aggregated all liquid manure</t>
        </r>
      </text>
    </comment>
    <comment ref="J540" authorId="1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55eur/TON ACCORDING TO 
Mardikis et al. 2004
AND
Vourdoubas 2007
18.78 = lhv</t>
        </r>
      </text>
    </comment>
  </commentList>
</comments>
</file>

<file path=xl/comments2.xml><?xml version="1.0" encoding="utf-8"?>
<comments xmlns="http://schemas.openxmlformats.org/spreadsheetml/2006/main">
  <authors>
    <author>Kober, T. (Tom)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here assumption imports refer to all model regions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here assumption imports refer to all model regions
that have a port!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here assumption imports refer to all model regions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Kober, T. (Tom):</t>
        </r>
        <r>
          <rPr>
            <sz val="9"/>
            <color indexed="81"/>
            <rFont val="Tahoma"/>
            <family val="2"/>
          </rPr>
          <t xml:space="preserve">
unit = kt</t>
        </r>
      </text>
    </comment>
  </commentList>
</comments>
</file>

<file path=xl/sharedStrings.xml><?xml version="1.0" encoding="utf-8"?>
<sst xmlns="http://schemas.openxmlformats.org/spreadsheetml/2006/main" count="1995" uniqueCount="231">
  <si>
    <t>TimeSlice</t>
  </si>
  <si>
    <t>LimType</t>
  </si>
  <si>
    <t>Attribute</t>
  </si>
  <si>
    <t>Year</t>
  </si>
  <si>
    <t>AllRegions</t>
  </si>
  <si>
    <t>AL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</si>
  <si>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</si>
  <si>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</si>
  <si>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</si>
  <si>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</si>
  <si>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</si>
  <si>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</si>
  <si>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</si>
  <si>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</si>
  <si>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</si>
  <si>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</si>
  <si>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</si>
  <si>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</si>
  <si>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</si>
  <si>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</si>
  <si>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</si>
  <si>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</si>
  <si>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</si>
  <si>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</si>
  <si>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</si>
  <si>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</si>
  <si>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</si>
  <si>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</si>
  <si>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</si>
  <si>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</si>
  <si>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</si>
  <si>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</si>
  <si>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</si>
  <si>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</si>
  <si>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</si>
  <si>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</si>
  <si>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</si>
  <si>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</si>
  <si>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</si>
  <si>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Pset_PN</t>
  </si>
  <si>
    <t>UP</t>
  </si>
  <si>
    <t>ACT_BND</t>
  </si>
  <si>
    <t>ANNUAL</t>
  </si>
  <si>
    <t>MINBIOCRP21</t>
  </si>
  <si>
    <t>reference</t>
  </si>
  <si>
    <t>ACT_COST</t>
  </si>
  <si>
    <t>\I:</t>
  </si>
  <si>
    <t>following lines only for calculation</t>
  </si>
  <si>
    <t>MINBIORPS1</t>
  </si>
  <si>
    <t>MINBIOCRP11</t>
  </si>
  <si>
    <t>MINBIOCRP41</t>
  </si>
  <si>
    <t>MINBIOCRP41a</t>
  </si>
  <si>
    <t>EU-28</t>
  </si>
  <si>
    <t>in PJ</t>
  </si>
  <si>
    <t>MINBIOGAS1</t>
  </si>
  <si>
    <t>solid manure</t>
  </si>
  <si>
    <t>liquid manure</t>
  </si>
  <si>
    <t>starchy grops</t>
  </si>
  <si>
    <t>grassy crops</t>
  </si>
  <si>
    <t>manure</t>
  </si>
  <si>
    <t>Primary AGR residues</t>
  </si>
  <si>
    <t>MINBIOAGRW1</t>
  </si>
  <si>
    <t>Roundwood</t>
  </si>
  <si>
    <t>MINBIOWOO</t>
  </si>
  <si>
    <t>MINBIOFRSR1</t>
  </si>
  <si>
    <t>Secondary Forestry residues - woodchips</t>
  </si>
  <si>
    <t>MINBIOWOOW1</t>
  </si>
  <si>
    <t>MINBIOWOOW1a</t>
  </si>
  <si>
    <t>Secondary Forestry residues - sawdust</t>
  </si>
  <si>
    <t>MINBIOMUN1</t>
  </si>
  <si>
    <t>MINBIOSLU1</t>
  </si>
  <si>
    <t>MINBIOFRSR1a</t>
  </si>
  <si>
    <t>Residues from landscape care</t>
  </si>
  <si>
    <t>municipal waste</t>
  </si>
  <si>
    <t>sludge</t>
  </si>
  <si>
    <t>other oil crops than rape seed</t>
  </si>
  <si>
    <t>MINBIOWOOa</t>
  </si>
  <si>
    <t>EnergyResidue</t>
  </si>
  <si>
    <t>Residues_Chips&amp;Pellets</t>
  </si>
  <si>
    <t>Roundwood Chips &amp; Pellets</t>
  </si>
  <si>
    <t>Macedonia</t>
  </si>
  <si>
    <t>Montenegro</t>
  </si>
  <si>
    <t>Olive pits</t>
  </si>
  <si>
    <t>MINBIOCRP31</t>
  </si>
  <si>
    <t>~UC_T</t>
  </si>
  <si>
    <t>UC_N</t>
  </si>
  <si>
    <t>UC_COMPRD</t>
  </si>
  <si>
    <t>UC_FLO</t>
  </si>
  <si>
    <t>UC_ACT</t>
  </si>
  <si>
    <t>UC_Desc</t>
  </si>
  <si>
    <t>UC_RHST~2020</t>
  </si>
  <si>
    <t>UC_RHST~2030</t>
  </si>
  <si>
    <t>UC_RHST~2040</t>
  </si>
  <si>
    <t>UC_RHST~2050</t>
  </si>
  <si>
    <t>2020,2030,2040,2050</t>
  </si>
  <si>
    <t>AU_EU-IMP_ETH</t>
  </si>
  <si>
    <t>IMPBIOETH*</t>
  </si>
  <si>
    <t>AU_EU-IMP_WOO</t>
  </si>
  <si>
    <t>Country</t>
  </si>
  <si>
    <t>Sustainable availability to export to EU (PJ)</t>
  </si>
  <si>
    <r>
      <t>Costs (€</t>
    </r>
    <r>
      <rPr>
        <b/>
        <vertAlign val="subscript"/>
        <sz val="12"/>
        <color rgb="FFFFFFFF"/>
        <rFont val="Calibri"/>
        <family val="2"/>
      </rPr>
      <t>2010</t>
    </r>
    <r>
      <rPr>
        <b/>
        <sz val="12"/>
        <color rgb="FFFFFFFF"/>
        <rFont val="Calibri"/>
        <family val="2"/>
      </rPr>
      <t>/GJ)</t>
    </r>
  </si>
  <si>
    <t>BR</t>
  </si>
  <si>
    <t>MZ</t>
  </si>
  <si>
    <t>Table 16 Cost-Supply Data for 1G EtOH</t>
  </si>
  <si>
    <t>AR</t>
  </si>
  <si>
    <t>ID</t>
  </si>
  <si>
    <t>Table 18 Cost-Supply Data for 2G EtOH</t>
  </si>
  <si>
    <t xml:space="preserve">Table 17 Cost-Supply Data for 1G Biodiesel </t>
  </si>
  <si>
    <t>UA</t>
  </si>
  <si>
    <t>-</t>
  </si>
  <si>
    <t xml:space="preserve">Table 19 Cost-Supply Data for Pellets </t>
  </si>
  <si>
    <t>US</t>
  </si>
  <si>
    <t>C-W</t>
  </si>
  <si>
    <t>CA-E</t>
  </si>
  <si>
    <t>RU</t>
  </si>
  <si>
    <t>BY</t>
  </si>
  <si>
    <t>SA</t>
  </si>
  <si>
    <t>from draft version - not published yet</t>
  </si>
  <si>
    <t>maize for biogas</t>
  </si>
  <si>
    <t>grass for biogas</t>
  </si>
  <si>
    <t>Source: IINAS 2014, Biomass Policies Project, Task 2.4: Sustainable Imports, Deliverable 2.5</t>
  </si>
  <si>
    <t>Stubbles OSR&amp;Sunflower</t>
  </si>
  <si>
    <t>Cereal straw</t>
  </si>
  <si>
    <t>Sugarbeet tops</t>
  </si>
  <si>
    <t>rice straw</t>
  </si>
  <si>
    <t>Maize stover</t>
  </si>
  <si>
    <t>Average: baseline</t>
  </si>
  <si>
    <t>Average: 2C climate policy</t>
  </si>
  <si>
    <t>JRC_low</t>
  </si>
  <si>
    <t>JRC_ref</t>
  </si>
  <si>
    <t>JRC_high</t>
  </si>
  <si>
    <t>In order to compile scenario-specific biomass import potentials to Europe from rest of the world, different maximum import quantities are assumed based on the assessment of IINAS project.</t>
  </si>
  <si>
    <t>REF:</t>
  </si>
  <si>
    <t>LOW:</t>
  </si>
  <si>
    <t>import quantities maximum at 2020 level of IINAS throughout the whole time horizon</t>
  </si>
  <si>
    <t>HIGH:</t>
  </si>
  <si>
    <t>IINAS import quantities assumed to increase at same ratio as from 2020 to 2030 in the years past 2030.</t>
  </si>
  <si>
    <t>This scenario assumption are benchmarked against the model results on biomass imports from global Integrated Assessment Models (IAMs) derived from LIMITS project (see www.feem-project.net/limits/)</t>
  </si>
  <si>
    <t>Results were taken from four IAMs (REMIND, IMAGE, MESSAGE and TIAM-ECN) for two scenarios: baseline scenario without any climate policy measures and a Climate policy scenario aiming at a 2C climate stabilisation with both, national GHG mitigation policies and a global carbon certificate trading scheme</t>
  </si>
  <si>
    <t>Results are included as cross-model averages with equal weight among the models</t>
  </si>
  <si>
    <t>bau average</t>
  </si>
  <si>
    <t>range to 2C climate policy average</t>
  </si>
  <si>
    <t>Maximum: 2C Climate policy</t>
  </si>
  <si>
    <t>Description of method:</t>
  </si>
  <si>
    <t>IInas import quantities for 2020 and 2030 with constant import quantities on 2030-level for 2040 and 2050</t>
  </si>
  <si>
    <t>Cherries &amp; other soft fruit</t>
  </si>
  <si>
    <t>Citrus</t>
  </si>
  <si>
    <t>Vineyards</t>
  </si>
  <si>
    <t>olives</t>
  </si>
  <si>
    <t>AU_EU-IMP_EMHV</t>
  </si>
  <si>
    <t>IMPBIOEMHV*</t>
  </si>
  <si>
    <t>sugar from sugarbeet</t>
  </si>
  <si>
    <t>rape_seed</t>
  </si>
  <si>
    <t>Willow</t>
  </si>
  <si>
    <t>Poplar</t>
  </si>
  <si>
    <t>soya seed</t>
  </si>
  <si>
    <t>barley</t>
  </si>
  <si>
    <t>wheat</t>
  </si>
  <si>
    <t>grain maize</t>
  </si>
  <si>
    <t>oats</t>
  </si>
  <si>
    <t>other_cereals</t>
  </si>
  <si>
    <t>rey</t>
  </si>
  <si>
    <t>Miscanthus</t>
  </si>
  <si>
    <t>Switchgrass</t>
  </si>
  <si>
    <t>RCG</t>
  </si>
  <si>
    <t>BA</t>
  </si>
  <si>
    <t>EL</t>
  </si>
  <si>
    <t>CS</t>
  </si>
  <si>
    <t>Bioethanol_sugarbeet</t>
  </si>
  <si>
    <t>Biodiesel_rape_seed</t>
  </si>
  <si>
    <t>Biodiesel_sunflower_seed</t>
  </si>
  <si>
    <t>sunflower seed</t>
  </si>
  <si>
    <t>Biodiesel_soya</t>
  </si>
  <si>
    <t>Bioethanol_barley</t>
  </si>
  <si>
    <t>Bioethanol_durum_wheat</t>
  </si>
  <si>
    <t>Bioethanol_maize</t>
  </si>
  <si>
    <t>Bioethanol_oats</t>
  </si>
  <si>
    <t>Bioethanol_other_cereals</t>
  </si>
  <si>
    <t>Bioethanol_rey</t>
  </si>
  <si>
    <t>Bioethanol_softwheat</t>
  </si>
  <si>
    <t>Apples&amp;pear&amp;appri+transportcots</t>
  </si>
  <si>
    <t>low</t>
  </si>
  <si>
    <t>high</t>
  </si>
  <si>
    <t>EUR/GJ</t>
  </si>
  <si>
    <t>MJ/kg</t>
  </si>
  <si>
    <t>LHV</t>
  </si>
  <si>
    <t>ETH</t>
  </si>
  <si>
    <t>RME</t>
  </si>
  <si>
    <t>Reference scenario file for biomass potentials, costs, imports and emission factors (cropping and land use) in Europe.</t>
  </si>
  <si>
    <t>Cset_CN</t>
  </si>
  <si>
    <t>Pset_CI</t>
  </si>
  <si>
    <t>Curr</t>
  </si>
  <si>
    <t>EUR10</t>
  </si>
  <si>
    <t>December revision from ECN-led consortium (FWC)</t>
  </si>
  <si>
    <t>~TFM_INS</t>
  </si>
  <si>
    <r>
      <rPr>
        <sz val="9.35"/>
        <color rgb="FFFF0000"/>
        <rFont val="Calibri"/>
        <family val="2"/>
      </rPr>
      <t>xxx</t>
    </r>
    <r>
      <rPr>
        <sz val="11"/>
        <color theme="1"/>
        <rFont val="Calibri"/>
        <family val="2"/>
        <scheme val="minor"/>
      </rPr>
      <t>~UC_T</t>
    </r>
  </si>
  <si>
    <t>Date: 20141208</t>
  </si>
  <si>
    <t>What is bioliquid in ECN's potential is now summed with Biodiesel_rape_seed. The harvesting cost is now the weighted sum of the two costs</t>
  </si>
  <si>
    <t>MINBIOLIQ1</t>
  </si>
  <si>
    <t>Trans - Insert</t>
  </si>
  <si>
    <t>Attrib_Cond</t>
  </si>
  <si>
    <t>Val_Cond</t>
  </si>
  <si>
    <t>KS</t>
  </si>
  <si>
    <t>Pset_Set</t>
  </si>
  <si>
    <t>Pset_PD</t>
  </si>
  <si>
    <t>Pset_CO</t>
  </si>
  <si>
    <t>Cset_Set</t>
  </si>
  <si>
    <t>Cset_CD</t>
  </si>
  <si>
    <t>COST</t>
  </si>
  <si>
    <t>BIOLIQ</t>
  </si>
  <si>
    <t>Import cost corrected to match the sustainability scenario they are calculated for</t>
  </si>
  <si>
    <t>xxx~UC_T</t>
  </si>
  <si>
    <t>Biodiesel_oil_crops</t>
  </si>
  <si>
    <t>oil_crops</t>
  </si>
  <si>
    <t>UC_RHST~2005</t>
  </si>
  <si>
    <t>UC_RHST~0</t>
  </si>
  <si>
    <t>2005,2020</t>
  </si>
  <si>
    <t>Date</t>
  </si>
  <si>
    <t>Sheet</t>
  </si>
  <si>
    <t>Cell</t>
  </si>
  <si>
    <t>Comment</t>
  </si>
  <si>
    <t>02/206/2015</t>
  </si>
  <si>
    <t>BioImport</t>
  </si>
  <si>
    <t>Corrected UNIT of the ETHA and EMHV imports!</t>
  </si>
  <si>
    <t>This file is updated with potentials received in July 15, including:</t>
  </si>
  <si>
    <t>1) Unit correction for import of BIOETH and BIOMVH</t>
  </si>
  <si>
    <t>2) Assumption where data was lacking - now 0 means really 0 potentials</t>
  </si>
  <si>
    <t>Copy of ModelInput_BiomassFeedstocks_20141208_JRC_update BE_2 (ver3)</t>
  </si>
  <si>
    <t>IMPBIOWOO</t>
  </si>
  <si>
    <t>xxx~UC_SETS: R_S: AL,BE,BG,CY,DE,DK,EE,ES,FI,FR,EL,HR,IE,IS,IT,LT,LV,ME,MT,NL,NO,PL,PT,RO,SE,SI,UK</t>
  </si>
  <si>
    <t>~UC_SETS: R_S: AL,BE,BG,CY,DE,DK,EE,ES,FI,FR,EL,HR,IE,IS,IT,LT,LV,ME,MT,NL,NO,PL,PT,RO,SE,SI,UK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</si>
</sst>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&quot;£&quot;* #,##0.0000_-;\-&quot;£&quot;* #,##0.0000_-;_-&quot;£&quot;* &quot;-&quot;????_-;_-@_-"/>
    <numFmt numFmtId="166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FFFFFF"/>
      <name val="Calibri"/>
      <family val="2"/>
    </font>
    <font>
      <b/>
      <vertAlign val="subscript"/>
      <sz val="12"/>
      <color rgb="FFFFFFFF"/>
      <name val="Calibri"/>
      <family val="2"/>
    </font>
    <font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sz val="9.35"/>
      <color rgb="FFFF0000"/>
      <name val="Calibri"/>
      <family val="2"/>
    </font>
    <font>
      <sz val="11"/>
      <color indexed="8"/>
      <name val="Calibri"/>
      <family val="2"/>
      <scheme val="minor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20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0" fillId="0" borderId="0" xfId="0" applyAlignment="1">
      <alignment wrapText="1"/>
    </xf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0" fontId="0" fillId="0" borderId="3" xfId="0" applyBorder="1"/>
    <xf numFmtId="0" fontId="0" fillId="0" borderId="0" xfId="0" applyBorder="1"/>
    <xf numFmtId="0" fontId="2" fillId="4" borderId="0" xfId="0" applyFont="1" applyFill="1"/>
    <xf numFmtId="1" fontId="0" fillId="0" borderId="0" xfId="0" applyNumberFormat="1"/>
    <xf numFmtId="1" fontId="0" fillId="0" borderId="2" xfId="0" applyNumberFormat="1" applyBorder="1"/>
    <xf numFmtId="1" fontId="2" fillId="4" borderId="0" xfId="0" applyNumberFormat="1" applyFont="1" applyFill="1"/>
    <xf numFmtId="1" fontId="7" fillId="0" borderId="0" xfId="0" applyNumberFormat="1" applyFon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164" fontId="7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 applyBorder="1"/>
    <xf numFmtId="0" fontId="0" fillId="5" borderId="0" xfId="0" applyFill="1"/>
    <xf numFmtId="0" fontId="0" fillId="6" borderId="0" xfId="0" applyFill="1"/>
    <xf numFmtId="0" fontId="0" fillId="6" borderId="2" xfId="0" applyFill="1" applyBorder="1"/>
    <xf numFmtId="164" fontId="11" fillId="0" borderId="0" xfId="0" applyNumberFormat="1" applyFont="1"/>
    <xf numFmtId="3" fontId="0" fillId="0" borderId="0" xfId="0" quotePrefix="1" applyNumberFormat="1"/>
    <xf numFmtId="0" fontId="12" fillId="7" borderId="7" xfId="0" applyFont="1" applyFill="1" applyBorder="1" applyAlignment="1">
      <alignment horizontal="justify" vertical="center"/>
    </xf>
    <xf numFmtId="0" fontId="14" fillId="0" borderId="5" xfId="0" applyFont="1" applyBorder="1" applyAlignment="1">
      <alignment horizontal="justify" vertical="center"/>
    </xf>
    <xf numFmtId="0" fontId="14" fillId="0" borderId="7" xfId="0" applyFont="1" applyBorder="1" applyAlignment="1">
      <alignment horizontal="justify" vertical="center"/>
    </xf>
    <xf numFmtId="0" fontId="15" fillId="0" borderId="0" xfId="0" applyFont="1"/>
    <xf numFmtId="0" fontId="0" fillId="0" borderId="0" xfId="0" quotePrefix="1" applyAlignment="1">
      <alignment horizontal="left"/>
    </xf>
    <xf numFmtId="164" fontId="0" fillId="0" borderId="0" xfId="0" applyNumberFormat="1" applyFont="1"/>
    <xf numFmtId="0" fontId="7" fillId="0" borderId="0" xfId="0" applyFont="1"/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wrapText="1"/>
    </xf>
    <xf numFmtId="0" fontId="0" fillId="0" borderId="0" xfId="0" applyFill="1" applyBorder="1"/>
    <xf numFmtId="3" fontId="0" fillId="0" borderId="0" xfId="0" quotePrefix="1" applyNumberFormat="1" applyBorder="1"/>
    <xf numFmtId="0" fontId="0" fillId="0" borderId="14" xfId="0" applyBorder="1"/>
    <xf numFmtId="0" fontId="0" fillId="0" borderId="3" xfId="0" applyFill="1" applyBorder="1"/>
    <xf numFmtId="3" fontId="0" fillId="0" borderId="3" xfId="0" quotePrefix="1" applyNumberFormat="1" applyBorder="1"/>
    <xf numFmtId="0" fontId="0" fillId="0" borderId="7" xfId="0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3" xfId="0" applyNumberFormat="1" applyBorder="1"/>
    <xf numFmtId="164" fontId="0" fillId="0" borderId="10" xfId="0" applyNumberFormat="1" applyBorder="1"/>
    <xf numFmtId="0" fontId="3" fillId="2" borderId="1" xfId="0" applyFont="1" applyFill="1" applyBorder="1" applyAlignment="1">
      <alignment horizontal="justify" vertical="center"/>
    </xf>
    <xf numFmtId="1" fontId="0" fillId="0" borderId="3" xfId="0" applyNumberFormat="1" applyBorder="1"/>
    <xf numFmtId="164" fontId="17" fillId="0" borderId="0" xfId="0" applyNumberFormat="1" applyFont="1"/>
    <xf numFmtId="0" fontId="0" fillId="0" borderId="21" xfId="0" applyBorder="1"/>
    <xf numFmtId="164" fontId="0" fillId="0" borderId="21" xfId="0" applyNumberFormat="1" applyBorder="1"/>
    <xf numFmtId="166" fontId="0" fillId="0" borderId="0" xfId="0" applyNumberFormat="1"/>
    <xf numFmtId="0" fontId="20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9" borderId="0" xfId="0" applyFill="1"/>
    <xf numFmtId="166" fontId="0" fillId="9" borderId="0" xfId="0" applyNumberFormat="1" applyFill="1"/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0" fontId="0" fillId="0" borderId="0" xfId="0" applyBorder="1"/>
    <xf numFmtId="0" fontId="0" fillId="0" borderId="0" xfId="0" applyFill="1"/>
    <xf numFmtId="164" fontId="0" fillId="0" borderId="0" xfId="0" applyNumberFormat="1" applyBorder="1"/>
    <xf numFmtId="0" fontId="0" fillId="0" borderId="24" xfId="0" applyBorder="1"/>
    <xf numFmtId="166" fontId="0" fillId="0" borderId="0" xfId="0" applyNumberFormat="1" applyFill="1"/>
    <xf numFmtId="0" fontId="0" fillId="0" borderId="25" xfId="0" applyBorder="1"/>
    <xf numFmtId="0" fontId="0" fillId="10" borderId="0" xfId="0" applyFill="1"/>
    <xf numFmtId="2" fontId="0" fillId="0" borderId="0" xfId="0" applyNumberFormat="1" applyBorder="1"/>
    <xf numFmtId="2" fontId="0" fillId="0" borderId="3" xfId="0" applyNumberFormat="1" applyBorder="1"/>
    <xf numFmtId="2" fontId="0" fillId="0" borderId="0" xfId="0" applyNumberFormat="1"/>
    <xf numFmtId="2" fontId="0" fillId="0" borderId="10" xfId="0" applyNumberFormat="1" applyBorder="1"/>
    <xf numFmtId="2" fontId="3" fillId="2" borderId="1" xfId="0" applyNumberFormat="1" applyFont="1" applyFill="1" applyBorder="1" applyAlignment="1">
      <alignment horizontal="justify" vertical="center"/>
    </xf>
    <xf numFmtId="0" fontId="0" fillId="5" borderId="2" xfId="0" applyFill="1" applyBorder="1"/>
    <xf numFmtId="164" fontId="0" fillId="0" borderId="2" xfId="0" applyNumberFormat="1" applyFill="1" applyBorder="1"/>
    <xf numFmtId="164" fontId="0" fillId="5" borderId="0" xfId="0" applyNumberFormat="1" applyFill="1"/>
    <xf numFmtId="164" fontId="0" fillId="5" borderId="2" xfId="0" applyNumberFormat="1" applyFill="1" applyBorder="1"/>
    <xf numFmtId="164" fontId="0" fillId="11" borderId="0" xfId="0" applyNumberFormat="1" applyFill="1"/>
    <xf numFmtId="164" fontId="0" fillId="11" borderId="2" xfId="0" applyNumberFormat="1" applyFill="1" applyBorder="1"/>
    <xf numFmtId="164" fontId="0" fillId="0" borderId="0" xfId="0" applyNumberFormat="1" applyFill="1" applyBorder="1"/>
    <xf numFmtId="1" fontId="11" fillId="0" borderId="0" xfId="0" applyNumberFormat="1" applyFont="1"/>
    <xf numFmtId="164" fontId="11" fillId="0" borderId="0" xfId="0" applyNumberFormat="1" applyFont="1" applyFill="1"/>
    <xf numFmtId="164" fontId="7" fillId="0" borderId="0" xfId="0" applyNumberFormat="1" applyFont="1" applyFill="1"/>
    <xf numFmtId="1" fontId="0" fillId="5" borderId="0" xfId="0" applyNumberFormat="1" applyFill="1"/>
    <xf numFmtId="1" fontId="0" fillId="0" borderId="2" xfId="0" applyNumberFormat="1" applyFill="1" applyBorder="1"/>
    <xf numFmtId="164" fontId="0" fillId="0" borderId="0" xfId="0" applyNumberFormat="1" applyFont="1" applyFill="1"/>
    <xf numFmtId="1" fontId="0" fillId="5" borderId="0" xfId="0" applyNumberFormat="1" applyFill="1" applyBorder="1"/>
    <xf numFmtId="164" fontId="0" fillId="5" borderId="0" xfId="0" applyNumberFormat="1" applyFill="1" applyBorder="1"/>
    <xf numFmtId="1" fontId="0" fillId="5" borderId="2" xfId="0" applyNumberFormat="1" applyFill="1" applyBorder="1"/>
    <xf numFmtId="2" fontId="0" fillId="5" borderId="0" xfId="0" applyNumberFormat="1" applyFill="1"/>
    <xf numFmtId="1" fontId="0" fillId="0" borderId="0" xfId="0" applyNumberFormat="1" applyBorder="1"/>
    <xf numFmtId="0" fontId="12" fillId="7" borderId="4" xfId="0" applyFont="1" applyFill="1" applyBorder="1" applyAlignment="1">
      <alignment horizontal="justify" vertical="center"/>
    </xf>
    <xf numFmtId="0" fontId="12" fillId="7" borderId="5" xfId="0" applyFont="1" applyFill="1" applyBorder="1" applyAlignment="1">
      <alignment horizontal="justify" vertical="center"/>
    </xf>
    <xf numFmtId="0" fontId="12" fillId="7" borderId="8" xfId="0" applyFont="1" applyFill="1" applyBorder="1" applyAlignment="1">
      <alignment horizontal="justify" vertical="center" wrapText="1"/>
    </xf>
    <xf numFmtId="0" fontId="12" fillId="7" borderId="6" xfId="0" applyFont="1" applyFill="1" applyBorder="1" applyAlignment="1">
      <alignment horizontal="justify" vertical="center" wrapText="1"/>
    </xf>
    <xf numFmtId="0" fontId="12" fillId="7" borderId="8" xfId="0" applyFont="1" applyFill="1" applyBorder="1" applyAlignment="1">
      <alignment horizontal="justify" vertical="center"/>
    </xf>
    <xf numFmtId="0" fontId="12" fillId="7" borderId="6" xfId="0" applyFont="1" applyFill="1" applyBorder="1" applyAlignment="1">
      <alignment horizontal="justify" vertical="center"/>
    </xf>
    <xf numFmtId="0" fontId="3" fillId="0" borderId="0" xfId="0" applyFont="1" applyFill="1" applyBorder="1"/>
  </cellXfs>
  <cellStyles count="2">
    <cellStyle name="Normal" xfId="0" builtinId="0"/>
    <cellStyle name="Normal 3" xfId="1"/>
  </cellStyles>
  <dxfs count="12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1"/>
      <tableStyleElement type="headerRow" dxfId="10"/>
      <tableStyleElement type="firstRowStripe" dxfId="9"/>
    </tableStyle>
    <tableStyle name="TableStyleQueryInfo" pivot="0" count="3">
      <tableStyleElement type="wholeTable" dxfId="8"/>
      <tableStyleElement type="headerRow" dxfId="7"/>
      <tableStyleElement type="firstRowStripe" dxfId="6"/>
    </tableStyle>
    <tableStyle name="TableStyleQueryPreview" pivot="0" count="3">
      <tableStyleElement type="wholeTable" dxfId="5"/>
      <tableStyleElement type="headerRow" dxfId="4"/>
      <tableStyleElement type="firstRowStripe" dxfId="3"/>
    </tableStyle>
    <tableStyle name="TableStyleQueryResult" pivot="0" count="3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84698515014111"/>
          <c:y val="5.0596420740235272E-2"/>
          <c:w val="0.58093255209552586"/>
          <c:h val="0.82808905647724251"/>
        </c:manualLayout>
      </c:layout>
      <c:areaChart>
        <c:grouping val="stacked"/>
        <c:varyColors val="0"/>
        <c:ser>
          <c:idx val="0"/>
          <c:order val="0"/>
          <c:tx>
            <c:strRef>
              <c:f>BioImport!$V$15</c:f>
              <c:strCache>
                <c:ptCount val="1"/>
                <c:pt idx="0">
                  <c:v>bau average</c:v>
                </c:pt>
              </c:strCache>
            </c:strRef>
          </c:tx>
          <c:spPr>
            <a:noFill/>
          </c:spPr>
          <c:cat>
            <c:numRef>
              <c:f>BioImport!$W$14:$Z$14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BioImport!$W$15:$Z$15</c:f>
              <c:numCache>
                <c:formatCode>0</c:formatCode>
                <c:ptCount val="4"/>
                <c:pt idx="0">
                  <c:v>288.5</c:v>
                </c:pt>
                <c:pt idx="1">
                  <c:v>366.5</c:v>
                </c:pt>
                <c:pt idx="2">
                  <c:v>671.5</c:v>
                </c:pt>
                <c:pt idx="3">
                  <c:v>888.5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6-4FE3-96B9-3961672F70CC}"/>
            </c:ext>
          </c:extLst>
        </c:ser>
        <c:ser>
          <c:idx val="1"/>
          <c:order val="1"/>
          <c:tx>
            <c:strRef>
              <c:f>BioImport!$V$16</c:f>
              <c:strCache>
                <c:ptCount val="1"/>
                <c:pt idx="0">
                  <c:v>range to 2C climate policy average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BioImport!$W$14:$Z$14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BioImport!$W$16:$Z$16</c:f>
              <c:numCache>
                <c:formatCode>0</c:formatCode>
                <c:ptCount val="4"/>
                <c:pt idx="0">
                  <c:v>597.75</c:v>
                </c:pt>
                <c:pt idx="1">
                  <c:v>861.75</c:v>
                </c:pt>
                <c:pt idx="2">
                  <c:v>1573.25</c:v>
                </c:pt>
                <c:pt idx="3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6-4FE3-96B9-3961672F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1792"/>
        <c:axId val="129363328"/>
      </c:areaChart>
      <c:lineChart>
        <c:grouping val="standard"/>
        <c:varyColors val="0"/>
        <c:ser>
          <c:idx val="4"/>
          <c:order val="2"/>
          <c:tx>
            <c:strRef>
              <c:f>BioImport!$V$19</c:f>
              <c:strCache>
                <c:ptCount val="1"/>
                <c:pt idx="0">
                  <c:v>Maximum: 2C Climate policy</c:v>
                </c:pt>
              </c:strCache>
            </c:strRef>
          </c:tx>
          <c:spPr>
            <a:ln>
              <a:solidFill>
                <a:schemeClr val="accent4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BioImport!$W$14:$Z$14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BioImport!$W$19:$Z$19</c:f>
              <c:numCache>
                <c:formatCode>General</c:formatCode>
                <c:ptCount val="4"/>
                <c:pt idx="0">
                  <c:v>2070</c:v>
                </c:pt>
                <c:pt idx="1">
                  <c:v>3409</c:v>
                </c:pt>
                <c:pt idx="2">
                  <c:v>5533</c:v>
                </c:pt>
                <c:pt idx="3">
                  <c:v>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6-4FE3-96B9-3961672F70CC}"/>
            </c:ext>
          </c:extLst>
        </c:ser>
        <c:ser>
          <c:idx val="3"/>
          <c:order val="3"/>
          <c:tx>
            <c:strRef>
              <c:f>BioImport!$V$18</c:f>
              <c:strCache>
                <c:ptCount val="1"/>
                <c:pt idx="0">
                  <c:v>Average: 2C climate policy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BioImport!$W$14:$Z$14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BioImport!$W$18:$Z$18</c:f>
              <c:numCache>
                <c:formatCode>0</c:formatCode>
                <c:ptCount val="4"/>
                <c:pt idx="0">
                  <c:v>886.25</c:v>
                </c:pt>
                <c:pt idx="1">
                  <c:v>1228.25</c:v>
                </c:pt>
                <c:pt idx="2">
                  <c:v>2244.75</c:v>
                </c:pt>
                <c:pt idx="3">
                  <c:v>2418.5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D6-4FE3-96B9-3961672F70CC}"/>
            </c:ext>
          </c:extLst>
        </c:ser>
        <c:ser>
          <c:idx val="2"/>
          <c:order val="4"/>
          <c:tx>
            <c:strRef>
              <c:f>BioImport!$V$17</c:f>
              <c:strCache>
                <c:ptCount val="1"/>
                <c:pt idx="0">
                  <c:v>Average: baseline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BioImport!$W$14:$Z$14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BioImport!$W$17:$Z$17</c:f>
              <c:numCache>
                <c:formatCode>0</c:formatCode>
                <c:ptCount val="4"/>
                <c:pt idx="0">
                  <c:v>288.5</c:v>
                </c:pt>
                <c:pt idx="1">
                  <c:v>366.5</c:v>
                </c:pt>
                <c:pt idx="2">
                  <c:v>671.5</c:v>
                </c:pt>
                <c:pt idx="3">
                  <c:v>888.5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D6-4FE3-96B9-3961672F70CC}"/>
            </c:ext>
          </c:extLst>
        </c:ser>
        <c:ser>
          <c:idx val="7"/>
          <c:order val="5"/>
          <c:tx>
            <c:strRef>
              <c:f>BioImport!$V$22</c:f>
              <c:strCache>
                <c:ptCount val="1"/>
                <c:pt idx="0">
                  <c:v>JRC_high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BioImport!$W$14:$Z$14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BioImport!$W$22:$Z$22</c:f>
              <c:numCache>
                <c:formatCode>0</c:formatCode>
                <c:ptCount val="4"/>
                <c:pt idx="0">
                  <c:v>435283</c:v>
                </c:pt>
                <c:pt idx="1">
                  <c:v>1041517</c:v>
                </c:pt>
                <c:pt idx="2">
                  <c:v>1920032.5939013218</c:v>
                </c:pt>
                <c:pt idx="3">
                  <c:v>2798548.1878026435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D6-4FE3-96B9-3961672F70CC}"/>
            </c:ext>
          </c:extLst>
        </c:ser>
        <c:ser>
          <c:idx val="6"/>
          <c:order val="6"/>
          <c:tx>
            <c:strRef>
              <c:f>BioImport!$V$21</c:f>
              <c:strCache>
                <c:ptCount val="1"/>
                <c:pt idx="0">
                  <c:v>JRC_ref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BioImport!$W$14:$Z$14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BioImport!$W$21:$Z$21</c:f>
              <c:numCache>
                <c:formatCode>0</c:formatCode>
                <c:ptCount val="4"/>
                <c:pt idx="0">
                  <c:v>435283</c:v>
                </c:pt>
                <c:pt idx="1">
                  <c:v>1041517</c:v>
                </c:pt>
                <c:pt idx="2">
                  <c:v>1041517</c:v>
                </c:pt>
                <c:pt idx="3">
                  <c:v>1041517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D6-4FE3-96B9-3961672F70CC}"/>
            </c:ext>
          </c:extLst>
        </c:ser>
        <c:ser>
          <c:idx val="5"/>
          <c:order val="7"/>
          <c:tx>
            <c:strRef>
              <c:f>BioImport!$V$20</c:f>
              <c:strCache>
                <c:ptCount val="1"/>
                <c:pt idx="0">
                  <c:v>JRC_low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BioImport!$W$14:$Z$14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BioImport!$W$20:$Z$20</c:f>
              <c:numCache>
                <c:formatCode>0</c:formatCode>
                <c:ptCount val="4"/>
                <c:pt idx="0">
                  <c:v>435283</c:v>
                </c:pt>
                <c:pt idx="1">
                  <c:v>435283</c:v>
                </c:pt>
                <c:pt idx="2">
                  <c:v>435283</c:v>
                </c:pt>
                <c:pt idx="3">
                  <c:v>435283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D6-4FE3-96B9-3961672F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61792"/>
        <c:axId val="129363328"/>
      </c:lineChart>
      <c:catAx>
        <c:axId val="1293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363328"/>
        <c:crosses val="autoZero"/>
        <c:auto val="1"/>
        <c:lblAlgn val="ctr"/>
        <c:lblOffset val="100"/>
        <c:noMultiLvlLbl val="0"/>
      </c:catAx>
      <c:valAx>
        <c:axId val="12936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biomass import to Europe [PJ]</a:t>
                </a:r>
              </a:p>
            </c:rich>
          </c:tx>
          <c:layout>
            <c:manualLayout>
              <c:xMode val="edge"/>
              <c:yMode val="edge"/>
              <c:x val="2.0531216152480255E-3"/>
              <c:y val="8.3692695185220128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29361792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3513411434071196"/>
          <c:y val="6.8488991356029122E-2"/>
          <c:w val="0.2628705807531318"/>
          <c:h val="0.67333343063425777"/>
        </c:manualLayout>
      </c:layout>
      <c:overlay val="0"/>
    </c:legend>
    <c:plotVisOnly val="1"/>
    <c:dispBlanksAs val="zero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291352</xdr:colOff>
      <xdr:row>22</xdr:row>
      <xdr:rowOff>174811</xdr:rowOff>
    </xdr:from>
    <xdr:to>
      <xdr:col>29</xdr:col>
      <xdr:colOff>347382</xdr:colOff>
      <xdr:row>48</xdr:row>
      <xdr:rowOff>100852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8"/>
  <sheetViews>
    <sheetView workbookViewId="0">
      <selection activeCell="B23" sqref="B23"/>
    </sheetView>
  </sheetViews>
  <sheetFormatPr defaultRowHeight="15" x14ac:dyDescent="0.25"/>
  <cols>
    <col min="2" max="2" width="15.140625" customWidth="1"/>
  </cols>
  <sheetData>
    <row r="2" spans="1:5" x14ac:dyDescent="0.25">
      <c r="A2" t="s">
        <v>188</v>
      </c>
    </row>
    <row r="3" spans="1:5" x14ac:dyDescent="0.25">
      <c r="A3" t="s">
        <v>193</v>
      </c>
    </row>
    <row r="4" spans="1:5" x14ac:dyDescent="0.25">
      <c r="A4" t="s">
        <v>196</v>
      </c>
    </row>
    <row r="7" spans="1:5" x14ac:dyDescent="0.25">
      <c r="A7" s="34" t="s">
        <v>197</v>
      </c>
    </row>
    <row r="8" spans="1:5" x14ac:dyDescent="0.25">
      <c r="A8">
        <v>20150408</v>
      </c>
      <c r="B8" t="s">
        <v>210</v>
      </c>
    </row>
    <row r="10" spans="1:5" x14ac:dyDescent="0.25">
      <c r="B10" s="34" t="s">
        <v>217</v>
      </c>
      <c r="C10" s="34" t="s">
        <v>218</v>
      </c>
      <c r="D10" s="34" t="s">
        <v>219</v>
      </c>
      <c r="E10" s="34" t="s">
        <v>220</v>
      </c>
    </row>
    <row r="11" spans="1:5" x14ac:dyDescent="0.25">
      <c r="B11" t="s">
        <v>221</v>
      </c>
      <c r="C11" t="s">
        <v>222</v>
      </c>
      <c r="E11" t="s">
        <v>223</v>
      </c>
    </row>
    <row r="13" spans="1:5" x14ac:dyDescent="0.25">
      <c r="B13" t="s">
        <v>224</v>
      </c>
    </row>
    <row r="14" spans="1:5" x14ac:dyDescent="0.25">
      <c r="B14" s="77" t="s">
        <v>225</v>
      </c>
    </row>
    <row r="15" spans="1:5" x14ac:dyDescent="0.25">
      <c r="B15" s="77" t="s">
        <v>226</v>
      </c>
    </row>
    <row r="18" spans="2:2" x14ac:dyDescent="0.25">
      <c r="B18" t="s">
        <v>227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F0"/>
  </sheetPr>
  <dimension ref="A1:BA590"/>
  <sheetViews>
    <sheetView tabSelected="1" topLeftCell="F1" zoomScale="70" zoomScaleNormal="70" workbookViewId="0">
      <pane ySplit="5" topLeftCell="A84" activePane="bottomLeft" state="frozen"/>
      <selection pane="bottomLeft" activeCell="AM100" sqref="AM100"/>
    </sheetView>
  </sheetViews>
  <sheetFormatPr defaultRowHeight="15" x14ac:dyDescent="0.25"/>
  <cols>
    <col min="1" max="1" width="38" bestFit="1" customWidth="1"/>
    <col min="2" max="2" width="10.140625" bestFit="1" customWidth="1"/>
    <col min="3" max="3" width="9.140625" style="77"/>
    <col min="4" max="4" width="8.85546875" bestFit="1" customWidth="1"/>
    <col min="5" max="5" width="12.42578125" bestFit="1" customWidth="1"/>
    <col min="6" max="6" width="6.5703125" customWidth="1"/>
    <col min="7" max="7" width="16.5703125" bestFit="1" customWidth="1"/>
    <col min="8" max="8" width="4.42578125" customWidth="1"/>
    <col min="9" max="44" width="7.42578125" customWidth="1"/>
    <col min="45" max="46" width="7.42578125" style="77" customWidth="1"/>
    <col min="48" max="48" width="9.140625" customWidth="1"/>
  </cols>
  <sheetData>
    <row r="1" spans="1:51" x14ac:dyDescent="0.25">
      <c r="M1" t="s">
        <v>165</v>
      </c>
      <c r="W1" t="s">
        <v>166</v>
      </c>
      <c r="AF1" t="s">
        <v>81</v>
      </c>
      <c r="AG1" t="s">
        <v>80</v>
      </c>
      <c r="AN1" t="s">
        <v>167</v>
      </c>
      <c r="AV1" s="10" t="s">
        <v>52</v>
      </c>
      <c r="AW1" s="10" t="s">
        <v>53</v>
      </c>
      <c r="AX1" s="10"/>
      <c r="AY1" s="10"/>
    </row>
    <row r="2" spans="1:51" x14ac:dyDescent="0.25">
      <c r="B2" t="s">
        <v>194</v>
      </c>
      <c r="AU2" s="10">
        <v>2010</v>
      </c>
      <c r="AV2" s="10">
        <v>2020</v>
      </c>
      <c r="AW2" s="10">
        <v>2030</v>
      </c>
      <c r="AX2" s="10">
        <v>2040</v>
      </c>
      <c r="AY2" s="10">
        <v>2050</v>
      </c>
    </row>
    <row r="3" spans="1:51" ht="15.75" thickBot="1" x14ac:dyDescent="0.3">
      <c r="B3" s="1" t="s">
        <v>0</v>
      </c>
      <c r="C3" s="1" t="s">
        <v>191</v>
      </c>
      <c r="D3" s="1" t="s">
        <v>1</v>
      </c>
      <c r="E3" s="1" t="s">
        <v>2</v>
      </c>
      <c r="F3" s="1" t="s">
        <v>3</v>
      </c>
      <c r="G3" s="3" t="s">
        <v>39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165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166</v>
      </c>
      <c r="X3" s="2" t="s">
        <v>18</v>
      </c>
      <c r="Y3" s="2" t="s">
        <v>19</v>
      </c>
      <c r="Z3" s="2" t="s">
        <v>20</v>
      </c>
      <c r="AA3" s="2" t="s">
        <v>21</v>
      </c>
      <c r="AB3" s="2" t="s">
        <v>22</v>
      </c>
      <c r="AC3" s="2" t="s">
        <v>23</v>
      </c>
      <c r="AD3" s="2" t="s">
        <v>24</v>
      </c>
      <c r="AE3" s="2" t="s">
        <v>25</v>
      </c>
      <c r="AF3" s="2" t="s">
        <v>26</v>
      </c>
      <c r="AG3" s="2" t="s">
        <v>27</v>
      </c>
      <c r="AH3" s="2" t="s">
        <v>28</v>
      </c>
      <c r="AI3" s="2" t="s">
        <v>29</v>
      </c>
      <c r="AJ3" s="2" t="s">
        <v>30</v>
      </c>
      <c r="AK3" s="2" t="s">
        <v>31</v>
      </c>
      <c r="AL3" s="2" t="s">
        <v>32</v>
      </c>
      <c r="AM3" s="2" t="s">
        <v>33</v>
      </c>
      <c r="AN3" s="2" t="s">
        <v>34</v>
      </c>
      <c r="AO3" s="2" t="s">
        <v>35</v>
      </c>
      <c r="AP3" s="2" t="s">
        <v>36</v>
      </c>
      <c r="AQ3" s="2" t="s">
        <v>37</v>
      </c>
      <c r="AR3" s="2" t="s">
        <v>38</v>
      </c>
      <c r="AS3" s="2" t="s">
        <v>202</v>
      </c>
      <c r="AT3" s="119"/>
      <c r="AU3" s="13">
        <f t="shared" ref="AU3:AX3" si="0">SUM(AU4:AU210)</f>
        <v>11850.256777982735</v>
      </c>
      <c r="AV3" s="13">
        <f t="shared" si="0"/>
        <v>18186.273268558038</v>
      </c>
      <c r="AW3" s="13">
        <f t="shared" si="0"/>
        <v>19965.515417437167</v>
      </c>
      <c r="AX3" s="13">
        <f t="shared" si="0"/>
        <v>20343.014222681559</v>
      </c>
      <c r="AY3" s="13">
        <f>SUM(AY4:AY210)</f>
        <v>21130.327196915096</v>
      </c>
    </row>
    <row r="4" spans="1:51" x14ac:dyDescent="0.25">
      <c r="A4" s="77" t="s">
        <v>168</v>
      </c>
      <c r="B4" s="77" t="s">
        <v>42</v>
      </c>
      <c r="D4" s="77" t="s">
        <v>40</v>
      </c>
      <c r="E4" s="77" t="s">
        <v>41</v>
      </c>
      <c r="F4" s="77">
        <v>2005</v>
      </c>
      <c r="G4" s="77" t="s">
        <v>43</v>
      </c>
      <c r="H4" s="77"/>
      <c r="I4" s="81">
        <f>I5</f>
        <v>0</v>
      </c>
      <c r="J4" s="81">
        <f t="shared" ref="J4:AR4" si="1">J5</f>
        <v>13.88028360145829</v>
      </c>
      <c r="K4" s="81">
        <f t="shared" si="1"/>
        <v>4.5870892324240868</v>
      </c>
      <c r="L4" s="81">
        <f t="shared" si="1"/>
        <v>0</v>
      </c>
      <c r="M4" s="81">
        <f t="shared" si="1"/>
        <v>0</v>
      </c>
      <c r="N4" s="81">
        <f t="shared" si="1"/>
        <v>0</v>
      </c>
      <c r="O4" s="81">
        <f t="shared" si="1"/>
        <v>0</v>
      </c>
      <c r="P4" s="81">
        <f t="shared" si="1"/>
        <v>9.6852713325215678</v>
      </c>
      <c r="Q4" s="81">
        <f t="shared" si="1"/>
        <v>72.382004438548279</v>
      </c>
      <c r="R4" s="81">
        <f t="shared" si="1"/>
        <v>1.4394638787425129</v>
      </c>
      <c r="S4" s="81">
        <f t="shared" si="1"/>
        <v>0</v>
      </c>
      <c r="T4" s="81">
        <f t="shared" si="1"/>
        <v>0</v>
      </c>
      <c r="U4" s="81">
        <f t="shared" si="1"/>
        <v>0</v>
      </c>
      <c r="V4" s="81">
        <f t="shared" si="1"/>
        <v>230.31117172256856</v>
      </c>
      <c r="W4" s="81">
        <f t="shared" si="1"/>
        <v>0</v>
      </c>
      <c r="X4" s="81">
        <f t="shared" si="1"/>
        <v>0</v>
      </c>
      <c r="Y4" s="81">
        <f t="shared" si="1"/>
        <v>0</v>
      </c>
      <c r="Z4" s="81">
        <f t="shared" si="1"/>
        <v>0</v>
      </c>
      <c r="AA4" s="81">
        <f t="shared" si="1"/>
        <v>0</v>
      </c>
      <c r="AB4" s="81">
        <f t="shared" si="1"/>
        <v>0</v>
      </c>
      <c r="AC4" s="81">
        <f t="shared" si="1"/>
        <v>1.6270660098606533</v>
      </c>
      <c r="AD4" s="81">
        <f t="shared" si="1"/>
        <v>0</v>
      </c>
      <c r="AE4" s="81">
        <f t="shared" si="1"/>
        <v>0</v>
      </c>
      <c r="AF4" s="81">
        <f t="shared" si="1"/>
        <v>0</v>
      </c>
      <c r="AG4" s="81">
        <f t="shared" si="1"/>
        <v>0</v>
      </c>
      <c r="AH4" s="81">
        <f t="shared" si="1"/>
        <v>0</v>
      </c>
      <c r="AI4" s="81">
        <f t="shared" si="1"/>
        <v>1.5812101831283181</v>
      </c>
      <c r="AJ4" s="81">
        <f t="shared" si="1"/>
        <v>0</v>
      </c>
      <c r="AK4" s="81">
        <f t="shared" si="1"/>
        <v>1.7885305999732002</v>
      </c>
      <c r="AL4" s="81">
        <f t="shared" si="1"/>
        <v>0</v>
      </c>
      <c r="AM4" s="81">
        <f t="shared" si="1"/>
        <v>0</v>
      </c>
      <c r="AN4" s="81">
        <f t="shared" si="1"/>
        <v>0</v>
      </c>
      <c r="AO4" s="81">
        <f t="shared" si="1"/>
        <v>4.8568285335089296</v>
      </c>
      <c r="AP4" s="81">
        <f t="shared" si="1"/>
        <v>0</v>
      </c>
      <c r="AQ4" s="81">
        <f t="shared" si="1"/>
        <v>1.4679579775908658</v>
      </c>
      <c r="AR4" s="81">
        <f t="shared" si="1"/>
        <v>3.0246297206634032</v>
      </c>
      <c r="AS4" s="81"/>
      <c r="AT4" s="81"/>
      <c r="AU4" s="81"/>
      <c r="AV4" s="6"/>
    </row>
    <row r="5" spans="1:51" x14ac:dyDescent="0.25">
      <c r="A5" t="s">
        <v>168</v>
      </c>
      <c r="B5" t="s">
        <v>42</v>
      </c>
      <c r="D5" t="s">
        <v>40</v>
      </c>
      <c r="E5" t="s">
        <v>41</v>
      </c>
      <c r="F5">
        <v>2010</v>
      </c>
      <c r="G5" t="s">
        <v>43</v>
      </c>
      <c r="I5" s="81">
        <v>0</v>
      </c>
      <c r="J5" s="81">
        <v>13.88028360145829</v>
      </c>
      <c r="K5" s="81">
        <v>4.5870892324240868</v>
      </c>
      <c r="L5" s="81">
        <v>0</v>
      </c>
      <c r="M5" s="81">
        <v>0</v>
      </c>
      <c r="N5" s="97">
        <v>0</v>
      </c>
      <c r="O5" s="81">
        <v>0</v>
      </c>
      <c r="P5" s="81">
        <v>9.6852713325215678</v>
      </c>
      <c r="Q5" s="81">
        <v>72.382004438548279</v>
      </c>
      <c r="R5" s="81">
        <v>1.4394638787425129</v>
      </c>
      <c r="S5" s="81">
        <v>0</v>
      </c>
      <c r="T5" s="81">
        <v>0</v>
      </c>
      <c r="U5" s="81">
        <v>0</v>
      </c>
      <c r="V5" s="81">
        <v>230.31117172256856</v>
      </c>
      <c r="W5" s="81">
        <v>0</v>
      </c>
      <c r="X5" s="81">
        <v>0</v>
      </c>
      <c r="Y5" s="81">
        <v>0</v>
      </c>
      <c r="Z5" s="81">
        <v>0</v>
      </c>
      <c r="AA5" s="97">
        <v>0</v>
      </c>
      <c r="AB5" s="81">
        <v>0</v>
      </c>
      <c r="AC5" s="81">
        <v>1.6270660098606533</v>
      </c>
      <c r="AD5" s="81">
        <v>0</v>
      </c>
      <c r="AE5" s="81">
        <v>0</v>
      </c>
      <c r="AF5" s="81">
        <v>0</v>
      </c>
      <c r="AG5" s="81">
        <v>0</v>
      </c>
      <c r="AH5" s="81">
        <v>0</v>
      </c>
      <c r="AI5" s="81">
        <v>1.5812101831283181</v>
      </c>
      <c r="AJ5" s="81">
        <v>0</v>
      </c>
      <c r="AK5" s="81">
        <v>1.7885305999732002</v>
      </c>
      <c r="AL5" s="81">
        <v>0</v>
      </c>
      <c r="AM5" s="81">
        <v>0</v>
      </c>
      <c r="AN5" s="81">
        <v>0</v>
      </c>
      <c r="AO5" s="81">
        <v>4.8568285335089296</v>
      </c>
      <c r="AP5" s="81">
        <v>0</v>
      </c>
      <c r="AQ5" s="81">
        <v>1.4679579775908658</v>
      </c>
      <c r="AR5" s="81">
        <v>3.0246297206634032</v>
      </c>
      <c r="AS5" s="81"/>
      <c r="AT5" s="81"/>
      <c r="AU5" s="81">
        <f>SUM(J5:L5,O5:Z5,AB5:AE5,AH5:AI5,AK5:AM5,AO5:AR5)</f>
        <v>346.63150723098869</v>
      </c>
    </row>
    <row r="6" spans="1:51" x14ac:dyDescent="0.25">
      <c r="A6" t="s">
        <v>168</v>
      </c>
      <c r="B6" t="s">
        <v>42</v>
      </c>
      <c r="D6" t="s">
        <v>40</v>
      </c>
      <c r="E6" t="s">
        <v>41</v>
      </c>
      <c r="F6">
        <v>2020</v>
      </c>
      <c r="G6" t="s">
        <v>43</v>
      </c>
      <c r="I6" s="81">
        <v>0</v>
      </c>
      <c r="J6" s="81">
        <v>15.139975291084472</v>
      </c>
      <c r="K6" s="81">
        <v>19.106091001928394</v>
      </c>
      <c r="L6" s="81">
        <v>9.4358214079548741</v>
      </c>
      <c r="M6" s="81">
        <v>0</v>
      </c>
      <c r="N6" s="97">
        <v>0</v>
      </c>
      <c r="O6" s="81">
        <v>0</v>
      </c>
      <c r="P6" s="81">
        <v>16.105757171302933</v>
      </c>
      <c r="Q6" s="81">
        <v>53.83387632817464</v>
      </c>
      <c r="R6" s="81">
        <v>0.73861865171624186</v>
      </c>
      <c r="S6" s="81">
        <v>0</v>
      </c>
      <c r="T6" s="81">
        <v>116.68726880622344</v>
      </c>
      <c r="U6" s="81">
        <v>0</v>
      </c>
      <c r="V6" s="81">
        <v>251.08489783513019</v>
      </c>
      <c r="W6" s="81">
        <v>16.195127000954866</v>
      </c>
      <c r="X6" s="81">
        <v>0</v>
      </c>
      <c r="Y6" s="81">
        <v>4.6842985917115545</v>
      </c>
      <c r="Z6" s="81">
        <v>0</v>
      </c>
      <c r="AA6" s="97">
        <v>0</v>
      </c>
      <c r="AB6" s="81">
        <v>48.777663766614147</v>
      </c>
      <c r="AC6" s="81">
        <v>26.725453436286568</v>
      </c>
      <c r="AD6" s="81">
        <v>0</v>
      </c>
      <c r="AE6" s="81">
        <v>0</v>
      </c>
      <c r="AF6" s="81">
        <v>0</v>
      </c>
      <c r="AG6" s="81">
        <v>0</v>
      </c>
      <c r="AH6" s="81">
        <v>0</v>
      </c>
      <c r="AI6" s="81">
        <v>15.589244402903775</v>
      </c>
      <c r="AJ6" s="81">
        <v>0</v>
      </c>
      <c r="AK6" s="81">
        <v>31.559423602934178</v>
      </c>
      <c r="AL6" s="81">
        <v>0.22188835202444415</v>
      </c>
      <c r="AM6" s="81">
        <v>10.88855133051513</v>
      </c>
      <c r="AN6" s="81">
        <v>0</v>
      </c>
      <c r="AO6" s="81">
        <v>5.0021121850777073</v>
      </c>
      <c r="AP6" s="81">
        <v>0</v>
      </c>
      <c r="AQ6" s="81">
        <v>1.7755173147171874</v>
      </c>
      <c r="AR6" s="81">
        <v>19.98319872962168</v>
      </c>
      <c r="AS6" s="81"/>
      <c r="AT6" s="81"/>
      <c r="AU6" s="81"/>
      <c r="AV6" s="6">
        <f>SUM(J6:L6,O6:Z6,AB6:AE6,AH6:AI6,AK6:AM6,AO6:AR6)</f>
        <v>663.53478520687645</v>
      </c>
    </row>
    <row r="7" spans="1:51" x14ac:dyDescent="0.25">
      <c r="A7" t="s">
        <v>168</v>
      </c>
      <c r="B7" t="s">
        <v>42</v>
      </c>
      <c r="D7" t="s">
        <v>40</v>
      </c>
      <c r="E7" t="s">
        <v>41</v>
      </c>
      <c r="F7">
        <v>2030</v>
      </c>
      <c r="G7" t="s">
        <v>43</v>
      </c>
      <c r="I7" s="81">
        <v>0</v>
      </c>
      <c r="J7" s="81">
        <v>16.850726793572509</v>
      </c>
      <c r="K7" s="81">
        <v>33.902879045322244</v>
      </c>
      <c r="L7" s="81">
        <v>1.6667743750376278</v>
      </c>
      <c r="M7" s="81">
        <v>0</v>
      </c>
      <c r="N7" s="97">
        <v>0</v>
      </c>
      <c r="O7" s="81">
        <v>0</v>
      </c>
      <c r="P7" s="81">
        <v>27.541282500725998</v>
      </c>
      <c r="Q7" s="81">
        <v>50.341940489245879</v>
      </c>
      <c r="R7" s="81">
        <v>1.4817787921027286</v>
      </c>
      <c r="S7" s="81">
        <v>0</v>
      </c>
      <c r="T7" s="81">
        <v>150.33211896176687</v>
      </c>
      <c r="U7" s="81">
        <v>0</v>
      </c>
      <c r="V7" s="81">
        <v>276.48856552187789</v>
      </c>
      <c r="W7" s="81">
        <v>18.176177454576219</v>
      </c>
      <c r="X7" s="81">
        <v>0</v>
      </c>
      <c r="Y7" s="81">
        <v>10.04657961706012</v>
      </c>
      <c r="Z7" s="81">
        <v>0</v>
      </c>
      <c r="AA7" s="97">
        <v>0</v>
      </c>
      <c r="AB7" s="81">
        <v>122.07508470546095</v>
      </c>
      <c r="AC7" s="81">
        <v>37.243786894433008</v>
      </c>
      <c r="AD7" s="81">
        <v>0</v>
      </c>
      <c r="AE7" s="81">
        <v>0</v>
      </c>
      <c r="AF7" s="81">
        <v>0</v>
      </c>
      <c r="AG7" s="81">
        <v>0</v>
      </c>
      <c r="AH7" s="81">
        <v>0</v>
      </c>
      <c r="AI7" s="81">
        <v>23.032373074793131</v>
      </c>
      <c r="AJ7" s="81">
        <v>0</v>
      </c>
      <c r="AK7" s="81">
        <v>52.434310141563913</v>
      </c>
      <c r="AL7" s="81">
        <v>7.1254520894069681E-2</v>
      </c>
      <c r="AM7" s="81">
        <v>6.7408298134098302E-3</v>
      </c>
      <c r="AN7" s="81">
        <v>0</v>
      </c>
      <c r="AO7" s="81">
        <v>5.6110108735668955</v>
      </c>
      <c r="AP7" s="81">
        <v>0</v>
      </c>
      <c r="AQ7" s="81">
        <v>4.6459426519706764</v>
      </c>
      <c r="AR7" s="81">
        <v>138.78625069035274</v>
      </c>
      <c r="AS7" s="81"/>
      <c r="AT7" s="81"/>
      <c r="AU7" s="81"/>
      <c r="AW7" s="6">
        <f>SUM(J7:L7,O7:Z7,AB7:AE7,AH7:AI7,AK7:AM7,AO7:AR7)</f>
        <v>970.73557793413693</v>
      </c>
    </row>
    <row r="8" spans="1:51" x14ac:dyDescent="0.25">
      <c r="A8" t="s">
        <v>168</v>
      </c>
      <c r="B8" t="s">
        <v>42</v>
      </c>
      <c r="D8" t="s">
        <v>40</v>
      </c>
      <c r="E8" t="s">
        <v>41</v>
      </c>
      <c r="F8">
        <v>2040</v>
      </c>
      <c r="G8" t="s">
        <v>43</v>
      </c>
      <c r="I8" s="81">
        <v>0</v>
      </c>
      <c r="J8" s="81">
        <v>16.309195456346561</v>
      </c>
      <c r="K8" s="81">
        <v>37.011823865258584</v>
      </c>
      <c r="L8" s="81">
        <v>9.6642644054893054</v>
      </c>
      <c r="M8" s="81">
        <v>0</v>
      </c>
      <c r="N8" s="97">
        <v>0</v>
      </c>
      <c r="O8" s="81">
        <v>0</v>
      </c>
      <c r="P8" s="81">
        <v>32.640030881762954</v>
      </c>
      <c r="Q8" s="81">
        <v>49.049755110021216</v>
      </c>
      <c r="R8" s="81">
        <v>2.313954248081286</v>
      </c>
      <c r="S8" s="81">
        <v>0</v>
      </c>
      <c r="T8" s="81">
        <v>169.7684376301651</v>
      </c>
      <c r="U8" s="81">
        <v>0</v>
      </c>
      <c r="V8" s="81">
        <v>265.80625218706217</v>
      </c>
      <c r="W8" s="81">
        <v>21.165737549791579</v>
      </c>
      <c r="X8" s="81">
        <v>0</v>
      </c>
      <c r="Y8" s="81">
        <v>14.080776942533019</v>
      </c>
      <c r="Z8" s="81">
        <v>0</v>
      </c>
      <c r="AA8" s="97">
        <v>0</v>
      </c>
      <c r="AB8" s="81">
        <v>131.96287529658562</v>
      </c>
      <c r="AC8" s="81">
        <v>41.594013649879024</v>
      </c>
      <c r="AD8" s="81">
        <v>0</v>
      </c>
      <c r="AE8" s="81">
        <v>0</v>
      </c>
      <c r="AF8" s="81">
        <v>0</v>
      </c>
      <c r="AG8" s="81">
        <v>0</v>
      </c>
      <c r="AH8" s="81">
        <v>0</v>
      </c>
      <c r="AI8" s="81">
        <v>19.345776070291727</v>
      </c>
      <c r="AJ8" s="81">
        <v>0</v>
      </c>
      <c r="AK8" s="81">
        <v>98.308085617833015</v>
      </c>
      <c r="AL8" s="81">
        <v>0.24461359541052261</v>
      </c>
      <c r="AM8" s="81">
        <v>10.540072933301847</v>
      </c>
      <c r="AN8" s="81">
        <v>0</v>
      </c>
      <c r="AO8" s="81">
        <v>5.7979295105444706</v>
      </c>
      <c r="AP8" s="81">
        <v>0</v>
      </c>
      <c r="AQ8" s="81">
        <v>6.9337831180868763</v>
      </c>
      <c r="AR8" s="81">
        <v>106.43807149044234</v>
      </c>
      <c r="AS8" s="81"/>
      <c r="AT8" s="81"/>
      <c r="AU8" s="81"/>
      <c r="AW8" s="6"/>
      <c r="AX8" s="6">
        <f>SUM(J8:L8,O8:Z8,AB8:AE8,AH8:AI8,AK8:AM8,AO8:AR8)</f>
        <v>1038.9754495588875</v>
      </c>
    </row>
    <row r="9" spans="1:51" x14ac:dyDescent="0.25">
      <c r="A9" t="s">
        <v>168</v>
      </c>
      <c r="B9" t="s">
        <v>42</v>
      </c>
      <c r="D9" t="s">
        <v>40</v>
      </c>
      <c r="E9" s="5" t="s">
        <v>41</v>
      </c>
      <c r="F9" s="5">
        <v>2050</v>
      </c>
      <c r="G9" s="5" t="s">
        <v>43</v>
      </c>
      <c r="H9" s="5"/>
      <c r="I9" s="82">
        <v>0</v>
      </c>
      <c r="J9" s="82">
        <v>15.768829063882798</v>
      </c>
      <c r="K9" s="82">
        <v>40.040925314599377</v>
      </c>
      <c r="L9" s="82">
        <v>12.842126717354448</v>
      </c>
      <c r="M9" s="82">
        <v>0</v>
      </c>
      <c r="N9" s="97">
        <v>0</v>
      </c>
      <c r="O9" s="82">
        <v>0</v>
      </c>
      <c r="P9" s="82">
        <v>37.827031940820746</v>
      </c>
      <c r="Q9" s="82">
        <v>47.865231725841653</v>
      </c>
      <c r="R9" s="82">
        <v>2.9690594468275053</v>
      </c>
      <c r="S9" s="82">
        <v>0</v>
      </c>
      <c r="T9" s="82">
        <v>187.00527183376738</v>
      </c>
      <c r="U9" s="82">
        <v>0</v>
      </c>
      <c r="V9" s="82">
        <v>255.06957196426771</v>
      </c>
      <c r="W9" s="82">
        <v>23.951519161470802</v>
      </c>
      <c r="X9" s="82">
        <v>0</v>
      </c>
      <c r="Y9" s="82">
        <v>18.69723554015529</v>
      </c>
      <c r="Z9" s="82">
        <v>0</v>
      </c>
      <c r="AA9" s="97">
        <v>0</v>
      </c>
      <c r="AB9" s="82">
        <v>143.32787233786996</v>
      </c>
      <c r="AC9" s="82">
        <v>45.798228645190171</v>
      </c>
      <c r="AD9" s="82">
        <v>0</v>
      </c>
      <c r="AE9" s="82">
        <v>0</v>
      </c>
      <c r="AF9" s="82">
        <v>0</v>
      </c>
      <c r="AG9" s="82">
        <v>0</v>
      </c>
      <c r="AH9" s="82">
        <v>0</v>
      </c>
      <c r="AI9" s="82">
        <v>15.794330466541027</v>
      </c>
      <c r="AJ9" s="82">
        <v>0</v>
      </c>
      <c r="AK9" s="82">
        <v>146.33920870314341</v>
      </c>
      <c r="AL9" s="82">
        <v>0.52433515386170093</v>
      </c>
      <c r="AM9" s="82">
        <v>10.309376181686778</v>
      </c>
      <c r="AN9" s="82">
        <v>0</v>
      </c>
      <c r="AO9" s="82">
        <v>5.981356940502061</v>
      </c>
      <c r="AP9" s="82">
        <v>0</v>
      </c>
      <c r="AQ9" s="82">
        <v>9.6709384126488214</v>
      </c>
      <c r="AR9" s="82">
        <v>74.777562815672127</v>
      </c>
      <c r="AS9" s="85"/>
      <c r="AT9" s="85"/>
      <c r="AU9" s="81"/>
      <c r="AW9" s="6"/>
      <c r="AX9" s="6"/>
      <c r="AY9" s="6">
        <f>SUM(J9:L9,O9:Z9,AB9:AE9,AH9:AI9,AK9:AM9,AO9:AR9)</f>
        <v>1094.5600123661038</v>
      </c>
    </row>
    <row r="10" spans="1:51" x14ac:dyDescent="0.25">
      <c r="A10" s="77" t="s">
        <v>151</v>
      </c>
      <c r="B10" s="77"/>
      <c r="C10" s="77" t="s">
        <v>192</v>
      </c>
      <c r="D10" s="77"/>
      <c r="E10" s="77" t="s">
        <v>45</v>
      </c>
      <c r="F10" s="77">
        <v>2005</v>
      </c>
      <c r="G10" s="77" t="s">
        <v>43</v>
      </c>
      <c r="H10" s="77"/>
      <c r="I10" s="81">
        <f>I11</f>
        <v>4.322700563148743</v>
      </c>
      <c r="J10" s="81">
        <f t="shared" ref="J10:AR10" si="2">J11</f>
        <v>3.7313424360020333</v>
      </c>
      <c r="K10" s="81">
        <f t="shared" si="2"/>
        <v>3.7483714471093954</v>
      </c>
      <c r="L10" s="81">
        <f t="shared" si="2"/>
        <v>7.6957777433695558</v>
      </c>
      <c r="M10" s="81">
        <f t="shared" si="2"/>
        <v>5.0657973172360489</v>
      </c>
      <c r="N10" s="81">
        <f t="shared" si="2"/>
        <v>0</v>
      </c>
      <c r="O10" s="81">
        <f t="shared" si="2"/>
        <v>7.7652205544134114</v>
      </c>
      <c r="P10" s="81">
        <f t="shared" si="2"/>
        <v>3.6633593917936813</v>
      </c>
      <c r="Q10" s="81">
        <f t="shared" si="2"/>
        <v>3.7304316623830958</v>
      </c>
      <c r="R10" s="81">
        <f t="shared" si="2"/>
        <v>5.2892617675841684</v>
      </c>
      <c r="S10" s="81">
        <f t="shared" si="2"/>
        <v>7.7257092217077661</v>
      </c>
      <c r="T10" s="81">
        <f t="shared" si="2"/>
        <v>3.710426995169771</v>
      </c>
      <c r="U10" s="81">
        <f t="shared" si="2"/>
        <v>3.7604921982181829</v>
      </c>
      <c r="V10" s="81">
        <f t="shared" si="2"/>
        <v>3.7404681786675629</v>
      </c>
      <c r="W10" s="81">
        <f t="shared" si="2"/>
        <v>3.6960761704180403</v>
      </c>
      <c r="X10" s="81">
        <f t="shared" si="2"/>
        <v>4.3014237125880168</v>
      </c>
      <c r="Y10" s="81">
        <f t="shared" si="2"/>
        <v>3.6519030006241908</v>
      </c>
      <c r="Z10" s="81">
        <f t="shared" si="2"/>
        <v>7.807495029643011</v>
      </c>
      <c r="AA10" s="81">
        <f t="shared" si="2"/>
        <v>0</v>
      </c>
      <c r="AB10" s="81">
        <f t="shared" si="2"/>
        <v>3.7535259583020384</v>
      </c>
      <c r="AC10" s="81">
        <f t="shared" si="2"/>
        <v>3.6398196400059577</v>
      </c>
      <c r="AD10" s="81">
        <f t="shared" si="2"/>
        <v>3.7483714471093954</v>
      </c>
      <c r="AE10" s="81">
        <f t="shared" si="2"/>
        <v>3.6513503151431945</v>
      </c>
      <c r="AF10" s="81">
        <f t="shared" si="2"/>
        <v>0</v>
      </c>
      <c r="AG10" s="81">
        <f t="shared" si="2"/>
        <v>4.98886290942324</v>
      </c>
      <c r="AH10" s="81">
        <f t="shared" si="2"/>
        <v>7.7381441196977025</v>
      </c>
      <c r="AI10" s="81">
        <f t="shared" si="2"/>
        <v>3.7587972242545775</v>
      </c>
      <c r="AJ10" s="81">
        <f t="shared" si="2"/>
        <v>3.8991766045141847</v>
      </c>
      <c r="AK10" s="81">
        <f t="shared" si="2"/>
        <v>3.649621437352617</v>
      </c>
      <c r="AL10" s="81">
        <f t="shared" si="2"/>
        <v>3.6698931683302765</v>
      </c>
      <c r="AM10" s="81">
        <f t="shared" si="2"/>
        <v>3.6253669122302443</v>
      </c>
      <c r="AN10" s="81">
        <f t="shared" si="2"/>
        <v>4.322700563148743</v>
      </c>
      <c r="AO10" s="81">
        <f t="shared" si="2"/>
        <v>3.7850474161029064</v>
      </c>
      <c r="AP10" s="81">
        <f t="shared" si="2"/>
        <v>7.7449267105062232</v>
      </c>
      <c r="AQ10" s="81">
        <f t="shared" si="2"/>
        <v>3.6623611582834279</v>
      </c>
      <c r="AR10" s="81">
        <f t="shared" si="2"/>
        <v>3.7657060192813172</v>
      </c>
      <c r="AS10" s="81"/>
      <c r="AT10" s="81"/>
      <c r="AU10" s="81"/>
      <c r="AV10" s="6"/>
      <c r="AW10" s="6"/>
      <c r="AX10" s="6"/>
      <c r="AY10" s="6"/>
    </row>
    <row r="11" spans="1:51" x14ac:dyDescent="0.25">
      <c r="A11" t="s">
        <v>151</v>
      </c>
      <c r="C11" s="77" t="s">
        <v>192</v>
      </c>
      <c r="E11" t="s">
        <v>45</v>
      </c>
      <c r="F11">
        <v>2010</v>
      </c>
      <c r="G11" t="s">
        <v>43</v>
      </c>
      <c r="I11" s="81">
        <v>4.322700563148743</v>
      </c>
      <c r="J11" s="81">
        <v>3.7313424360020333</v>
      </c>
      <c r="K11" s="81">
        <v>3.7483714471093954</v>
      </c>
      <c r="L11" s="81">
        <v>7.6957777433695558</v>
      </c>
      <c r="M11" s="81">
        <v>5.0657973172360489</v>
      </c>
      <c r="N11" s="81"/>
      <c r="O11" s="81">
        <v>7.7652205544134114</v>
      </c>
      <c r="P11" s="81">
        <v>3.6633593917936813</v>
      </c>
      <c r="Q11" s="81">
        <v>3.7304316623830958</v>
      </c>
      <c r="R11" s="81">
        <v>5.2892617675841684</v>
      </c>
      <c r="S11" s="81">
        <v>7.7257092217077661</v>
      </c>
      <c r="T11" s="81">
        <v>3.710426995169771</v>
      </c>
      <c r="U11" s="81">
        <v>3.7604921982181829</v>
      </c>
      <c r="V11" s="81">
        <v>3.7404681786675629</v>
      </c>
      <c r="W11" s="81">
        <v>3.6960761704180403</v>
      </c>
      <c r="X11" s="81">
        <v>4.3014237125880168</v>
      </c>
      <c r="Y11" s="81">
        <v>3.6519030006241908</v>
      </c>
      <c r="Z11" s="81">
        <v>7.807495029643011</v>
      </c>
      <c r="AA11" s="81"/>
      <c r="AB11" s="81">
        <v>3.7535259583020384</v>
      </c>
      <c r="AC11" s="81">
        <v>3.6398196400059577</v>
      </c>
      <c r="AD11" s="18">
        <v>3.7483714471093954</v>
      </c>
      <c r="AE11" s="81">
        <v>3.6513503151431945</v>
      </c>
      <c r="AF11" s="81">
        <v>0</v>
      </c>
      <c r="AG11" s="81">
        <v>4.98886290942324</v>
      </c>
      <c r="AH11" s="81">
        <v>7.7381441196977025</v>
      </c>
      <c r="AI11" s="81">
        <v>3.7587972242545775</v>
      </c>
      <c r="AJ11" s="81">
        <v>3.8991766045141847</v>
      </c>
      <c r="AK11" s="81">
        <v>3.649621437352617</v>
      </c>
      <c r="AL11" s="81">
        <v>3.6698931683302765</v>
      </c>
      <c r="AM11" s="81">
        <v>3.6253669122302443</v>
      </c>
      <c r="AN11" s="81">
        <v>4.322700563148743</v>
      </c>
      <c r="AO11" s="81">
        <v>3.7850474161029064</v>
      </c>
      <c r="AP11" s="81">
        <v>7.7449267105062232</v>
      </c>
      <c r="AQ11" s="81">
        <v>3.6623611582834279</v>
      </c>
      <c r="AR11" s="81">
        <v>3.7657060192813172</v>
      </c>
      <c r="AS11" s="81"/>
      <c r="AT11" s="81"/>
      <c r="AU11" s="81"/>
      <c r="AV11" s="6"/>
      <c r="AW11" s="6"/>
      <c r="AX11" s="6"/>
      <c r="AY11" s="6"/>
    </row>
    <row r="12" spans="1:51" x14ac:dyDescent="0.25">
      <c r="A12" t="s">
        <v>151</v>
      </c>
      <c r="C12" s="77" t="s">
        <v>192</v>
      </c>
      <c r="E12" t="s">
        <v>45</v>
      </c>
      <c r="F12">
        <v>2020</v>
      </c>
      <c r="G12" t="s">
        <v>43</v>
      </c>
      <c r="I12" s="81">
        <v>4.5255391517082293</v>
      </c>
      <c r="J12" s="81">
        <v>3.7764228064853191</v>
      </c>
      <c r="K12" s="81">
        <v>3.7934518175926821</v>
      </c>
      <c r="L12" s="81">
        <v>3.6715363678854609</v>
      </c>
      <c r="M12" s="81">
        <v>4.5255391517082293</v>
      </c>
      <c r="N12" s="81"/>
      <c r="O12" s="81">
        <v>6.9156303549158293</v>
      </c>
      <c r="P12" s="81">
        <v>3.7041531669491223</v>
      </c>
      <c r="Q12" s="81">
        <v>3.7755120328663847</v>
      </c>
      <c r="R12" s="81">
        <v>5.3552420628327058</v>
      </c>
      <c r="S12" s="81">
        <v>6.876119022210184</v>
      </c>
      <c r="T12" s="81">
        <v>3.7555073656530591</v>
      </c>
      <c r="U12" s="81">
        <v>3.8055725687014688</v>
      </c>
      <c r="V12" s="81">
        <v>3.785548549150846</v>
      </c>
      <c r="W12" s="81">
        <v>3.741156540901327</v>
      </c>
      <c r="X12" s="81">
        <v>4.5042623011475023</v>
      </c>
      <c r="Y12" s="81">
        <v>3.6926967757796323</v>
      </c>
      <c r="Z12" s="81">
        <v>6.9579048301454289</v>
      </c>
      <c r="AA12" s="81"/>
      <c r="AB12" s="81">
        <v>3.7986063287853229</v>
      </c>
      <c r="AC12" s="81">
        <v>3.6806134151613992</v>
      </c>
      <c r="AD12" s="18">
        <v>3.7934518175926821</v>
      </c>
      <c r="AE12" s="81">
        <v>3.6921440902986356</v>
      </c>
      <c r="AF12" s="81">
        <v>0</v>
      </c>
      <c r="AG12" s="81">
        <v>4.3617963370871422</v>
      </c>
      <c r="AH12" s="81">
        <v>6.8885539202001214</v>
      </c>
      <c r="AI12" s="81">
        <v>3.8038775947378642</v>
      </c>
      <c r="AJ12" s="81">
        <v>3.5166582372358364</v>
      </c>
      <c r="AK12" s="81">
        <v>3.6904152125080594</v>
      </c>
      <c r="AL12" s="81">
        <v>3.7149735388135632</v>
      </c>
      <c r="AM12" s="81">
        <v>3.6637654647095816</v>
      </c>
      <c r="AN12" s="81">
        <v>4.5255391517082293</v>
      </c>
      <c r="AO12" s="81">
        <v>3.8301277865861927</v>
      </c>
      <c r="AP12" s="81">
        <v>6.8953365110086411</v>
      </c>
      <c r="AQ12" s="81">
        <v>3.7031549334388689</v>
      </c>
      <c r="AR12" s="81">
        <v>3.8107863897646004</v>
      </c>
      <c r="AS12" s="81"/>
      <c r="AT12" s="81"/>
      <c r="AU12" s="81"/>
      <c r="AV12" s="6"/>
      <c r="AW12" s="6"/>
      <c r="AX12" s="6"/>
      <c r="AY12" s="6"/>
    </row>
    <row r="13" spans="1:51" x14ac:dyDescent="0.25">
      <c r="A13" t="s">
        <v>151</v>
      </c>
      <c r="C13" s="77" t="s">
        <v>192</v>
      </c>
      <c r="E13" t="s">
        <v>45</v>
      </c>
      <c r="F13">
        <v>2030</v>
      </c>
      <c r="G13" t="s">
        <v>43</v>
      </c>
      <c r="I13" s="81">
        <v>4.3253392985740806</v>
      </c>
      <c r="J13" s="81">
        <v>4.0289004682390468</v>
      </c>
      <c r="K13" s="81">
        <v>4.0459294793464089</v>
      </c>
      <c r="L13" s="81">
        <v>3.9233864655297506</v>
      </c>
      <c r="M13" s="81">
        <v>4.6588269006323868</v>
      </c>
      <c r="N13" s="81"/>
      <c r="O13" s="81">
        <v>7.4208289311344551</v>
      </c>
      <c r="P13" s="81">
        <v>3.9575424473782106</v>
      </c>
      <c r="Q13" s="81">
        <v>4.0279896946201097</v>
      </c>
      <c r="R13" s="81">
        <v>5.7247720930339305</v>
      </c>
      <c r="S13" s="81">
        <v>7.3813175984288089</v>
      </c>
      <c r="T13" s="81">
        <v>4.007985027406785</v>
      </c>
      <c r="U13" s="81">
        <v>4.058050230455196</v>
      </c>
      <c r="V13" s="81">
        <v>4.0380262109045741</v>
      </c>
      <c r="W13" s="81">
        <v>3.9936342026550546</v>
      </c>
      <c r="X13" s="81">
        <v>4.3040624480133536</v>
      </c>
      <c r="Y13" s="81">
        <v>3.9460860562087201</v>
      </c>
      <c r="Z13" s="81">
        <v>7.4631034063640538</v>
      </c>
      <c r="AA13" s="81"/>
      <c r="AB13" s="81">
        <v>4.0510839905390492</v>
      </c>
      <c r="AC13" s="81">
        <v>3.934002695590487</v>
      </c>
      <c r="AD13" s="18">
        <v>4.0459294793464089</v>
      </c>
      <c r="AE13" s="81">
        <v>3.9455333707277234</v>
      </c>
      <c r="AF13" s="81">
        <v>0</v>
      </c>
      <c r="AG13" s="81">
        <v>4.2484048907612717</v>
      </c>
      <c r="AH13" s="81">
        <v>7.3937524964187462</v>
      </c>
      <c r="AI13" s="81">
        <v>4.0563552564915923</v>
      </c>
      <c r="AJ13" s="81">
        <v>3.7441181757341564</v>
      </c>
      <c r="AK13" s="81">
        <v>3.9438044929371467</v>
      </c>
      <c r="AL13" s="81">
        <v>3.9674512005672904</v>
      </c>
      <c r="AM13" s="81">
        <v>3.9156155623538718</v>
      </c>
      <c r="AN13" s="81">
        <v>4.3253392985740806</v>
      </c>
      <c r="AO13" s="81">
        <v>4.0826054483399181</v>
      </c>
      <c r="AP13" s="81">
        <v>7.4005350872272659</v>
      </c>
      <c r="AQ13" s="81">
        <v>3.9565442138679567</v>
      </c>
      <c r="AR13" s="81">
        <v>4.063264051518332</v>
      </c>
      <c r="AS13" s="81"/>
      <c r="AT13" s="81"/>
      <c r="AU13" s="81"/>
      <c r="AV13" s="6"/>
      <c r="AW13" s="6"/>
      <c r="AX13" s="6"/>
      <c r="AY13" s="6"/>
    </row>
    <row r="14" spans="1:51" x14ac:dyDescent="0.25">
      <c r="A14" t="s">
        <v>151</v>
      </c>
      <c r="C14" s="77" t="s">
        <v>192</v>
      </c>
      <c r="E14" t="s">
        <v>45</v>
      </c>
      <c r="F14">
        <v>2040</v>
      </c>
      <c r="G14" t="s">
        <v>43</v>
      </c>
      <c r="I14" s="81">
        <v>4.3249491757329093</v>
      </c>
      <c r="J14" s="81">
        <v>4.0540558824750308</v>
      </c>
      <c r="K14" s="81">
        <v>4.0710848935823938</v>
      </c>
      <c r="L14" s="81">
        <v>3.9483099653480336</v>
      </c>
      <c r="M14" s="81">
        <v>5.3327967006748924</v>
      </c>
      <c r="N14" s="81"/>
      <c r="O14" s="81">
        <v>8.3407475641750306</v>
      </c>
      <c r="P14" s="81">
        <v>3.9820771894121347</v>
      </c>
      <c r="Q14" s="81">
        <v>4.0531451088560919</v>
      </c>
      <c r="R14" s="81">
        <v>5.7615899283932226</v>
      </c>
      <c r="S14" s="81">
        <v>8.3012362314693853</v>
      </c>
      <c r="T14" s="81">
        <v>4.0331404416427707</v>
      </c>
      <c r="U14" s="81">
        <v>4.0832056446911809</v>
      </c>
      <c r="V14" s="81">
        <v>4.0631816251405626</v>
      </c>
      <c r="W14" s="81">
        <v>4.0187896168910378</v>
      </c>
      <c r="X14" s="81">
        <v>4.3036723251721822</v>
      </c>
      <c r="Y14" s="81">
        <v>3.9706207982426442</v>
      </c>
      <c r="Z14" s="81">
        <v>8.3830220394046293</v>
      </c>
      <c r="AA14" s="81"/>
      <c r="AB14" s="81">
        <v>4.076239404775035</v>
      </c>
      <c r="AC14" s="81">
        <v>3.9585374376244116</v>
      </c>
      <c r="AD14" s="18">
        <v>4.0710848935823938</v>
      </c>
      <c r="AE14" s="81">
        <v>3.9700681127616479</v>
      </c>
      <c r="AF14" s="81">
        <v>0</v>
      </c>
      <c r="AG14" s="81">
        <v>4.2480147679200995</v>
      </c>
      <c r="AH14" s="81">
        <v>8.3136711294593226</v>
      </c>
      <c r="AI14" s="81">
        <v>4.0815106707275755</v>
      </c>
      <c r="AJ14" s="81">
        <v>4.1583011238751588</v>
      </c>
      <c r="AK14" s="81">
        <v>3.9683392349710704</v>
      </c>
      <c r="AL14" s="81">
        <v>3.9926066148032744</v>
      </c>
      <c r="AM14" s="81">
        <v>3.9405390621721548</v>
      </c>
      <c r="AN14" s="81">
        <v>4.3249491757329093</v>
      </c>
      <c r="AO14" s="81">
        <v>4.1077608625759039</v>
      </c>
      <c r="AP14" s="81">
        <v>8.3204537202678424</v>
      </c>
      <c r="AQ14" s="81">
        <v>3.9810789559018818</v>
      </c>
      <c r="AR14" s="81">
        <v>4.0884194657543151</v>
      </c>
      <c r="AS14" s="81"/>
      <c r="AT14" s="81"/>
      <c r="AU14" s="81"/>
      <c r="AV14" s="6"/>
      <c r="AW14" s="6"/>
      <c r="AX14" s="6"/>
      <c r="AY14" s="6"/>
    </row>
    <row r="15" spans="1:51" x14ac:dyDescent="0.25">
      <c r="A15" t="s">
        <v>151</v>
      </c>
      <c r="C15" s="77" t="s">
        <v>192</v>
      </c>
      <c r="E15" t="s">
        <v>45</v>
      </c>
      <c r="F15">
        <v>2050</v>
      </c>
      <c r="G15" t="s">
        <v>43</v>
      </c>
      <c r="I15" s="81">
        <v>4.324559052891737</v>
      </c>
      <c r="J15" s="81">
        <v>4.0792112967110148</v>
      </c>
      <c r="K15" s="81">
        <v>4.0962403078183787</v>
      </c>
      <c r="L15" s="81">
        <v>3.9732334651663161</v>
      </c>
      <c r="M15" s="81">
        <v>6.006766500717398</v>
      </c>
      <c r="N15" s="81"/>
      <c r="O15" s="81">
        <v>9.2606661972156079</v>
      </c>
      <c r="P15" s="81">
        <v>4.0066119314460611</v>
      </c>
      <c r="Q15" s="81">
        <v>4.078300523092083</v>
      </c>
      <c r="R15" s="81">
        <v>5.7984077637525155</v>
      </c>
      <c r="S15" s="81">
        <v>9.2211548645099626</v>
      </c>
      <c r="T15" s="81">
        <v>4.058295855878753</v>
      </c>
      <c r="U15" s="81">
        <v>4.1083610589271657</v>
      </c>
      <c r="V15" s="81">
        <v>4.0883370393765439</v>
      </c>
      <c r="W15" s="81">
        <v>4.0439450311270235</v>
      </c>
      <c r="X15" s="81">
        <v>4.3032822023310109</v>
      </c>
      <c r="Y15" s="81">
        <v>3.9951555402765702</v>
      </c>
      <c r="Z15" s="81">
        <v>9.3029406724452066</v>
      </c>
      <c r="AA15" s="81"/>
      <c r="AB15" s="81">
        <v>4.1013948190110217</v>
      </c>
      <c r="AC15" s="81">
        <v>3.983072179658337</v>
      </c>
      <c r="AD15" s="18">
        <v>4.0962403078183787</v>
      </c>
      <c r="AE15" s="81">
        <v>3.9946028547955734</v>
      </c>
      <c r="AF15" s="81">
        <v>0</v>
      </c>
      <c r="AG15" s="81">
        <v>4.247624645078929</v>
      </c>
      <c r="AH15" s="81">
        <v>9.2335897624998999</v>
      </c>
      <c r="AI15" s="81">
        <v>4.1066660849635621</v>
      </c>
      <c r="AJ15" s="81">
        <v>4.572484072016163</v>
      </c>
      <c r="AK15" s="81">
        <v>3.992873977004995</v>
      </c>
      <c r="AL15" s="81">
        <v>4.0177620290392584</v>
      </c>
      <c r="AM15" s="81">
        <v>3.9654625619904382</v>
      </c>
      <c r="AN15" s="81">
        <v>4.324559052891737</v>
      </c>
      <c r="AO15" s="81">
        <v>4.1329162768118888</v>
      </c>
      <c r="AP15" s="81">
        <v>9.2403723533084214</v>
      </c>
      <c r="AQ15" s="81">
        <v>4.0056136979358072</v>
      </c>
      <c r="AR15" s="81">
        <v>4.1135748799902956</v>
      </c>
      <c r="AS15" s="81"/>
      <c r="AT15" s="81"/>
      <c r="AU15" s="81"/>
      <c r="AV15" s="6"/>
    </row>
    <row r="16" spans="1:51" x14ac:dyDescent="0.25">
      <c r="B16" t="s">
        <v>46</v>
      </c>
      <c r="AU16" s="81"/>
      <c r="AV16" s="6"/>
    </row>
    <row r="17" spans="1:53" x14ac:dyDescent="0.25">
      <c r="A17" s="77" t="s">
        <v>212</v>
      </c>
      <c r="B17" s="77" t="s">
        <v>42</v>
      </c>
      <c r="D17" s="77" t="s">
        <v>40</v>
      </c>
      <c r="E17" s="83" t="s">
        <v>41</v>
      </c>
      <c r="F17" s="83">
        <v>2005</v>
      </c>
      <c r="G17" s="83" t="s">
        <v>48</v>
      </c>
      <c r="H17" s="83"/>
      <c r="I17" s="85">
        <f>I18</f>
        <v>0</v>
      </c>
      <c r="J17" s="85">
        <f t="shared" ref="J17:AR17" si="3">J18</f>
        <v>14.800632084987067</v>
      </c>
      <c r="K17" s="85">
        <f t="shared" si="3"/>
        <v>4.5870892324240868</v>
      </c>
      <c r="L17" s="85">
        <f t="shared" si="3"/>
        <v>0.8831789472176963</v>
      </c>
      <c r="M17" s="85">
        <f t="shared" si="3"/>
        <v>0</v>
      </c>
      <c r="N17" s="85">
        <f t="shared" si="3"/>
        <v>0</v>
      </c>
      <c r="O17" s="85">
        <f t="shared" si="3"/>
        <v>0</v>
      </c>
      <c r="P17" s="85">
        <f t="shared" si="3"/>
        <v>9.842328918287329</v>
      </c>
      <c r="Q17" s="85">
        <f t="shared" si="3"/>
        <v>72.382004438548279</v>
      </c>
      <c r="R17" s="85">
        <f t="shared" si="3"/>
        <v>1.4394638787425129</v>
      </c>
      <c r="S17" s="85">
        <f t="shared" si="3"/>
        <v>0</v>
      </c>
      <c r="T17" s="85">
        <f t="shared" si="3"/>
        <v>6.9529850488308895</v>
      </c>
      <c r="U17" s="85">
        <f t="shared" si="3"/>
        <v>0</v>
      </c>
      <c r="V17" s="85">
        <f t="shared" si="3"/>
        <v>238.35575720062224</v>
      </c>
      <c r="W17" s="85">
        <f t="shared" si="3"/>
        <v>0.21723041441646687</v>
      </c>
      <c r="X17" s="85">
        <f t="shared" si="3"/>
        <v>0</v>
      </c>
      <c r="Y17" s="85">
        <f t="shared" si="3"/>
        <v>5.239984625018149</v>
      </c>
      <c r="Z17" s="85">
        <f t="shared" si="3"/>
        <v>0</v>
      </c>
      <c r="AA17" s="85">
        <f t="shared" si="3"/>
        <v>0</v>
      </c>
      <c r="AB17" s="85">
        <f t="shared" si="3"/>
        <v>3.1492649808079971</v>
      </c>
      <c r="AC17" s="85">
        <f t="shared" si="3"/>
        <v>1.6270660098606533</v>
      </c>
      <c r="AD17" s="85">
        <f t="shared" si="3"/>
        <v>0</v>
      </c>
      <c r="AE17" s="85">
        <f t="shared" si="3"/>
        <v>0</v>
      </c>
      <c r="AF17" s="85">
        <f t="shared" si="3"/>
        <v>0</v>
      </c>
      <c r="AG17" s="85">
        <f t="shared" si="3"/>
        <v>0</v>
      </c>
      <c r="AH17" s="85">
        <f t="shared" si="3"/>
        <v>0</v>
      </c>
      <c r="AI17" s="85">
        <f t="shared" si="3"/>
        <v>1.5947528550535097</v>
      </c>
      <c r="AJ17" s="85">
        <f t="shared" si="3"/>
        <v>0</v>
      </c>
      <c r="AK17" s="85">
        <f t="shared" si="3"/>
        <v>1.815766164838567</v>
      </c>
      <c r="AL17" s="85">
        <f t="shared" si="3"/>
        <v>9.8478790830838769E-2</v>
      </c>
      <c r="AM17" s="85">
        <f t="shared" si="3"/>
        <v>0.85279282692021596</v>
      </c>
      <c r="AN17" s="85">
        <f t="shared" si="3"/>
        <v>0</v>
      </c>
      <c r="AO17" s="85">
        <f t="shared" si="3"/>
        <v>4.8568285335089296</v>
      </c>
      <c r="AP17" s="85">
        <f t="shared" si="3"/>
        <v>3.600783082005115E-4</v>
      </c>
      <c r="AQ17" s="85">
        <f t="shared" si="3"/>
        <v>1.845100633394031</v>
      </c>
      <c r="AR17" s="85">
        <f t="shared" si="3"/>
        <v>3.0246297206634032</v>
      </c>
      <c r="AS17" s="85"/>
      <c r="AT17" s="85"/>
      <c r="AU17" s="81"/>
      <c r="AV17" s="81"/>
      <c r="AW17" s="77"/>
      <c r="AX17" s="77"/>
      <c r="AY17" s="77"/>
    </row>
    <row r="18" spans="1:53" x14ac:dyDescent="0.25">
      <c r="A18" s="77" t="s">
        <v>212</v>
      </c>
      <c r="B18" t="s">
        <v>42</v>
      </c>
      <c r="D18" t="s">
        <v>40</v>
      </c>
      <c r="E18" s="83" t="s">
        <v>41</v>
      </c>
      <c r="F18" s="83">
        <v>2010</v>
      </c>
      <c r="G18" s="83" t="s">
        <v>48</v>
      </c>
      <c r="H18" s="83"/>
      <c r="I18" s="85">
        <f t="shared" ref="I18:AR18" si="4">I216+I227</f>
        <v>0</v>
      </c>
      <c r="J18" s="85">
        <f t="shared" si="4"/>
        <v>14.800632084987067</v>
      </c>
      <c r="K18" s="85">
        <f t="shared" si="4"/>
        <v>4.5870892324240868</v>
      </c>
      <c r="L18" s="85">
        <f t="shared" si="4"/>
        <v>0.8831789472176963</v>
      </c>
      <c r="M18" s="85">
        <f t="shared" si="4"/>
        <v>0</v>
      </c>
      <c r="N18" s="85">
        <f t="shared" si="4"/>
        <v>0</v>
      </c>
      <c r="O18" s="85">
        <f t="shared" si="4"/>
        <v>0</v>
      </c>
      <c r="P18" s="85">
        <f t="shared" si="4"/>
        <v>9.842328918287329</v>
      </c>
      <c r="Q18" s="85">
        <f t="shared" si="4"/>
        <v>72.382004438548279</v>
      </c>
      <c r="R18" s="85">
        <f t="shared" si="4"/>
        <v>1.4394638787425129</v>
      </c>
      <c r="S18" s="85">
        <f t="shared" si="4"/>
        <v>0</v>
      </c>
      <c r="T18" s="85">
        <f t="shared" si="4"/>
        <v>6.9529850488308895</v>
      </c>
      <c r="U18" s="85">
        <f t="shared" si="4"/>
        <v>0</v>
      </c>
      <c r="V18" s="85">
        <f t="shared" si="4"/>
        <v>238.35575720062224</v>
      </c>
      <c r="W18" s="85">
        <f t="shared" si="4"/>
        <v>0.21723041441646687</v>
      </c>
      <c r="X18" s="85">
        <f t="shared" si="4"/>
        <v>0</v>
      </c>
      <c r="Y18" s="85">
        <f t="shared" si="4"/>
        <v>5.239984625018149</v>
      </c>
      <c r="Z18" s="85">
        <f t="shared" si="4"/>
        <v>0</v>
      </c>
      <c r="AA18" s="85">
        <f t="shared" si="4"/>
        <v>0</v>
      </c>
      <c r="AB18" s="85">
        <f t="shared" si="4"/>
        <v>3.1492649808079971</v>
      </c>
      <c r="AC18" s="85">
        <f t="shared" si="4"/>
        <v>1.6270660098606533</v>
      </c>
      <c r="AD18" s="85">
        <f t="shared" si="4"/>
        <v>0</v>
      </c>
      <c r="AE18" s="85">
        <f t="shared" si="4"/>
        <v>0</v>
      </c>
      <c r="AF18" s="85">
        <f t="shared" si="4"/>
        <v>0</v>
      </c>
      <c r="AG18" s="85">
        <f t="shared" si="4"/>
        <v>0</v>
      </c>
      <c r="AH18" s="85">
        <f t="shared" si="4"/>
        <v>0</v>
      </c>
      <c r="AI18" s="85">
        <f t="shared" si="4"/>
        <v>1.5947528550535097</v>
      </c>
      <c r="AJ18" s="85">
        <f t="shared" si="4"/>
        <v>0</v>
      </c>
      <c r="AK18" s="85">
        <f t="shared" si="4"/>
        <v>1.815766164838567</v>
      </c>
      <c r="AL18" s="85">
        <f t="shared" si="4"/>
        <v>9.8478790830838769E-2</v>
      </c>
      <c r="AM18" s="85">
        <f t="shared" si="4"/>
        <v>0.85279282692021596</v>
      </c>
      <c r="AN18" s="85">
        <f t="shared" si="4"/>
        <v>0</v>
      </c>
      <c r="AO18" s="85">
        <f t="shared" si="4"/>
        <v>4.8568285335089296</v>
      </c>
      <c r="AP18" s="85">
        <f t="shared" si="4"/>
        <v>3.600783082005115E-4</v>
      </c>
      <c r="AQ18" s="85">
        <f t="shared" si="4"/>
        <v>1.845100633394031</v>
      </c>
      <c r="AR18" s="85">
        <f t="shared" si="4"/>
        <v>3.0246297206634032</v>
      </c>
      <c r="AS18" s="85"/>
      <c r="AT18" s="85"/>
      <c r="AU18" s="81">
        <f>SUM(J18:L18,O18:Z18,AB18:AE18,AH18:AI18,AK18:AM18,AO18:AR18)</f>
        <v>373.56569538328102</v>
      </c>
      <c r="AV18" s="77"/>
      <c r="AW18" s="77"/>
      <c r="AX18" s="77"/>
      <c r="AY18" s="77"/>
    </row>
    <row r="19" spans="1:53" x14ac:dyDescent="0.25">
      <c r="A19" s="77" t="str">
        <f>A18</f>
        <v>Biodiesel_oil_crops</v>
      </c>
      <c r="B19" t="s">
        <v>42</v>
      </c>
      <c r="D19" t="s">
        <v>40</v>
      </c>
      <c r="E19" s="83" t="s">
        <v>41</v>
      </c>
      <c r="F19" s="83">
        <v>2020</v>
      </c>
      <c r="G19" s="83" t="s">
        <v>48</v>
      </c>
      <c r="H19" s="83"/>
      <c r="I19" s="85">
        <f t="shared" ref="I19:AR19" si="5">I217+I228</f>
        <v>0</v>
      </c>
      <c r="J19" s="85">
        <f t="shared" si="5"/>
        <v>16.024273685501704</v>
      </c>
      <c r="K19" s="85">
        <f t="shared" si="5"/>
        <v>19.106091001928394</v>
      </c>
      <c r="L19" s="85">
        <f t="shared" si="5"/>
        <v>15.762106375677494</v>
      </c>
      <c r="M19" s="85">
        <f t="shared" si="5"/>
        <v>0</v>
      </c>
      <c r="N19" s="85">
        <f t="shared" si="5"/>
        <v>0</v>
      </c>
      <c r="O19" s="85">
        <f t="shared" si="5"/>
        <v>0</v>
      </c>
      <c r="P19" s="85">
        <f t="shared" si="5"/>
        <v>16.810829389636972</v>
      </c>
      <c r="Q19" s="85">
        <f t="shared" si="5"/>
        <v>53.83387632817464</v>
      </c>
      <c r="R19" s="85">
        <f t="shared" si="5"/>
        <v>0.73861865171624186</v>
      </c>
      <c r="S19" s="85">
        <f t="shared" si="5"/>
        <v>0</v>
      </c>
      <c r="T19" s="85">
        <f t="shared" si="5"/>
        <v>126.90543732400731</v>
      </c>
      <c r="U19" s="85">
        <f t="shared" si="5"/>
        <v>0</v>
      </c>
      <c r="V19" s="85">
        <f t="shared" si="5"/>
        <v>286.36085154331226</v>
      </c>
      <c r="W19" s="85">
        <f t="shared" si="5"/>
        <v>16.83317263099466</v>
      </c>
      <c r="X19" s="85">
        <f t="shared" si="5"/>
        <v>0</v>
      </c>
      <c r="Y19" s="85">
        <f t="shared" si="5"/>
        <v>12.919626447718947</v>
      </c>
      <c r="Z19" s="85">
        <f t="shared" si="5"/>
        <v>0</v>
      </c>
      <c r="AA19" s="85">
        <f t="shared" si="5"/>
        <v>0</v>
      </c>
      <c r="AB19" s="85">
        <f t="shared" si="5"/>
        <v>52.26117741010939</v>
      </c>
      <c r="AC19" s="85">
        <f t="shared" si="5"/>
        <v>26.725453436286568</v>
      </c>
      <c r="AD19" s="85">
        <f t="shared" si="5"/>
        <v>0</v>
      </c>
      <c r="AE19" s="85">
        <f t="shared" si="5"/>
        <v>0</v>
      </c>
      <c r="AF19" s="85">
        <f t="shared" si="5"/>
        <v>0</v>
      </c>
      <c r="AG19" s="85">
        <f t="shared" si="5"/>
        <v>0</v>
      </c>
      <c r="AH19" s="85">
        <f t="shared" si="5"/>
        <v>0</v>
      </c>
      <c r="AI19" s="85">
        <f t="shared" si="5"/>
        <v>15.607536740968348</v>
      </c>
      <c r="AJ19" s="85">
        <f t="shared" si="5"/>
        <v>0</v>
      </c>
      <c r="AK19" s="85">
        <f t="shared" si="5"/>
        <v>31.908232688503183</v>
      </c>
      <c r="AL19" s="85">
        <f t="shared" si="5"/>
        <v>1.3917633607395894</v>
      </c>
      <c r="AM19" s="85">
        <f t="shared" si="5"/>
        <v>16.380250181794729</v>
      </c>
      <c r="AN19" s="85">
        <f t="shared" si="5"/>
        <v>0</v>
      </c>
      <c r="AO19" s="85">
        <f t="shared" si="5"/>
        <v>5.0021121850777073</v>
      </c>
      <c r="AP19" s="85">
        <f t="shared" si="5"/>
        <v>0</v>
      </c>
      <c r="AQ19" s="85">
        <f t="shared" si="5"/>
        <v>2.9235044805605979</v>
      </c>
      <c r="AR19" s="85">
        <f t="shared" si="5"/>
        <v>19.98319872962168</v>
      </c>
      <c r="AS19" s="85"/>
      <c r="AT19" s="85"/>
      <c r="AU19" s="81"/>
      <c r="AV19" s="81">
        <f>SUM(J19:L19,O19:Z19,AB19:AE19,AH19:AI19,AK19:AM19,AO19:AR19)</f>
        <v>737.4781125923306</v>
      </c>
      <c r="AW19" s="77"/>
      <c r="AX19" s="77"/>
      <c r="AY19" s="77"/>
    </row>
    <row r="20" spans="1:53" x14ac:dyDescent="0.25">
      <c r="A20" s="77" t="str">
        <f t="shared" ref="A20:A22" si="6">A19</f>
        <v>Biodiesel_oil_crops</v>
      </c>
      <c r="B20" t="s">
        <v>42</v>
      </c>
      <c r="D20" t="s">
        <v>40</v>
      </c>
      <c r="E20" s="83" t="s">
        <v>41</v>
      </c>
      <c r="F20" s="83">
        <v>2030</v>
      </c>
      <c r="G20" s="83" t="s">
        <v>48</v>
      </c>
      <c r="H20" s="83"/>
      <c r="I20" s="85">
        <f t="shared" ref="I20:AR20" si="7">I218+I229</f>
        <v>0</v>
      </c>
      <c r="J20" s="85">
        <f t="shared" si="7"/>
        <v>18.523299158175405</v>
      </c>
      <c r="K20" s="85">
        <f t="shared" si="7"/>
        <v>33.902879045322244</v>
      </c>
      <c r="L20" s="85">
        <f t="shared" si="7"/>
        <v>8.1950101052820976</v>
      </c>
      <c r="M20" s="85">
        <f t="shared" si="7"/>
        <v>0</v>
      </c>
      <c r="N20" s="85">
        <f t="shared" si="7"/>
        <v>0</v>
      </c>
      <c r="O20" s="85">
        <f t="shared" si="7"/>
        <v>0</v>
      </c>
      <c r="P20" s="85">
        <f t="shared" si="7"/>
        <v>28.472269993814034</v>
      </c>
      <c r="Q20" s="85">
        <f t="shared" si="7"/>
        <v>50.341940489245879</v>
      </c>
      <c r="R20" s="85">
        <f t="shared" si="7"/>
        <v>1.4817787921027286</v>
      </c>
      <c r="S20" s="85">
        <f t="shared" si="7"/>
        <v>0</v>
      </c>
      <c r="T20" s="85">
        <f t="shared" si="7"/>
        <v>157.66714597457613</v>
      </c>
      <c r="U20" s="85">
        <f t="shared" si="7"/>
        <v>0</v>
      </c>
      <c r="V20" s="85">
        <f t="shared" si="7"/>
        <v>306.1364344463027</v>
      </c>
      <c r="W20" s="85">
        <f t="shared" si="7"/>
        <v>19.021832502229948</v>
      </c>
      <c r="X20" s="85">
        <f t="shared" si="7"/>
        <v>0</v>
      </c>
      <c r="Y20" s="85">
        <f t="shared" si="7"/>
        <v>19.947126253126221</v>
      </c>
      <c r="Z20" s="85">
        <f t="shared" si="7"/>
        <v>0</v>
      </c>
      <c r="AA20" s="85">
        <f t="shared" si="7"/>
        <v>0</v>
      </c>
      <c r="AB20" s="85">
        <f t="shared" si="7"/>
        <v>128.72452905510886</v>
      </c>
      <c r="AC20" s="85">
        <f t="shared" si="7"/>
        <v>37.243786894433008</v>
      </c>
      <c r="AD20" s="85">
        <f t="shared" si="7"/>
        <v>0</v>
      </c>
      <c r="AE20" s="85">
        <f t="shared" si="7"/>
        <v>0</v>
      </c>
      <c r="AF20" s="85">
        <f t="shared" si="7"/>
        <v>0</v>
      </c>
      <c r="AG20" s="85">
        <f t="shared" si="7"/>
        <v>0</v>
      </c>
      <c r="AH20" s="85">
        <f t="shared" si="7"/>
        <v>0</v>
      </c>
      <c r="AI20" s="85">
        <f t="shared" si="7"/>
        <v>23.164581311946378</v>
      </c>
      <c r="AJ20" s="85">
        <f t="shared" si="7"/>
        <v>0</v>
      </c>
      <c r="AK20" s="85">
        <f t="shared" si="7"/>
        <v>53.01157188057536</v>
      </c>
      <c r="AL20" s="85">
        <f t="shared" si="7"/>
        <v>0.87442174973408904</v>
      </c>
      <c r="AM20" s="85">
        <f t="shared" si="7"/>
        <v>7.7856271427233894</v>
      </c>
      <c r="AN20" s="85">
        <f t="shared" si="7"/>
        <v>0</v>
      </c>
      <c r="AO20" s="85">
        <f t="shared" si="7"/>
        <v>5.6110108735668955</v>
      </c>
      <c r="AP20" s="85">
        <f t="shared" si="7"/>
        <v>0</v>
      </c>
      <c r="AQ20" s="85">
        <f t="shared" si="7"/>
        <v>5.4615286211187701</v>
      </c>
      <c r="AR20" s="85">
        <f t="shared" si="7"/>
        <v>138.78625069035274</v>
      </c>
      <c r="AS20" s="85"/>
      <c r="AT20" s="85"/>
      <c r="AU20" s="81"/>
      <c r="AV20" s="77"/>
      <c r="AW20" s="81">
        <f>SUM(J20:L20,O20:Z20,AB20:AE20,AH20:AI20,AK20:AM20,AO20:AR20)</f>
        <v>1044.3530249797368</v>
      </c>
      <c r="AX20" s="77"/>
      <c r="AY20" s="77"/>
    </row>
    <row r="21" spans="1:53" x14ac:dyDescent="0.25">
      <c r="A21" s="77" t="str">
        <f t="shared" si="6"/>
        <v>Biodiesel_oil_crops</v>
      </c>
      <c r="B21" t="s">
        <v>42</v>
      </c>
      <c r="D21" t="s">
        <v>40</v>
      </c>
      <c r="E21" s="83" t="s">
        <v>41</v>
      </c>
      <c r="F21" s="83">
        <v>2040</v>
      </c>
      <c r="G21" s="83" t="s">
        <v>48</v>
      </c>
      <c r="H21" s="83"/>
      <c r="I21" s="85">
        <f t="shared" ref="I21:AR21" si="8">I219+I230</f>
        <v>0</v>
      </c>
      <c r="J21" s="85">
        <f t="shared" si="8"/>
        <v>17.995230770207801</v>
      </c>
      <c r="K21" s="85">
        <f t="shared" si="8"/>
        <v>37.011823865258584</v>
      </c>
      <c r="L21" s="85">
        <f t="shared" si="8"/>
        <v>15.824656409551904</v>
      </c>
      <c r="M21" s="85">
        <f t="shared" si="8"/>
        <v>0</v>
      </c>
      <c r="N21" s="85">
        <f t="shared" si="8"/>
        <v>0</v>
      </c>
      <c r="O21" s="85">
        <f t="shared" si="8"/>
        <v>0</v>
      </c>
      <c r="P21" s="85">
        <f t="shared" si="8"/>
        <v>33.262413170052788</v>
      </c>
      <c r="Q21" s="85">
        <f t="shared" si="8"/>
        <v>49.049755110021216</v>
      </c>
      <c r="R21" s="85">
        <f t="shared" si="8"/>
        <v>2.313954248081286</v>
      </c>
      <c r="S21" s="85">
        <f t="shared" si="8"/>
        <v>0</v>
      </c>
      <c r="T21" s="85">
        <f t="shared" si="8"/>
        <v>174.65218702295095</v>
      </c>
      <c r="U21" s="85">
        <f t="shared" si="8"/>
        <v>0</v>
      </c>
      <c r="V21" s="85">
        <f t="shared" si="8"/>
        <v>283.53592173531956</v>
      </c>
      <c r="W21" s="85">
        <f t="shared" si="8"/>
        <v>23.429358256707658</v>
      </c>
      <c r="X21" s="85">
        <f t="shared" si="8"/>
        <v>0</v>
      </c>
      <c r="Y21" s="85">
        <f t="shared" si="8"/>
        <v>22.952050467166032</v>
      </c>
      <c r="Z21" s="85">
        <f t="shared" si="8"/>
        <v>0</v>
      </c>
      <c r="AA21" s="85">
        <f t="shared" si="8"/>
        <v>0</v>
      </c>
      <c r="AB21" s="85">
        <f t="shared" si="8"/>
        <v>136.56008890845621</v>
      </c>
      <c r="AC21" s="85">
        <f t="shared" si="8"/>
        <v>41.594013649879024</v>
      </c>
      <c r="AD21" s="85">
        <f t="shared" si="8"/>
        <v>0</v>
      </c>
      <c r="AE21" s="85">
        <f t="shared" si="8"/>
        <v>0</v>
      </c>
      <c r="AF21" s="85">
        <f t="shared" si="8"/>
        <v>0</v>
      </c>
      <c r="AG21" s="85">
        <f t="shared" si="8"/>
        <v>0</v>
      </c>
      <c r="AH21" s="85">
        <f t="shared" si="8"/>
        <v>0</v>
      </c>
      <c r="AI21" s="85">
        <f t="shared" si="8"/>
        <v>19.405570439547226</v>
      </c>
      <c r="AJ21" s="85">
        <f t="shared" si="8"/>
        <v>0</v>
      </c>
      <c r="AK21" s="85">
        <f t="shared" si="8"/>
        <v>98.690880790040211</v>
      </c>
      <c r="AL21" s="85">
        <f t="shared" si="8"/>
        <v>0.89138394949379862</v>
      </c>
      <c r="AM21" s="85">
        <f t="shared" si="8"/>
        <v>18.599520397293254</v>
      </c>
      <c r="AN21" s="85">
        <f t="shared" si="8"/>
        <v>0</v>
      </c>
      <c r="AO21" s="85">
        <f t="shared" si="8"/>
        <v>5.7979295105444706</v>
      </c>
      <c r="AP21" s="85">
        <f t="shared" si="8"/>
        <v>8.4408408983328039E-19</v>
      </c>
      <c r="AQ21" s="85">
        <f t="shared" si="8"/>
        <v>7.3423072480162936</v>
      </c>
      <c r="AR21" s="85">
        <f t="shared" si="8"/>
        <v>106.43807149044234</v>
      </c>
      <c r="AS21" s="85"/>
      <c r="AT21" s="85"/>
      <c r="AU21" s="81"/>
      <c r="AV21" s="77"/>
      <c r="AW21" s="81"/>
      <c r="AX21" s="81">
        <f>SUM(J21:L21,O21:Z21,AB21:AE21,AH21:AI21,AK21:AM21,AO21:AR21)</f>
        <v>1095.3471174390306</v>
      </c>
      <c r="AY21" s="77"/>
    </row>
    <row r="22" spans="1:53" x14ac:dyDescent="0.25">
      <c r="A22" s="77" t="str">
        <f t="shared" si="6"/>
        <v>Biodiesel_oil_crops</v>
      </c>
      <c r="B22" t="s">
        <v>42</v>
      </c>
      <c r="D22" t="s">
        <v>40</v>
      </c>
      <c r="E22" s="80" t="s">
        <v>41</v>
      </c>
      <c r="F22" s="80">
        <v>2050</v>
      </c>
      <c r="G22" s="80" t="s">
        <v>48</v>
      </c>
      <c r="H22" s="80"/>
      <c r="I22" s="82">
        <f t="shared" ref="I22:AR22" si="9">I220+I231</f>
        <v>0</v>
      </c>
      <c r="J22" s="82">
        <f t="shared" si="9"/>
        <v>17.504595858007086</v>
      </c>
      <c r="K22" s="82">
        <f t="shared" si="9"/>
        <v>40.040925314599377</v>
      </c>
      <c r="L22" s="82">
        <f t="shared" si="9"/>
        <v>18.777410894846334</v>
      </c>
      <c r="M22" s="82">
        <f t="shared" si="9"/>
        <v>0</v>
      </c>
      <c r="N22" s="82">
        <f t="shared" si="9"/>
        <v>0</v>
      </c>
      <c r="O22" s="82">
        <f t="shared" si="9"/>
        <v>0</v>
      </c>
      <c r="P22" s="82">
        <f t="shared" si="9"/>
        <v>38.166296738229072</v>
      </c>
      <c r="Q22" s="82">
        <f t="shared" si="9"/>
        <v>47.865231725841653</v>
      </c>
      <c r="R22" s="82">
        <f t="shared" si="9"/>
        <v>2.9690594468275053</v>
      </c>
      <c r="S22" s="82">
        <f t="shared" si="9"/>
        <v>0</v>
      </c>
      <c r="T22" s="82">
        <f t="shared" si="9"/>
        <v>189.88205842717304</v>
      </c>
      <c r="U22" s="82">
        <f t="shared" si="9"/>
        <v>0</v>
      </c>
      <c r="V22" s="82">
        <f t="shared" si="9"/>
        <v>263.54526155542595</v>
      </c>
      <c r="W22" s="82">
        <f t="shared" si="9"/>
        <v>27.586641167510997</v>
      </c>
      <c r="X22" s="82">
        <f t="shared" si="9"/>
        <v>0</v>
      </c>
      <c r="Y22" s="82">
        <f t="shared" si="9"/>
        <v>26.581662866493701</v>
      </c>
      <c r="Z22" s="82">
        <f t="shared" si="9"/>
        <v>0</v>
      </c>
      <c r="AA22" s="82">
        <f t="shared" si="9"/>
        <v>0</v>
      </c>
      <c r="AB22" s="82">
        <f t="shared" si="9"/>
        <v>146.13606972827509</v>
      </c>
      <c r="AC22" s="82">
        <f t="shared" si="9"/>
        <v>45.798228645190171</v>
      </c>
      <c r="AD22" s="82">
        <f t="shared" si="9"/>
        <v>0</v>
      </c>
      <c r="AE22" s="82">
        <f t="shared" si="9"/>
        <v>0</v>
      </c>
      <c r="AF22" s="82">
        <f t="shared" si="9"/>
        <v>0</v>
      </c>
      <c r="AG22" s="82">
        <f t="shared" si="9"/>
        <v>0</v>
      </c>
      <c r="AH22" s="82">
        <f t="shared" si="9"/>
        <v>0</v>
      </c>
      <c r="AI22" s="82">
        <f t="shared" si="9"/>
        <v>15.797239464417416</v>
      </c>
      <c r="AJ22" s="82">
        <f t="shared" si="9"/>
        <v>0</v>
      </c>
      <c r="AK22" s="82">
        <f t="shared" si="9"/>
        <v>146.55653360870323</v>
      </c>
      <c r="AL22" s="82">
        <f t="shared" si="9"/>
        <v>0.92700833637783919</v>
      </c>
      <c r="AM22" s="82">
        <f t="shared" si="9"/>
        <v>18.129445014833017</v>
      </c>
      <c r="AN22" s="82">
        <f t="shared" si="9"/>
        <v>0</v>
      </c>
      <c r="AO22" s="82">
        <f t="shared" si="9"/>
        <v>5.981356940502061</v>
      </c>
      <c r="AP22" s="82">
        <f t="shared" si="9"/>
        <v>0</v>
      </c>
      <c r="AQ22" s="82">
        <f t="shared" si="9"/>
        <v>9.751803601829323</v>
      </c>
      <c r="AR22" s="82">
        <f t="shared" si="9"/>
        <v>74.777562815672127</v>
      </c>
      <c r="AS22" s="85"/>
      <c r="AT22" s="85"/>
      <c r="AU22" s="81"/>
      <c r="AV22" s="77"/>
      <c r="AW22" s="81"/>
      <c r="AX22" s="81"/>
      <c r="AY22" s="81">
        <f>SUM(J22:L22,O22:Z22,AB22:AE22,AH22:AI22,AK22:AM22,AO22:AR22)</f>
        <v>1136.7743921507551</v>
      </c>
    </row>
    <row r="23" spans="1:53" x14ac:dyDescent="0.25">
      <c r="A23" s="77" t="s">
        <v>213</v>
      </c>
      <c r="B23" s="77"/>
      <c r="C23" s="77" t="s">
        <v>192</v>
      </c>
      <c r="D23" s="77"/>
      <c r="E23" s="77" t="s">
        <v>45</v>
      </c>
      <c r="F23" s="77">
        <v>2005</v>
      </c>
      <c r="G23" s="77" t="s">
        <v>48</v>
      </c>
      <c r="H23" s="77"/>
      <c r="I23" s="81">
        <f>I24</f>
        <v>24.275860354722571</v>
      </c>
      <c r="J23" s="81">
        <f t="shared" ref="J23:AR23" si="10">J24</f>
        <v>20.462753558783213</v>
      </c>
      <c r="K23" s="81">
        <f t="shared" si="10"/>
        <v>20.553174190219472</v>
      </c>
      <c r="L23" s="81">
        <f t="shared" si="10"/>
        <v>15.845067834063615</v>
      </c>
      <c r="M23" s="81">
        <f t="shared" si="10"/>
        <v>24.275860354722571</v>
      </c>
      <c r="N23" s="81">
        <f t="shared" si="10"/>
        <v>0</v>
      </c>
      <c r="O23" s="81">
        <f t="shared" si="10"/>
        <v>20.280478518284639</v>
      </c>
      <c r="P23" s="81">
        <f t="shared" si="10"/>
        <v>18.769236654285013</v>
      </c>
      <c r="Q23" s="81">
        <f t="shared" si="10"/>
        <v>20.459094318337069</v>
      </c>
      <c r="R23" s="81">
        <f t="shared" si="10"/>
        <v>21.034384971038044</v>
      </c>
      <c r="S23" s="81">
        <f t="shared" si="10"/>
        <v>20.07113693234302</v>
      </c>
      <c r="T23" s="81">
        <f t="shared" si="10"/>
        <v>20.859637220170161</v>
      </c>
      <c r="U23" s="81">
        <f t="shared" si="10"/>
        <v>21.1277080368091</v>
      </c>
      <c r="V23" s="81">
        <f t="shared" si="10"/>
        <v>20.516978765414319</v>
      </c>
      <c r="W23" s="81">
        <f t="shared" si="10"/>
        <v>20.551231072584006</v>
      </c>
      <c r="X23" s="81">
        <f t="shared" si="10"/>
        <v>24.164280232365819</v>
      </c>
      <c r="Y23" s="81">
        <f t="shared" si="10"/>
        <v>19.859443641289019</v>
      </c>
      <c r="Z23" s="81">
        <f t="shared" si="10"/>
        <v>21.003646080383316</v>
      </c>
      <c r="AA23" s="81">
        <f t="shared" si="10"/>
        <v>0</v>
      </c>
      <c r="AB23" s="81">
        <f t="shared" si="10"/>
        <v>19.849471278336466</v>
      </c>
      <c r="AC23" s="81">
        <f t="shared" si="10"/>
        <v>18.63234495721327</v>
      </c>
      <c r="AD23" s="81">
        <f t="shared" si="10"/>
        <v>21.06348906250064</v>
      </c>
      <c r="AE23" s="81">
        <f t="shared" si="10"/>
        <v>20.008692328633305</v>
      </c>
      <c r="AF23" s="81">
        <f t="shared" si="10"/>
        <v>0</v>
      </c>
      <c r="AG23" s="81">
        <f t="shared" si="10"/>
        <v>23.872400706749922</v>
      </c>
      <c r="AH23" s="81">
        <f t="shared" si="10"/>
        <v>20.137020340671178</v>
      </c>
      <c r="AI23" s="81">
        <f t="shared" si="10"/>
        <v>20.612187471734433</v>
      </c>
      <c r="AJ23" s="81">
        <f t="shared" si="10"/>
        <v>22.933729532625595</v>
      </c>
      <c r="AK23" s="81">
        <f t="shared" si="10"/>
        <v>18.703483670047419</v>
      </c>
      <c r="AL23" s="81">
        <f t="shared" si="10"/>
        <v>20.647690196287176</v>
      </c>
      <c r="AM23" s="81">
        <f t="shared" si="10"/>
        <v>17.980433020003112</v>
      </c>
      <c r="AN23" s="81">
        <f t="shared" si="10"/>
        <v>24.275860354722571</v>
      </c>
      <c r="AO23" s="81">
        <f t="shared" si="10"/>
        <v>20.745510414801604</v>
      </c>
      <c r="AP23" s="81">
        <f t="shared" si="10"/>
        <v>19.102448169829501</v>
      </c>
      <c r="AQ23" s="81">
        <f t="shared" si="10"/>
        <v>18.942189407710174</v>
      </c>
      <c r="AR23" s="81">
        <f t="shared" si="10"/>
        <v>20.644080204642254</v>
      </c>
      <c r="AS23" s="81"/>
      <c r="AT23" s="81"/>
      <c r="AU23" s="81"/>
      <c r="AV23" s="6"/>
      <c r="AW23" s="6"/>
      <c r="AX23" s="6"/>
      <c r="AY23" s="6"/>
    </row>
    <row r="24" spans="1:53" x14ac:dyDescent="0.25">
      <c r="A24" s="77" t="s">
        <v>213</v>
      </c>
      <c r="C24" s="77" t="s">
        <v>192</v>
      </c>
      <c r="E24" t="s">
        <v>45</v>
      </c>
      <c r="F24">
        <v>2010</v>
      </c>
      <c r="G24" t="s">
        <v>48</v>
      </c>
      <c r="I24" s="6">
        <f>IFERROR((I221*I216+I232*I227)/(I216+I227),MAX(I221,I232))</f>
        <v>24.275860354722571</v>
      </c>
      <c r="J24" s="81">
        <f t="shared" ref="J24:AR24" si="11">IFERROR((J221*J216+J232*J227)/(J216+J227),MAX(J221,J232))</f>
        <v>20.462753558783213</v>
      </c>
      <c r="K24" s="81">
        <f t="shared" si="11"/>
        <v>20.553174190219472</v>
      </c>
      <c r="L24" s="81">
        <f t="shared" si="11"/>
        <v>15.845067834063615</v>
      </c>
      <c r="M24" s="81">
        <f t="shared" si="11"/>
        <v>24.275860354722571</v>
      </c>
      <c r="N24" s="81">
        <f t="shared" si="11"/>
        <v>0</v>
      </c>
      <c r="O24" s="81">
        <f t="shared" si="11"/>
        <v>20.280478518284639</v>
      </c>
      <c r="P24" s="81">
        <f t="shared" si="11"/>
        <v>18.769236654285013</v>
      </c>
      <c r="Q24" s="81">
        <f t="shared" si="11"/>
        <v>20.459094318337069</v>
      </c>
      <c r="R24" s="81">
        <f t="shared" si="11"/>
        <v>21.034384971038044</v>
      </c>
      <c r="S24" s="81">
        <f t="shared" si="11"/>
        <v>20.07113693234302</v>
      </c>
      <c r="T24" s="81">
        <f t="shared" si="11"/>
        <v>20.859637220170161</v>
      </c>
      <c r="U24" s="81">
        <f t="shared" si="11"/>
        <v>21.1277080368091</v>
      </c>
      <c r="V24" s="81">
        <f t="shared" si="11"/>
        <v>20.516978765414319</v>
      </c>
      <c r="W24" s="81">
        <f t="shared" si="11"/>
        <v>20.551231072584006</v>
      </c>
      <c r="X24" s="81">
        <f t="shared" si="11"/>
        <v>24.164280232365819</v>
      </c>
      <c r="Y24" s="81">
        <f t="shared" si="11"/>
        <v>19.859443641289019</v>
      </c>
      <c r="Z24" s="81">
        <f t="shared" si="11"/>
        <v>21.003646080383316</v>
      </c>
      <c r="AA24" s="81">
        <f t="shared" si="11"/>
        <v>0</v>
      </c>
      <c r="AB24" s="81">
        <f t="shared" si="11"/>
        <v>19.849471278336466</v>
      </c>
      <c r="AC24" s="81">
        <f t="shared" si="11"/>
        <v>18.63234495721327</v>
      </c>
      <c r="AD24" s="81">
        <f t="shared" si="11"/>
        <v>21.06348906250064</v>
      </c>
      <c r="AE24" s="81">
        <f t="shared" si="11"/>
        <v>20.008692328633305</v>
      </c>
      <c r="AF24" s="81">
        <f t="shared" si="11"/>
        <v>0</v>
      </c>
      <c r="AG24" s="81">
        <f t="shared" si="11"/>
        <v>23.872400706749922</v>
      </c>
      <c r="AH24" s="81">
        <f t="shared" si="11"/>
        <v>20.137020340671178</v>
      </c>
      <c r="AI24" s="81">
        <f t="shared" si="11"/>
        <v>20.612187471734433</v>
      </c>
      <c r="AJ24" s="81">
        <f t="shared" si="11"/>
        <v>22.933729532625595</v>
      </c>
      <c r="AK24" s="81">
        <f t="shared" si="11"/>
        <v>18.703483670047419</v>
      </c>
      <c r="AL24" s="81">
        <f t="shared" si="11"/>
        <v>20.647690196287176</v>
      </c>
      <c r="AM24" s="81">
        <f t="shared" si="11"/>
        <v>17.980433020003112</v>
      </c>
      <c r="AN24" s="81">
        <f t="shared" si="11"/>
        <v>24.275860354722571</v>
      </c>
      <c r="AO24" s="81">
        <f t="shared" si="11"/>
        <v>20.745510414801604</v>
      </c>
      <c r="AP24" s="81">
        <f t="shared" si="11"/>
        <v>19.102448169829501</v>
      </c>
      <c r="AQ24" s="81">
        <f t="shared" si="11"/>
        <v>18.942189407710174</v>
      </c>
      <c r="AR24" s="81">
        <f t="shared" si="11"/>
        <v>20.644080204642254</v>
      </c>
      <c r="AS24" s="81"/>
      <c r="AT24" s="81"/>
      <c r="AU24" s="81"/>
      <c r="AV24" s="6"/>
      <c r="AW24" s="6"/>
      <c r="AX24" s="6"/>
      <c r="AY24" s="6"/>
    </row>
    <row r="25" spans="1:53" x14ac:dyDescent="0.25">
      <c r="A25" s="77" t="s">
        <v>213</v>
      </c>
      <c r="C25" s="77" t="s">
        <v>192</v>
      </c>
      <c r="E25" t="s">
        <v>45</v>
      </c>
      <c r="F25">
        <v>2020</v>
      </c>
      <c r="G25" t="s">
        <v>48</v>
      </c>
      <c r="I25" s="81">
        <f t="shared" ref="I25:AR25" si="12">IFERROR((I222*I217+I233*I228)/(I217+I228),MAX(I222,I233))</f>
        <v>22.313470451392821</v>
      </c>
      <c r="J25" s="81">
        <f t="shared" si="12"/>
        <v>23.384451406787765</v>
      </c>
      <c r="K25" s="81">
        <f t="shared" si="12"/>
        <v>23.495837992582526</v>
      </c>
      <c r="L25" s="81">
        <f t="shared" si="12"/>
        <v>13.77483441601216</v>
      </c>
      <c r="M25" s="81">
        <f t="shared" si="12"/>
        <v>22.313470451392821</v>
      </c>
      <c r="N25" s="81">
        <f t="shared" si="12"/>
        <v>0</v>
      </c>
      <c r="O25" s="81">
        <f t="shared" si="12"/>
        <v>23.415199082581985</v>
      </c>
      <c r="P25" s="81">
        <f t="shared" si="12"/>
        <v>21.72324455507659</v>
      </c>
      <c r="Q25" s="81">
        <f t="shared" si="12"/>
        <v>23.401758120700144</v>
      </c>
      <c r="R25" s="81">
        <f t="shared" si="12"/>
        <v>23.977048773401094</v>
      </c>
      <c r="S25" s="81">
        <f t="shared" si="12"/>
        <v>23.205857496640363</v>
      </c>
      <c r="T25" s="81">
        <f t="shared" si="12"/>
        <v>23.277908629403182</v>
      </c>
      <c r="U25" s="81">
        <f t="shared" si="12"/>
        <v>24.211538747606717</v>
      </c>
      <c r="V25" s="81">
        <f t="shared" si="12"/>
        <v>23.309001291698213</v>
      </c>
      <c r="W25" s="81">
        <f t="shared" si="12"/>
        <v>23.17351217459689</v>
      </c>
      <c r="X25" s="81">
        <f t="shared" si="12"/>
        <v>22.201890329036068</v>
      </c>
      <c r="Y25" s="81">
        <f t="shared" si="12"/>
        <v>22.286490280352382</v>
      </c>
      <c r="Z25" s="81">
        <f t="shared" si="12"/>
        <v>24.087476791180929</v>
      </c>
      <c r="AA25" s="81">
        <f t="shared" si="12"/>
        <v>0</v>
      </c>
      <c r="AB25" s="81">
        <f t="shared" si="12"/>
        <v>23.459173383920319</v>
      </c>
      <c r="AC25" s="81">
        <f t="shared" si="12"/>
        <v>21.627699414785774</v>
      </c>
      <c r="AD25" s="81">
        <f t="shared" si="12"/>
        <v>24.14731977329825</v>
      </c>
      <c r="AE25" s="81">
        <f t="shared" si="12"/>
        <v>23.143412892930648</v>
      </c>
      <c r="AF25" s="81">
        <f t="shared" si="12"/>
        <v>0</v>
      </c>
      <c r="AG25" s="81">
        <f t="shared" si="12"/>
        <v>21.910010803420171</v>
      </c>
      <c r="AH25" s="81">
        <f t="shared" si="12"/>
        <v>23.271740904968517</v>
      </c>
      <c r="AI25" s="81">
        <f t="shared" si="12"/>
        <v>23.551277093781586</v>
      </c>
      <c r="AJ25" s="81">
        <f t="shared" si="12"/>
        <v>26.299839136532277</v>
      </c>
      <c r="AK25" s="81">
        <f t="shared" si="12"/>
        <v>21.684458101643145</v>
      </c>
      <c r="AL25" s="81">
        <f t="shared" si="12"/>
        <v>23.628331827147797</v>
      </c>
      <c r="AM25" s="81">
        <f t="shared" si="12"/>
        <v>13.555535272344098</v>
      </c>
      <c r="AN25" s="81">
        <f t="shared" si="12"/>
        <v>22.313470451392821</v>
      </c>
      <c r="AO25" s="81">
        <f t="shared" si="12"/>
        <v>23.688174217164654</v>
      </c>
      <c r="AP25" s="81">
        <f t="shared" si="12"/>
        <v>23.307676881292743</v>
      </c>
      <c r="AQ25" s="81">
        <f t="shared" si="12"/>
        <v>22.024119545951962</v>
      </c>
      <c r="AR25" s="81">
        <f t="shared" si="12"/>
        <v>23.586744007005326</v>
      </c>
      <c r="AS25" s="81"/>
      <c r="AT25" s="81"/>
      <c r="AU25" s="81"/>
      <c r="AV25" s="6"/>
      <c r="AW25" s="6"/>
      <c r="AX25" s="6"/>
      <c r="AY25" s="6"/>
    </row>
    <row r="26" spans="1:53" x14ac:dyDescent="0.25">
      <c r="A26" s="77" t="s">
        <v>213</v>
      </c>
      <c r="C26" s="77" t="s">
        <v>192</v>
      </c>
      <c r="E26" t="s">
        <v>45</v>
      </c>
      <c r="F26">
        <v>2030</v>
      </c>
      <c r="G26" t="s">
        <v>48</v>
      </c>
      <c r="I26" s="81">
        <f t="shared" ref="I26:AR26" si="13">IFERROR((I223*I218+I234*I229)/(I218+I229),MAX(I223,I234))</f>
        <v>24.963803426688202</v>
      </c>
      <c r="J26" s="81">
        <f t="shared" si="13"/>
        <v>33.524576433761354</v>
      </c>
      <c r="K26" s="81">
        <f t="shared" si="13"/>
        <v>33.711144115031509</v>
      </c>
      <c r="L26" s="81">
        <f t="shared" si="13"/>
        <v>26.150041089753319</v>
      </c>
      <c r="M26" s="81">
        <f t="shared" si="13"/>
        <v>24.963803426688202</v>
      </c>
      <c r="N26" s="81">
        <f t="shared" si="13"/>
        <v>0</v>
      </c>
      <c r="O26" s="81">
        <f t="shared" si="13"/>
        <v>33.383424801518508</v>
      </c>
      <c r="P26" s="81">
        <f t="shared" si="13"/>
        <v>31.354824651368087</v>
      </c>
      <c r="Q26" s="81">
        <f t="shared" si="13"/>
        <v>33.617064243149109</v>
      </c>
      <c r="R26" s="81">
        <f t="shared" si="13"/>
        <v>34.192354895850073</v>
      </c>
      <c r="S26" s="81">
        <f t="shared" si="13"/>
        <v>33.174083215576886</v>
      </c>
      <c r="T26" s="81">
        <f t="shared" si="13"/>
        <v>33.537939194295511</v>
      </c>
      <c r="U26" s="81">
        <f t="shared" si="13"/>
        <v>34.341023283689189</v>
      </c>
      <c r="V26" s="81">
        <f t="shared" si="13"/>
        <v>33.554016226671152</v>
      </c>
      <c r="W26" s="81">
        <f t="shared" si="13"/>
        <v>33.352127370388594</v>
      </c>
      <c r="X26" s="81">
        <f t="shared" si="13"/>
        <v>24.852223304331449</v>
      </c>
      <c r="Y26" s="81">
        <f t="shared" si="13"/>
        <v>31.531774069100301</v>
      </c>
      <c r="Z26" s="81">
        <f t="shared" si="13"/>
        <v>34.216961327263405</v>
      </c>
      <c r="AA26" s="81">
        <f t="shared" si="13"/>
        <v>0</v>
      </c>
      <c r="AB26" s="81">
        <f t="shared" si="13"/>
        <v>33.618586266300539</v>
      </c>
      <c r="AC26" s="81">
        <f t="shared" si="13"/>
        <v>31.313934645720256</v>
      </c>
      <c r="AD26" s="81">
        <f t="shared" si="13"/>
        <v>34.276804309380729</v>
      </c>
      <c r="AE26" s="81">
        <f t="shared" si="13"/>
        <v>33.111638611867171</v>
      </c>
      <c r="AF26" s="81">
        <f t="shared" si="13"/>
        <v>0</v>
      </c>
      <c r="AG26" s="81">
        <f t="shared" si="13"/>
        <v>24.560343778715552</v>
      </c>
      <c r="AH26" s="81">
        <f t="shared" si="13"/>
        <v>33.23996662390504</v>
      </c>
      <c r="AI26" s="81">
        <f t="shared" si="13"/>
        <v>33.769050640616541</v>
      </c>
      <c r="AJ26" s="81">
        <f t="shared" si="13"/>
        <v>36.542362196760159</v>
      </c>
      <c r="AK26" s="81">
        <f t="shared" si="13"/>
        <v>31.36193578307256</v>
      </c>
      <c r="AL26" s="81">
        <f t="shared" si="13"/>
        <v>33.81525689651825</v>
      </c>
      <c r="AM26" s="81">
        <f t="shared" si="13"/>
        <v>27.385492224161887</v>
      </c>
      <c r="AN26" s="81">
        <f t="shared" si="13"/>
        <v>24.963803426688202</v>
      </c>
      <c r="AO26" s="81">
        <f t="shared" si="13"/>
        <v>33.90348033961363</v>
      </c>
      <c r="AP26" s="81">
        <f t="shared" si="13"/>
        <v>33.275902600229266</v>
      </c>
      <c r="AQ26" s="81">
        <f t="shared" si="13"/>
        <v>31.318176077907985</v>
      </c>
      <c r="AR26" s="81">
        <f t="shared" si="13"/>
        <v>33.802050129454294</v>
      </c>
      <c r="AS26" s="81"/>
      <c r="AT26" s="81"/>
      <c r="AU26" s="81"/>
      <c r="AV26" s="6"/>
      <c r="BA26" s="81"/>
    </row>
    <row r="27" spans="1:53" x14ac:dyDescent="0.25">
      <c r="A27" s="77" t="s">
        <v>213</v>
      </c>
      <c r="C27" s="77" t="s">
        <v>192</v>
      </c>
      <c r="E27" t="s">
        <v>45</v>
      </c>
      <c r="F27">
        <v>2040</v>
      </c>
      <c r="G27" t="s">
        <v>48</v>
      </c>
      <c r="I27" s="81">
        <f t="shared" ref="I27:AR27" si="14">IFERROR((I224*I219+I235*I230)/(I219+I230),MAX(I224,I235))</f>
        <v>20.891813630769835</v>
      </c>
      <c r="J27" s="81">
        <f t="shared" si="14"/>
        <v>33.590663278293619</v>
      </c>
      <c r="K27" s="81">
        <f t="shared" si="14"/>
        <v>33.668456145106695</v>
      </c>
      <c r="L27" s="81">
        <f t="shared" si="14"/>
        <v>26.314095376710576</v>
      </c>
      <c r="M27" s="81">
        <f t="shared" si="14"/>
        <v>20.891813630769835</v>
      </c>
      <c r="N27" s="81">
        <f t="shared" si="14"/>
        <v>0</v>
      </c>
      <c r="O27" s="81">
        <f t="shared" si="14"/>
        <v>33.329488284969401</v>
      </c>
      <c r="P27" s="81">
        <f t="shared" si="14"/>
        <v>31.086182487410479</v>
      </c>
      <c r="Q27" s="81">
        <f t="shared" si="14"/>
        <v>33.574376273224296</v>
      </c>
      <c r="R27" s="81">
        <f t="shared" si="14"/>
        <v>34.14966692592526</v>
      </c>
      <c r="S27" s="81">
        <f t="shared" si="14"/>
        <v>33.120146699027778</v>
      </c>
      <c r="T27" s="81">
        <f t="shared" si="14"/>
        <v>33.489136586792327</v>
      </c>
      <c r="U27" s="81">
        <f t="shared" si="14"/>
        <v>34.4423553509708</v>
      </c>
      <c r="V27" s="81">
        <f t="shared" si="14"/>
        <v>33.611186598573127</v>
      </c>
      <c r="W27" s="81">
        <f t="shared" si="14"/>
        <v>33.197065612452924</v>
      </c>
      <c r="X27" s="81">
        <f t="shared" si="14"/>
        <v>20.780233508413083</v>
      </c>
      <c r="Y27" s="81">
        <f t="shared" si="14"/>
        <v>31.500817572783575</v>
      </c>
      <c r="Z27" s="81">
        <f t="shared" si="14"/>
        <v>34.318293394545009</v>
      </c>
      <c r="AA27" s="81">
        <f t="shared" si="14"/>
        <v>0</v>
      </c>
      <c r="AB27" s="81">
        <f t="shared" si="14"/>
        <v>33.644078670195974</v>
      </c>
      <c r="AC27" s="81">
        <f t="shared" si="14"/>
        <v>30.970521648942594</v>
      </c>
      <c r="AD27" s="81">
        <f t="shared" si="14"/>
        <v>34.378136376662333</v>
      </c>
      <c r="AE27" s="81">
        <f t="shared" si="14"/>
        <v>33.057702095318064</v>
      </c>
      <c r="AF27" s="81">
        <f t="shared" si="14"/>
        <v>0</v>
      </c>
      <c r="AG27" s="81">
        <f t="shared" si="14"/>
        <v>20.488353982797182</v>
      </c>
      <c r="AH27" s="81">
        <f t="shared" si="14"/>
        <v>33.18603010735594</v>
      </c>
      <c r="AI27" s="81">
        <f t="shared" si="14"/>
        <v>33.725319510260611</v>
      </c>
      <c r="AJ27" s="81">
        <f t="shared" si="14"/>
        <v>32.854076792527927</v>
      </c>
      <c r="AK27" s="81">
        <f t="shared" si="14"/>
        <v>31.02430384406783</v>
      </c>
      <c r="AL27" s="81">
        <f t="shared" si="14"/>
        <v>33.768751373498503</v>
      </c>
      <c r="AM27" s="81">
        <f t="shared" si="14"/>
        <v>27.466196235661311</v>
      </c>
      <c r="AN27" s="81">
        <f t="shared" si="14"/>
        <v>20.891813630769835</v>
      </c>
      <c r="AO27" s="81">
        <f t="shared" si="14"/>
        <v>33.860792369688824</v>
      </c>
      <c r="AP27" s="81">
        <f t="shared" si="14"/>
        <v>29.801631843298889</v>
      </c>
      <c r="AQ27" s="81">
        <f t="shared" si="14"/>
        <v>31.103926887351307</v>
      </c>
      <c r="AR27" s="81">
        <f t="shared" si="14"/>
        <v>33.759362159529474</v>
      </c>
      <c r="AS27" s="81"/>
      <c r="AT27" s="81"/>
      <c r="AU27" s="81"/>
      <c r="AV27" s="6"/>
      <c r="BA27" s="81"/>
    </row>
    <row r="28" spans="1:53" x14ac:dyDescent="0.25">
      <c r="A28" s="77" t="s">
        <v>213</v>
      </c>
      <c r="C28" s="77" t="s">
        <v>192</v>
      </c>
      <c r="E28" t="s">
        <v>45</v>
      </c>
      <c r="F28">
        <v>2050</v>
      </c>
      <c r="G28" t="s">
        <v>48</v>
      </c>
      <c r="I28" s="81">
        <f t="shared" ref="I28:AR28" si="15">IFERROR((I225*I220+I236*I231)/(I220+I231),MAX(I225,I236))</f>
        <v>22.721617604991099</v>
      </c>
      <c r="J28" s="81">
        <f t="shared" si="15"/>
        <v>33.607335782181558</v>
      </c>
      <c r="K28" s="81">
        <f t="shared" si="15"/>
        <v>33.625768175181882</v>
      </c>
      <c r="L28" s="81">
        <f t="shared" si="15"/>
        <v>26.144815564279401</v>
      </c>
      <c r="M28" s="81">
        <f t="shared" si="15"/>
        <v>22.721617604991099</v>
      </c>
      <c r="N28" s="81">
        <f t="shared" si="15"/>
        <v>0</v>
      </c>
      <c r="O28" s="81">
        <f t="shared" si="15"/>
        <v>33.2755517684203</v>
      </c>
      <c r="P28" s="81">
        <f t="shared" si="15"/>
        <v>30.76382591643705</v>
      </c>
      <c r="Q28" s="81">
        <f t="shared" si="15"/>
        <v>33.531688303299468</v>
      </c>
      <c r="R28" s="81">
        <f t="shared" si="15"/>
        <v>34.106978956000454</v>
      </c>
      <c r="S28" s="81">
        <f t="shared" si="15"/>
        <v>33.06621018247867</v>
      </c>
      <c r="T28" s="81">
        <f t="shared" si="15"/>
        <v>33.43968257780022</v>
      </c>
      <c r="U28" s="81">
        <f t="shared" si="15"/>
        <v>34.543687418252404</v>
      </c>
      <c r="V28" s="81">
        <f t="shared" si="15"/>
        <v>33.604162465476684</v>
      </c>
      <c r="W28" s="81">
        <f t="shared" si="15"/>
        <v>33.177167386099718</v>
      </c>
      <c r="X28" s="81">
        <f t="shared" si="15"/>
        <v>22.610037482634347</v>
      </c>
      <c r="Y28" s="81">
        <f t="shared" si="15"/>
        <v>31.292520323112594</v>
      </c>
      <c r="Z28" s="81">
        <f t="shared" si="15"/>
        <v>34.41962546182662</v>
      </c>
      <c r="AA28" s="81">
        <f t="shared" si="15"/>
        <v>0</v>
      </c>
      <c r="AB28" s="81">
        <f t="shared" si="15"/>
        <v>33.638349410261135</v>
      </c>
      <c r="AC28" s="81">
        <f t="shared" si="15"/>
        <v>30.627108652164939</v>
      </c>
      <c r="AD28" s="81">
        <f t="shared" si="15"/>
        <v>34.479468443943937</v>
      </c>
      <c r="AE28" s="81">
        <f t="shared" si="15"/>
        <v>33.003765578768956</v>
      </c>
      <c r="AF28" s="81">
        <f t="shared" si="15"/>
        <v>0</v>
      </c>
      <c r="AG28" s="81">
        <f t="shared" si="15"/>
        <v>22.31815795701845</v>
      </c>
      <c r="AH28" s="81">
        <f t="shared" si="15"/>
        <v>33.132093590806832</v>
      </c>
      <c r="AI28" s="81">
        <f t="shared" si="15"/>
        <v>33.680600375637347</v>
      </c>
      <c r="AJ28" s="81">
        <f t="shared" si="15"/>
        <v>29.518508876814703</v>
      </c>
      <c r="AK28" s="81">
        <f t="shared" si="15"/>
        <v>30.681057955767653</v>
      </c>
      <c r="AL28" s="81">
        <f t="shared" si="15"/>
        <v>33.583198829833194</v>
      </c>
      <c r="AM28" s="81">
        <f t="shared" si="15"/>
        <v>27.928763321482084</v>
      </c>
      <c r="AN28" s="81">
        <f t="shared" si="15"/>
        <v>22.721617604991099</v>
      </c>
      <c r="AO28" s="81">
        <f t="shared" si="15"/>
        <v>33.818104399764017</v>
      </c>
      <c r="AP28" s="81">
        <f t="shared" si="15"/>
        <v>33.168029567131057</v>
      </c>
      <c r="AQ28" s="81">
        <f t="shared" si="15"/>
        <v>30.754556164747282</v>
      </c>
      <c r="AR28" s="81">
        <f t="shared" si="15"/>
        <v>33.716674189604653</v>
      </c>
      <c r="AS28" s="81"/>
      <c r="AT28" s="81"/>
      <c r="AU28" s="81"/>
      <c r="AW28" s="6"/>
      <c r="BA28" s="81"/>
    </row>
    <row r="29" spans="1:53" x14ac:dyDescent="0.25">
      <c r="B29" t="s">
        <v>46</v>
      </c>
      <c r="AU29" s="81"/>
      <c r="AW29" s="6"/>
      <c r="AX29" s="6"/>
      <c r="BA29" s="81"/>
    </row>
    <row r="30" spans="1:53" x14ac:dyDescent="0.25">
      <c r="A30" s="77" t="s">
        <v>57</v>
      </c>
      <c r="B30" s="77" t="s">
        <v>42</v>
      </c>
      <c r="D30" s="77" t="s">
        <v>40</v>
      </c>
      <c r="E30" s="77" t="s">
        <v>41</v>
      </c>
      <c r="F30" s="77">
        <v>2005</v>
      </c>
      <c r="G30" s="77" t="s">
        <v>49</v>
      </c>
      <c r="H30" s="77"/>
      <c r="I30" s="18">
        <f>I31</f>
        <v>0</v>
      </c>
      <c r="J30" s="18">
        <f t="shared" ref="J30:AR30" si="16">J31</f>
        <v>3.3394367412154486</v>
      </c>
      <c r="K30" s="18">
        <f t="shared" si="16"/>
        <v>4.8592859753590885</v>
      </c>
      <c r="L30" s="18">
        <f t="shared" si="16"/>
        <v>2.9695706520229157</v>
      </c>
      <c r="M30" s="18">
        <f t="shared" si="16"/>
        <v>0</v>
      </c>
      <c r="N30" s="18">
        <f t="shared" si="16"/>
        <v>0</v>
      </c>
      <c r="O30" s="18">
        <f t="shared" si="16"/>
        <v>0</v>
      </c>
      <c r="P30" s="18">
        <f t="shared" si="16"/>
        <v>3.7135344065224256</v>
      </c>
      <c r="Q30" s="18">
        <f t="shared" si="16"/>
        <v>12.469522915636034</v>
      </c>
      <c r="R30" s="18">
        <f t="shared" si="16"/>
        <v>0.44349020267619632</v>
      </c>
      <c r="S30" s="18">
        <f t="shared" si="16"/>
        <v>1.0223422008552478E-2</v>
      </c>
      <c r="T30" s="18">
        <f t="shared" si="16"/>
        <v>13.440987289165255</v>
      </c>
      <c r="U30" s="18">
        <f t="shared" si="16"/>
        <v>0.41016867092719239</v>
      </c>
      <c r="V30" s="18">
        <f t="shared" si="16"/>
        <v>34.164009216694005</v>
      </c>
      <c r="W30" s="18">
        <f t="shared" si="16"/>
        <v>9.0321378822514724</v>
      </c>
      <c r="X30" s="18">
        <f t="shared" si="16"/>
        <v>30.150918793453421</v>
      </c>
      <c r="Y30" s="18">
        <f t="shared" si="16"/>
        <v>9.9642599169925816</v>
      </c>
      <c r="Z30" s="18">
        <f t="shared" si="16"/>
        <v>4.6531844293736059E-2</v>
      </c>
      <c r="AA30" s="18">
        <f t="shared" si="16"/>
        <v>0</v>
      </c>
      <c r="AB30" s="18">
        <f t="shared" si="16"/>
        <v>4.4976957175784129</v>
      </c>
      <c r="AC30" s="18">
        <f t="shared" si="16"/>
        <v>1.4906609424875858</v>
      </c>
      <c r="AD30" s="18">
        <f t="shared" si="16"/>
        <v>0.41430963394092846</v>
      </c>
      <c r="AE30" s="18">
        <f t="shared" si="16"/>
        <v>0.82834959704083222</v>
      </c>
      <c r="AF30" s="18">
        <f t="shared" si="16"/>
        <v>0</v>
      </c>
      <c r="AG30" s="18">
        <f t="shared" si="16"/>
        <v>0</v>
      </c>
      <c r="AH30" s="18">
        <f t="shared" si="16"/>
        <v>0</v>
      </c>
      <c r="AI30" s="18">
        <f t="shared" si="16"/>
        <v>0.58981918002424849</v>
      </c>
      <c r="AJ30" s="18">
        <f t="shared" si="16"/>
        <v>0</v>
      </c>
      <c r="AK30" s="18">
        <f t="shared" si="16"/>
        <v>7.8814979048346085</v>
      </c>
      <c r="AL30" s="18">
        <f t="shared" si="16"/>
        <v>0</v>
      </c>
      <c r="AM30" s="18">
        <f t="shared" si="16"/>
        <v>3.4996210999902102</v>
      </c>
      <c r="AN30" s="18">
        <f t="shared" si="16"/>
        <v>0</v>
      </c>
      <c r="AO30" s="18">
        <f t="shared" si="16"/>
        <v>8.7534768226428454</v>
      </c>
      <c r="AP30" s="18">
        <f t="shared" si="16"/>
        <v>0</v>
      </c>
      <c r="AQ30" s="18">
        <f t="shared" si="16"/>
        <v>5.8044894435369487</v>
      </c>
      <c r="AR30" s="18">
        <f t="shared" si="16"/>
        <v>13.937596118883679</v>
      </c>
      <c r="AS30" s="18"/>
      <c r="AT30" s="18"/>
      <c r="AU30" s="81"/>
      <c r="AV30" s="81"/>
      <c r="AW30" s="77"/>
      <c r="AX30" s="77"/>
      <c r="AY30" s="77"/>
      <c r="BA30" s="81"/>
    </row>
    <row r="31" spans="1:53" x14ac:dyDescent="0.25">
      <c r="A31" t="s">
        <v>57</v>
      </c>
      <c r="B31" t="s">
        <v>42</v>
      </c>
      <c r="D31" t="s">
        <v>40</v>
      </c>
      <c r="E31" t="s">
        <v>41</v>
      </c>
      <c r="F31">
        <v>2010</v>
      </c>
      <c r="G31" t="s">
        <v>49</v>
      </c>
      <c r="I31" s="81">
        <v>0</v>
      </c>
      <c r="J31" s="81">
        <v>3.3394367412154486</v>
      </c>
      <c r="K31" s="81">
        <v>4.8592859753590885</v>
      </c>
      <c r="L31" s="81">
        <v>2.9695706520229157</v>
      </c>
      <c r="M31" s="81">
        <v>0</v>
      </c>
      <c r="N31" s="97">
        <v>0</v>
      </c>
      <c r="O31" s="81">
        <v>0</v>
      </c>
      <c r="P31" s="81">
        <v>3.7135344065224256</v>
      </c>
      <c r="Q31" s="81">
        <v>12.469522915636034</v>
      </c>
      <c r="R31" s="81">
        <v>0.44349020267619632</v>
      </c>
      <c r="S31" s="81">
        <v>1.0223422008552478E-2</v>
      </c>
      <c r="T31" s="81">
        <v>13.440987289165255</v>
      </c>
      <c r="U31" s="81">
        <v>0.41016867092719239</v>
      </c>
      <c r="V31" s="81">
        <v>34.164009216694005</v>
      </c>
      <c r="W31" s="81">
        <v>9.0321378822514724</v>
      </c>
      <c r="X31" s="81">
        <v>30.150918793453421</v>
      </c>
      <c r="Y31" s="81">
        <v>9.9642599169925816</v>
      </c>
      <c r="Z31" s="81">
        <v>4.6531844293736059E-2</v>
      </c>
      <c r="AA31" s="97">
        <v>0</v>
      </c>
      <c r="AB31" s="81">
        <v>4.4976957175784129</v>
      </c>
      <c r="AC31" s="81">
        <v>1.4906609424875858</v>
      </c>
      <c r="AD31" s="81">
        <v>0.41430963394092846</v>
      </c>
      <c r="AE31" s="81">
        <v>0.82834959704083222</v>
      </c>
      <c r="AF31" s="81">
        <v>0</v>
      </c>
      <c r="AG31" s="81">
        <v>0</v>
      </c>
      <c r="AH31" s="81">
        <v>0</v>
      </c>
      <c r="AI31" s="81">
        <v>0.58981918002424849</v>
      </c>
      <c r="AJ31" s="81">
        <v>0</v>
      </c>
      <c r="AK31" s="81">
        <v>7.8814979048346085</v>
      </c>
      <c r="AL31" s="81">
        <v>0</v>
      </c>
      <c r="AM31" s="81">
        <v>3.4996210999902102</v>
      </c>
      <c r="AN31" s="81">
        <v>0</v>
      </c>
      <c r="AO31" s="81">
        <v>8.7534768226428454</v>
      </c>
      <c r="AP31" s="81">
        <v>0</v>
      </c>
      <c r="AQ31" s="81">
        <v>5.8044894435369487</v>
      </c>
      <c r="AR31" s="81">
        <v>13.937596118883679</v>
      </c>
      <c r="AS31" s="81"/>
      <c r="AT31" s="81"/>
      <c r="AU31" s="81">
        <f>SUM(J31:L31,O31:Z31,AB31:AE31,AH31:AI31,AK31:AM31,AO31:AR31)</f>
        <v>172.71159439017862</v>
      </c>
      <c r="AV31" s="77"/>
      <c r="AW31" s="77"/>
      <c r="AX31" s="77"/>
      <c r="AY31" s="77"/>
      <c r="BA31" s="81"/>
    </row>
    <row r="32" spans="1:53" x14ac:dyDescent="0.25">
      <c r="B32" t="s">
        <v>42</v>
      </c>
      <c r="D32" t="s">
        <v>40</v>
      </c>
      <c r="E32" t="s">
        <v>41</v>
      </c>
      <c r="F32">
        <v>2020</v>
      </c>
      <c r="G32" t="s">
        <v>49</v>
      </c>
      <c r="I32" s="81">
        <v>0</v>
      </c>
      <c r="J32" s="81">
        <v>1.1765792962296502</v>
      </c>
      <c r="K32" s="81">
        <v>5.2090084227254785</v>
      </c>
      <c r="L32" s="81">
        <v>9.4187099250988311</v>
      </c>
      <c r="M32" s="81">
        <v>0</v>
      </c>
      <c r="N32" s="97">
        <v>0</v>
      </c>
      <c r="O32" s="81">
        <v>0</v>
      </c>
      <c r="P32" s="81">
        <v>3.64603177206528</v>
      </c>
      <c r="Q32" s="81">
        <v>2.7696819665001371</v>
      </c>
      <c r="R32" s="81">
        <v>1.7690441242892965</v>
      </c>
      <c r="S32" s="81">
        <v>0.39480022083092342</v>
      </c>
      <c r="T32" s="81">
        <v>28.452048549152927</v>
      </c>
      <c r="U32" s="81">
        <v>0.78166688891516367</v>
      </c>
      <c r="V32" s="81">
        <v>29.768546565801003</v>
      </c>
      <c r="W32" s="81">
        <v>6.3160574497018773</v>
      </c>
      <c r="X32" s="81">
        <v>29.16740038738126</v>
      </c>
      <c r="Y32" s="81">
        <v>16.610471173600999</v>
      </c>
      <c r="Z32" s="81">
        <v>0.25531090231618836</v>
      </c>
      <c r="AA32" s="97">
        <v>0</v>
      </c>
      <c r="AB32" s="81">
        <v>21.462533271957234</v>
      </c>
      <c r="AC32" s="81">
        <v>2.5921129892013979</v>
      </c>
      <c r="AD32" s="81">
        <v>0.38597388855715675</v>
      </c>
      <c r="AE32" s="81">
        <v>0.81880754070129402</v>
      </c>
      <c r="AF32" s="81">
        <v>0</v>
      </c>
      <c r="AG32" s="81">
        <v>0</v>
      </c>
      <c r="AH32" s="81">
        <v>0</v>
      </c>
      <c r="AI32" s="81">
        <v>0.75925607683534113</v>
      </c>
      <c r="AJ32" s="81">
        <v>0</v>
      </c>
      <c r="AK32" s="81">
        <v>12.281267427805249</v>
      </c>
      <c r="AL32" s="81">
        <v>0.18009178225794048</v>
      </c>
      <c r="AM32" s="81">
        <v>19.586198111075571</v>
      </c>
      <c r="AN32" s="81">
        <v>0</v>
      </c>
      <c r="AO32" s="81">
        <v>0.90618677695803684</v>
      </c>
      <c r="AP32" s="81">
        <v>4.8797310614711098E-2</v>
      </c>
      <c r="AQ32" s="81">
        <v>3.7834962946230721</v>
      </c>
      <c r="AR32" s="81">
        <v>19.892885361611416</v>
      </c>
      <c r="AS32" s="81"/>
      <c r="AT32" s="81"/>
      <c r="AU32" s="81"/>
      <c r="AV32" s="81">
        <f>SUM(J32:L32,O32:Z32,AB32:AE32,AH32:AI32,AK32:AM32,AO32:AR32)</f>
        <v>218.43296447680737</v>
      </c>
      <c r="AW32" s="77"/>
      <c r="AX32" s="77"/>
      <c r="AY32" s="77"/>
      <c r="BA32" s="81"/>
    </row>
    <row r="33" spans="1:53" x14ac:dyDescent="0.25">
      <c r="B33" t="s">
        <v>42</v>
      </c>
      <c r="D33" t="s">
        <v>40</v>
      </c>
      <c r="E33" t="s">
        <v>41</v>
      </c>
      <c r="F33">
        <v>2030</v>
      </c>
      <c r="G33" t="s">
        <v>49</v>
      </c>
      <c r="I33" s="81">
        <v>0</v>
      </c>
      <c r="J33" s="81">
        <v>1.97540150690798</v>
      </c>
      <c r="K33" s="81">
        <v>5.5054544791346673</v>
      </c>
      <c r="L33" s="81">
        <v>11.878042274294286</v>
      </c>
      <c r="M33" s="81">
        <v>0</v>
      </c>
      <c r="N33" s="97">
        <v>0</v>
      </c>
      <c r="O33" s="81">
        <v>0</v>
      </c>
      <c r="P33" s="81">
        <v>7.0839622037282535</v>
      </c>
      <c r="Q33" s="81">
        <v>4.0566214305025108</v>
      </c>
      <c r="R33" s="81">
        <v>2.3312556816758137</v>
      </c>
      <c r="S33" s="81">
        <v>4.9723856748033777</v>
      </c>
      <c r="T33" s="81">
        <v>33.608301259695367</v>
      </c>
      <c r="U33" s="81">
        <v>1.001523977833676</v>
      </c>
      <c r="V33" s="81">
        <v>40.974047764278168</v>
      </c>
      <c r="W33" s="81">
        <v>9.721149961590978</v>
      </c>
      <c r="X33" s="81">
        <v>44.374498874029641</v>
      </c>
      <c r="Y33" s="81">
        <v>23.93603439529036</v>
      </c>
      <c r="Z33" s="81">
        <v>0.28358235195875225</v>
      </c>
      <c r="AA33" s="97">
        <v>0</v>
      </c>
      <c r="AB33" s="81">
        <v>20.328205101244023</v>
      </c>
      <c r="AC33" s="81">
        <v>7.8320249029600806</v>
      </c>
      <c r="AD33" s="81">
        <v>0.39536438327787243</v>
      </c>
      <c r="AE33" s="81">
        <v>3.5227861124606603</v>
      </c>
      <c r="AF33" s="81">
        <v>0</v>
      </c>
      <c r="AG33" s="81">
        <v>0</v>
      </c>
      <c r="AH33" s="81">
        <v>0</v>
      </c>
      <c r="AI33" s="81">
        <v>0.87124898317964572</v>
      </c>
      <c r="AJ33" s="81">
        <v>0</v>
      </c>
      <c r="AK33" s="81">
        <v>17.411435866387279</v>
      </c>
      <c r="AL33" s="81">
        <v>0.15618052188684567</v>
      </c>
      <c r="AM33" s="81">
        <v>26.578140872683754</v>
      </c>
      <c r="AN33" s="81">
        <v>0</v>
      </c>
      <c r="AO33" s="81">
        <v>0.70129129916639343</v>
      </c>
      <c r="AP33" s="81">
        <v>0.21083599312055343</v>
      </c>
      <c r="AQ33" s="81">
        <v>5.7099566066914962</v>
      </c>
      <c r="AR33" s="81">
        <v>41.448559226793847</v>
      </c>
      <c r="AS33" s="81"/>
      <c r="AT33" s="81"/>
      <c r="AU33" s="81"/>
      <c r="AV33" s="77"/>
      <c r="AW33" s="81">
        <f>SUM(J33:L33,O33:Z33,AB33:AE33,AH33:AI33,AK33:AM33,AO33:AR33)</f>
        <v>316.86829170557627</v>
      </c>
      <c r="AX33" s="77"/>
      <c r="AY33" s="77"/>
      <c r="BA33" s="81"/>
    </row>
    <row r="34" spans="1:53" x14ac:dyDescent="0.25">
      <c r="B34" t="s">
        <v>42</v>
      </c>
      <c r="D34" t="s">
        <v>40</v>
      </c>
      <c r="E34" t="s">
        <v>41</v>
      </c>
      <c r="F34">
        <v>2040</v>
      </c>
      <c r="G34" t="s">
        <v>49</v>
      </c>
      <c r="I34" s="81">
        <v>0</v>
      </c>
      <c r="J34" s="81">
        <v>2.0115792841689144</v>
      </c>
      <c r="K34" s="81">
        <v>5.8237708107072734</v>
      </c>
      <c r="L34" s="81">
        <v>11.253964698458628</v>
      </c>
      <c r="M34" s="81">
        <v>0</v>
      </c>
      <c r="N34" s="97">
        <v>0</v>
      </c>
      <c r="O34" s="81">
        <v>0</v>
      </c>
      <c r="P34" s="81">
        <v>5.1541969577032143</v>
      </c>
      <c r="Q34" s="81">
        <v>6.4402489626516433</v>
      </c>
      <c r="R34" s="81">
        <v>2.0880185303877039</v>
      </c>
      <c r="S34" s="81">
        <v>10.421428452698924</v>
      </c>
      <c r="T34" s="81">
        <v>35.721733909129263</v>
      </c>
      <c r="U34" s="81">
        <v>1.2363916756983904</v>
      </c>
      <c r="V34" s="81">
        <v>35.43173379143068</v>
      </c>
      <c r="W34" s="81">
        <v>8.8894714507554333</v>
      </c>
      <c r="X34" s="81">
        <v>45.046077134654929</v>
      </c>
      <c r="Y34" s="81">
        <v>24.637159682096353</v>
      </c>
      <c r="Z34" s="81">
        <v>0.26259080090250164</v>
      </c>
      <c r="AA34" s="97">
        <v>0</v>
      </c>
      <c r="AB34" s="81">
        <v>18.699257925793631</v>
      </c>
      <c r="AC34" s="81">
        <v>10.782720508529284</v>
      </c>
      <c r="AD34" s="81">
        <v>0.4336389125500244</v>
      </c>
      <c r="AE34" s="81">
        <v>5.9930910261137109</v>
      </c>
      <c r="AF34" s="81">
        <v>0</v>
      </c>
      <c r="AG34" s="81">
        <v>0</v>
      </c>
      <c r="AH34" s="81">
        <v>0</v>
      </c>
      <c r="AI34" s="81">
        <v>0.97376895039459022</v>
      </c>
      <c r="AJ34" s="81">
        <v>0</v>
      </c>
      <c r="AK34" s="81">
        <v>19.237024539199684</v>
      </c>
      <c r="AL34" s="81">
        <v>0.11671036061373057</v>
      </c>
      <c r="AM34" s="81">
        <v>28.548837572830951</v>
      </c>
      <c r="AN34" s="81">
        <v>0</v>
      </c>
      <c r="AO34" s="81">
        <v>0.56497528475117431</v>
      </c>
      <c r="AP34" s="81">
        <v>0.184806764212507</v>
      </c>
      <c r="AQ34" s="81">
        <v>4.4366463714266962</v>
      </c>
      <c r="AR34" s="81">
        <v>32.93634758554083</v>
      </c>
      <c r="AS34" s="81"/>
      <c r="AT34" s="81"/>
      <c r="AU34" s="81"/>
      <c r="AV34" s="77"/>
      <c r="AW34" s="81"/>
      <c r="AX34" s="81">
        <f>SUM(J34:L34,O34:Z34,AB34:AE34,AH34:AI34,AK34:AM34,AO34:AR34)</f>
        <v>317.32619194340077</v>
      </c>
      <c r="AY34" s="77"/>
      <c r="BA34" s="81"/>
    </row>
    <row r="35" spans="1:53" x14ac:dyDescent="0.25">
      <c r="B35" t="s">
        <v>42</v>
      </c>
      <c r="D35" t="s">
        <v>40</v>
      </c>
      <c r="E35" s="5" t="s">
        <v>41</v>
      </c>
      <c r="F35" s="5">
        <v>2050</v>
      </c>
      <c r="G35" s="5" t="s">
        <v>49</v>
      </c>
      <c r="H35" s="5"/>
      <c r="I35" s="82">
        <v>0</v>
      </c>
      <c r="J35" s="82">
        <v>2.1528145105944145</v>
      </c>
      <c r="K35" s="82">
        <v>6.1584073740286822</v>
      </c>
      <c r="L35" s="82">
        <v>10.6692758036877</v>
      </c>
      <c r="M35" s="82">
        <v>0</v>
      </c>
      <c r="N35" s="97">
        <v>0</v>
      </c>
      <c r="O35" s="82">
        <v>0</v>
      </c>
      <c r="P35" s="82">
        <v>3.2659677293084579</v>
      </c>
      <c r="Q35" s="82">
        <v>9.1275735113404419</v>
      </c>
      <c r="R35" s="82">
        <v>1.8938411388711547</v>
      </c>
      <c r="S35" s="82">
        <v>15.531137305233697</v>
      </c>
      <c r="T35" s="82">
        <v>36.509017532115188</v>
      </c>
      <c r="U35" s="82">
        <v>1.4585087325298873</v>
      </c>
      <c r="V35" s="82">
        <v>29.26574252344302</v>
      </c>
      <c r="W35" s="82">
        <v>7.5991475235044836</v>
      </c>
      <c r="X35" s="82">
        <v>45.424987993653644</v>
      </c>
      <c r="Y35" s="82">
        <v>24.588203656032157</v>
      </c>
      <c r="Z35" s="82">
        <v>0.23881708213303215</v>
      </c>
      <c r="AA35" s="97">
        <v>0</v>
      </c>
      <c r="AB35" s="82">
        <v>17.855823532044013</v>
      </c>
      <c r="AC35" s="82">
        <v>13.663528614882132</v>
      </c>
      <c r="AD35" s="82">
        <v>0.4735701728526952</v>
      </c>
      <c r="AE35" s="82">
        <v>8.4480173587977276</v>
      </c>
      <c r="AF35" s="82">
        <v>0</v>
      </c>
      <c r="AG35" s="82">
        <v>0</v>
      </c>
      <c r="AH35" s="82">
        <v>0</v>
      </c>
      <c r="AI35" s="82">
        <v>1.0919121383540027</v>
      </c>
      <c r="AJ35" s="82">
        <v>0</v>
      </c>
      <c r="AK35" s="82">
        <v>20.312936325624413</v>
      </c>
      <c r="AL35" s="82">
        <v>7.052863587851288E-2</v>
      </c>
      <c r="AM35" s="82">
        <v>29.338891988067243</v>
      </c>
      <c r="AN35" s="82">
        <v>0</v>
      </c>
      <c r="AO35" s="82">
        <v>0.50250735067707697</v>
      </c>
      <c r="AP35" s="82">
        <v>0.15243872894976745</v>
      </c>
      <c r="AQ35" s="82">
        <v>2.9747409389938819</v>
      </c>
      <c r="AR35" s="82">
        <v>24.487285667336472</v>
      </c>
      <c r="AS35" s="85"/>
      <c r="AT35" s="85"/>
      <c r="AU35" s="81"/>
      <c r="AV35" s="77"/>
      <c r="AW35" s="81"/>
      <c r="AX35" s="81"/>
      <c r="AY35" s="81">
        <f>SUM(J35:L35,O35:Z35,AB35:AE35,AH35:AI35,AK35:AM35,AO35:AR35)</f>
        <v>313.25562386893392</v>
      </c>
      <c r="BA35" s="81"/>
    </row>
    <row r="36" spans="1:53" x14ac:dyDescent="0.25">
      <c r="A36" s="77"/>
      <c r="B36" s="77"/>
      <c r="C36" s="77" t="s">
        <v>192</v>
      </c>
      <c r="D36" s="77"/>
      <c r="E36" s="77" t="s">
        <v>45</v>
      </c>
      <c r="F36" s="77">
        <v>2005</v>
      </c>
      <c r="G36" s="77" t="s">
        <v>49</v>
      </c>
      <c r="H36" s="77"/>
      <c r="I36" s="81">
        <f>I37</f>
        <v>15.678711084742195</v>
      </c>
      <c r="J36" s="81">
        <f t="shared" ref="J36:AR36" si="17">J37</f>
        <v>12.504854631527223</v>
      </c>
      <c r="K36" s="81">
        <f t="shared" si="17"/>
        <v>12.146387591143542</v>
      </c>
      <c r="L36" s="81">
        <f t="shared" si="17"/>
        <v>11.431297005142612</v>
      </c>
      <c r="M36" s="81">
        <f t="shared" si="17"/>
        <v>15.442557852547214</v>
      </c>
      <c r="N36" s="81">
        <f t="shared" si="17"/>
        <v>0</v>
      </c>
      <c r="O36" s="81">
        <f t="shared" si="17"/>
        <v>33.613647513439822</v>
      </c>
      <c r="P36" s="81">
        <f t="shared" si="17"/>
        <v>11.281820279460439</v>
      </c>
      <c r="Q36" s="81">
        <f t="shared" si="17"/>
        <v>13.568641424721324</v>
      </c>
      <c r="R36" s="81">
        <f t="shared" si="17"/>
        <v>13.304464260613118</v>
      </c>
      <c r="S36" s="81">
        <f t="shared" si="17"/>
        <v>11.645169816927478</v>
      </c>
      <c r="T36" s="81">
        <f t="shared" si="17"/>
        <v>14.162825463030124</v>
      </c>
      <c r="U36" s="81">
        <f t="shared" si="17"/>
        <v>12.533128721906653</v>
      </c>
      <c r="V36" s="81">
        <f t="shared" si="17"/>
        <v>13.47618937875845</v>
      </c>
      <c r="W36" s="81">
        <f t="shared" si="17"/>
        <v>19.353079705594293</v>
      </c>
      <c r="X36" s="81">
        <f t="shared" si="17"/>
        <v>13.32185044503681</v>
      </c>
      <c r="Y36" s="81">
        <f t="shared" si="17"/>
        <v>11.720201011699798</v>
      </c>
      <c r="Z36" s="81">
        <f t="shared" si="17"/>
        <v>10.964759235371609</v>
      </c>
      <c r="AA36" s="81">
        <f t="shared" si="17"/>
        <v>0</v>
      </c>
      <c r="AB36" s="81">
        <f t="shared" si="17"/>
        <v>17.21983701180006</v>
      </c>
      <c r="AC36" s="81">
        <f t="shared" si="17"/>
        <v>10.493758047080741</v>
      </c>
      <c r="AD36" s="81">
        <f t="shared" si="17"/>
        <v>12.146387591143542</v>
      </c>
      <c r="AE36" s="81">
        <f t="shared" si="17"/>
        <v>11.052242784632407</v>
      </c>
      <c r="AF36" s="81">
        <f t="shared" si="17"/>
        <v>0</v>
      </c>
      <c r="AG36" s="81">
        <f t="shared" si="17"/>
        <v>14.748120303713868</v>
      </c>
      <c r="AH36" s="81">
        <f t="shared" si="17"/>
        <v>16.80173586308258</v>
      </c>
      <c r="AI36" s="81">
        <f t="shared" si="17"/>
        <v>12.909545570489604</v>
      </c>
      <c r="AJ36" s="81">
        <f t="shared" si="17"/>
        <v>22.266461567332239</v>
      </c>
      <c r="AK36" s="81">
        <f t="shared" si="17"/>
        <v>10.80696641682702</v>
      </c>
      <c r="AL36" s="81">
        <f t="shared" si="17"/>
        <v>14.49182719903612</v>
      </c>
      <c r="AM36" s="81">
        <f t="shared" si="17"/>
        <v>16.912350534495992</v>
      </c>
      <c r="AN36" s="81">
        <f t="shared" si="17"/>
        <v>14.155103779508719</v>
      </c>
      <c r="AO36" s="81">
        <f t="shared" si="17"/>
        <v>13.28199310440638</v>
      </c>
      <c r="AP36" s="81">
        <f t="shared" si="17"/>
        <v>13.258653976865816</v>
      </c>
      <c r="AQ36" s="81">
        <f t="shared" si="17"/>
        <v>11.266041007020887</v>
      </c>
      <c r="AR36" s="81">
        <f t="shared" si="17"/>
        <v>13.357131246203926</v>
      </c>
      <c r="AS36" s="81"/>
      <c r="AT36" s="81"/>
      <c r="AU36" s="81"/>
      <c r="AV36" s="6"/>
      <c r="AW36" s="6"/>
      <c r="AX36" s="6"/>
      <c r="AY36" s="6"/>
      <c r="BA36" s="81"/>
    </row>
    <row r="37" spans="1:53" x14ac:dyDescent="0.25">
      <c r="C37" s="77" t="s">
        <v>192</v>
      </c>
      <c r="E37" t="s">
        <v>45</v>
      </c>
      <c r="F37">
        <v>2010</v>
      </c>
      <c r="G37" t="s">
        <v>49</v>
      </c>
      <c r="I37" s="81">
        <v>15.678711084742195</v>
      </c>
      <c r="J37" s="81">
        <v>12.504854631527223</v>
      </c>
      <c r="K37" s="81">
        <v>12.146387591143542</v>
      </c>
      <c r="L37" s="81">
        <v>11.431297005142612</v>
      </c>
      <c r="M37" s="81">
        <v>15.442557852547214</v>
      </c>
      <c r="N37" s="81"/>
      <c r="O37" s="81">
        <v>33.613647513439822</v>
      </c>
      <c r="P37" s="81">
        <v>11.281820279460439</v>
      </c>
      <c r="Q37" s="81">
        <v>13.568641424721324</v>
      </c>
      <c r="R37" s="81">
        <v>13.304464260613118</v>
      </c>
      <c r="S37" s="81">
        <v>11.645169816927478</v>
      </c>
      <c r="T37" s="81">
        <v>14.162825463030124</v>
      </c>
      <c r="U37" s="81">
        <v>12.533128721906653</v>
      </c>
      <c r="V37" s="81">
        <v>13.47618937875845</v>
      </c>
      <c r="W37" s="81">
        <v>19.353079705594293</v>
      </c>
      <c r="X37" s="81">
        <v>13.32185044503681</v>
      </c>
      <c r="Y37" s="81">
        <v>11.720201011699798</v>
      </c>
      <c r="Z37" s="81">
        <v>10.964759235371609</v>
      </c>
      <c r="AA37" s="81"/>
      <c r="AB37" s="81">
        <v>17.21983701180006</v>
      </c>
      <c r="AC37" s="81">
        <v>10.493758047080741</v>
      </c>
      <c r="AD37" s="14">
        <v>12.146387591143542</v>
      </c>
      <c r="AE37" s="81">
        <v>11.052242784632407</v>
      </c>
      <c r="AF37" s="81">
        <v>0</v>
      </c>
      <c r="AG37" s="81">
        <v>14.748120303713868</v>
      </c>
      <c r="AH37" s="81">
        <v>16.80173586308258</v>
      </c>
      <c r="AI37" s="81">
        <v>12.909545570489604</v>
      </c>
      <c r="AJ37" s="81">
        <v>22.266461567332239</v>
      </c>
      <c r="AK37" s="81">
        <v>10.80696641682702</v>
      </c>
      <c r="AL37" s="81">
        <v>14.49182719903612</v>
      </c>
      <c r="AM37" s="81">
        <v>16.912350534495992</v>
      </c>
      <c r="AN37" s="81">
        <v>14.155103779508719</v>
      </c>
      <c r="AO37" s="81">
        <v>13.28199310440638</v>
      </c>
      <c r="AP37" s="81">
        <v>13.258653976865816</v>
      </c>
      <c r="AQ37" s="81">
        <v>11.266041007020887</v>
      </c>
      <c r="AR37" s="81">
        <v>13.357131246203926</v>
      </c>
      <c r="AS37" s="81"/>
      <c r="AT37" s="81"/>
      <c r="AU37" s="81"/>
      <c r="AV37" s="6"/>
      <c r="BA37" s="81"/>
    </row>
    <row r="38" spans="1:53" x14ac:dyDescent="0.25">
      <c r="C38" s="77" t="s">
        <v>192</v>
      </c>
      <c r="E38" t="s">
        <v>45</v>
      </c>
      <c r="F38">
        <v>2020</v>
      </c>
      <c r="G38" t="s">
        <v>49</v>
      </c>
      <c r="I38" s="81">
        <v>15.161186278663141</v>
      </c>
      <c r="J38" s="81">
        <v>13.560736876438162</v>
      </c>
      <c r="K38" s="81">
        <v>12.804879004556176</v>
      </c>
      <c r="L38" s="81">
        <v>12.628009387834636</v>
      </c>
      <c r="M38" s="81">
        <v>14.934985758203711</v>
      </c>
      <c r="N38" s="81"/>
      <c r="O38" s="81">
        <v>41.548327218531604</v>
      </c>
      <c r="P38" s="81">
        <v>12.553541671476079</v>
      </c>
      <c r="Q38" s="81">
        <v>14.844192873083031</v>
      </c>
      <c r="R38" s="81">
        <v>14.69949021375313</v>
      </c>
      <c r="S38" s="81">
        <v>12.051497005633554</v>
      </c>
      <c r="T38" s="81">
        <v>15.320955410262265</v>
      </c>
      <c r="U38" s="81">
        <v>13.689422225042744</v>
      </c>
      <c r="V38" s="81">
        <v>14.743839422076377</v>
      </c>
      <c r="W38" s="81">
        <v>20.038380076343845</v>
      </c>
      <c r="X38" s="81">
        <v>14.662880157132316</v>
      </c>
      <c r="Y38" s="81">
        <v>12.846581143189786</v>
      </c>
      <c r="Z38" s="81">
        <v>12.287634269792314</v>
      </c>
      <c r="AA38" s="81"/>
      <c r="AB38" s="81">
        <v>18.271550394617755</v>
      </c>
      <c r="AC38" s="81">
        <v>11.833139819054507</v>
      </c>
      <c r="AD38" s="14">
        <v>12.804879004556176</v>
      </c>
      <c r="AE38" s="81">
        <v>12.311652125499638</v>
      </c>
      <c r="AF38" s="81">
        <v>0</v>
      </c>
      <c r="AG38" s="81">
        <v>14.176839088579914</v>
      </c>
      <c r="AH38" s="81">
        <v>15.773568992995967</v>
      </c>
      <c r="AI38" s="81">
        <v>14.080741356740122</v>
      </c>
      <c r="AJ38" s="81">
        <v>21.178182043872628</v>
      </c>
      <c r="AK38" s="81">
        <v>11.938580291846977</v>
      </c>
      <c r="AL38" s="81">
        <v>15.051480355497393</v>
      </c>
      <c r="AM38" s="81">
        <v>18.193502758552633</v>
      </c>
      <c r="AN38" s="81">
        <v>13.641247954277647</v>
      </c>
      <c r="AO38" s="81">
        <v>13.977327507237648</v>
      </c>
      <c r="AP38" s="81">
        <v>12.013896766289843</v>
      </c>
      <c r="AQ38" s="81">
        <v>12.476418442528637</v>
      </c>
      <c r="AR38" s="81">
        <v>14.79837944364777</v>
      </c>
      <c r="AS38" s="81"/>
      <c r="AT38" s="81"/>
      <c r="AU38" s="81"/>
      <c r="AV38" s="6"/>
      <c r="BA38" s="81"/>
    </row>
    <row r="39" spans="1:53" x14ac:dyDescent="0.25">
      <c r="C39" s="77" t="s">
        <v>192</v>
      </c>
      <c r="E39" t="s">
        <v>45</v>
      </c>
      <c r="F39">
        <v>2030</v>
      </c>
      <c r="G39" t="s">
        <v>49</v>
      </c>
      <c r="I39" s="81">
        <v>16.897685844627421</v>
      </c>
      <c r="J39" s="81">
        <v>18.316323098679504</v>
      </c>
      <c r="K39" s="81">
        <v>17.550508186216504</v>
      </c>
      <c r="L39" s="81">
        <v>17.272364145695981</v>
      </c>
      <c r="M39" s="81">
        <v>16.638090056142314</v>
      </c>
      <c r="N39" s="81"/>
      <c r="O39" s="81">
        <v>65.237098629295062</v>
      </c>
      <c r="P39" s="81">
        <v>16.923709258743273</v>
      </c>
      <c r="Q39" s="81">
        <v>19.667552828111141</v>
      </c>
      <c r="R39" s="81">
        <v>19.930218132397872</v>
      </c>
      <c r="S39" s="81">
        <v>16.312233987037338</v>
      </c>
      <c r="T39" s="81">
        <v>21.297161205554026</v>
      </c>
      <c r="U39" s="81">
        <v>18.360748030312489</v>
      </c>
      <c r="V39" s="81">
        <v>20.169026549071866</v>
      </c>
      <c r="W39" s="81">
        <v>28.817440044066558</v>
      </c>
      <c r="X39" s="81">
        <v>13.373514778569964</v>
      </c>
      <c r="Y39" s="81">
        <v>17.442310905755583</v>
      </c>
      <c r="Z39" s="81">
        <v>16.703974404605173</v>
      </c>
      <c r="AA39" s="81"/>
      <c r="AB39" s="81">
        <v>25.174999776736442</v>
      </c>
      <c r="AC39" s="81">
        <v>16.184477744897073</v>
      </c>
      <c r="AD39" s="14">
        <v>17.550508186216504</v>
      </c>
      <c r="AE39" s="81">
        <v>16.826892547834497</v>
      </c>
      <c r="AF39" s="81">
        <v>0</v>
      </c>
      <c r="AG39" s="81">
        <v>16.126871286894808</v>
      </c>
      <c r="AH39" s="81">
        <v>21.473176602580079</v>
      </c>
      <c r="AI39" s="81">
        <v>18.867916835302875</v>
      </c>
      <c r="AJ39" s="81">
        <v>22.671699779870075</v>
      </c>
      <c r="AK39" s="81">
        <v>16.168020385403622</v>
      </c>
      <c r="AL39" s="81">
        <v>20.629202037525488</v>
      </c>
      <c r="AM39" s="81">
        <v>25.60573479586607</v>
      </c>
      <c r="AN39" s="81">
        <v>14.616678643121695</v>
      </c>
      <c r="AO39" s="81">
        <v>18.389000997673772</v>
      </c>
      <c r="AP39" s="81">
        <v>16.002543303941632</v>
      </c>
      <c r="AQ39" s="81">
        <v>16.88665021681954</v>
      </c>
      <c r="AR39" s="81">
        <v>20.29426985530954</v>
      </c>
      <c r="AS39" s="81"/>
      <c r="AT39" s="81"/>
      <c r="AU39" s="81"/>
      <c r="AW39" s="6"/>
      <c r="BA39" s="81"/>
    </row>
    <row r="40" spans="1:53" x14ac:dyDescent="0.25">
      <c r="C40" s="77" t="s">
        <v>192</v>
      </c>
      <c r="E40" t="s">
        <v>45</v>
      </c>
      <c r="F40">
        <v>2040</v>
      </c>
      <c r="G40" t="s">
        <v>49</v>
      </c>
      <c r="I40" s="81">
        <v>19.916062325556531</v>
      </c>
      <c r="J40" s="81">
        <v>18.681666117814739</v>
      </c>
      <c r="K40" s="81">
        <v>17.964256540071766</v>
      </c>
      <c r="L40" s="81">
        <v>17.600602319211056</v>
      </c>
      <c r="M40" s="81">
        <v>19.598419018051704</v>
      </c>
      <c r="N40" s="81"/>
      <c r="O40" s="81">
        <v>68.550911833399056</v>
      </c>
      <c r="P40" s="81">
        <v>17.252649783400777</v>
      </c>
      <c r="Q40" s="81">
        <v>19.736484140530166</v>
      </c>
      <c r="R40" s="81">
        <v>20.386148656218239</v>
      </c>
      <c r="S40" s="81">
        <v>16.600028823501646</v>
      </c>
      <c r="T40" s="81">
        <v>22.104933499989642</v>
      </c>
      <c r="U40" s="81">
        <v>18.787291958071151</v>
      </c>
      <c r="V40" s="81">
        <v>20.482301314818876</v>
      </c>
      <c r="W40" s="81">
        <v>29.832963197579929</v>
      </c>
      <c r="X40" s="81">
        <v>13.68665557101375</v>
      </c>
      <c r="Y40" s="81">
        <v>17.871698864558809</v>
      </c>
      <c r="Z40" s="81">
        <v>17.338437100265384</v>
      </c>
      <c r="AA40" s="81"/>
      <c r="AB40" s="81">
        <v>26.275921544944559</v>
      </c>
      <c r="AC40" s="81">
        <v>16.405236850079753</v>
      </c>
      <c r="AD40" s="14">
        <v>17.964256540071766</v>
      </c>
      <c r="AE40" s="81">
        <v>17.005709059064912</v>
      </c>
      <c r="AF40" s="81">
        <v>0</v>
      </c>
      <c r="AG40" s="81">
        <v>18.961336059062639</v>
      </c>
      <c r="AH40" s="81">
        <v>21.628063427866945</v>
      </c>
      <c r="AI40" s="81">
        <v>19.109504036524427</v>
      </c>
      <c r="AJ40" s="81">
        <v>25.847231791750424</v>
      </c>
      <c r="AK40" s="81">
        <v>16.231051634983981</v>
      </c>
      <c r="AL40" s="81">
        <v>21.282839775021536</v>
      </c>
      <c r="AM40" s="81">
        <v>26.394820813505468</v>
      </c>
      <c r="AN40" s="81">
        <v>17.125005212662892</v>
      </c>
      <c r="AO40" s="81">
        <v>19.034650852983045</v>
      </c>
      <c r="AP40" s="81">
        <v>16.423213139361192</v>
      </c>
      <c r="AQ40" s="81">
        <v>17.196926007453005</v>
      </c>
      <c r="AR40" s="81">
        <v>20.803207022275817</v>
      </c>
      <c r="AS40" s="81"/>
      <c r="AT40" s="81"/>
      <c r="AU40" s="81"/>
      <c r="AW40" s="6"/>
      <c r="AX40" s="6"/>
      <c r="BA40" s="81"/>
    </row>
    <row r="41" spans="1:53" x14ac:dyDescent="0.25">
      <c r="C41" s="77" t="s">
        <v>192</v>
      </c>
      <c r="E41" t="s">
        <v>45</v>
      </c>
      <c r="F41">
        <v>2050</v>
      </c>
      <c r="G41" t="s">
        <v>49</v>
      </c>
      <c r="I41" s="81">
        <v>22.934438806485641</v>
      </c>
      <c r="J41" s="81">
        <v>18.996743914268613</v>
      </c>
      <c r="K41" s="81">
        <v>18.37580630424215</v>
      </c>
      <c r="L41" s="81">
        <v>17.912778148906757</v>
      </c>
      <c r="M41" s="81">
        <v>22.558747979961101</v>
      </c>
      <c r="N41" s="81"/>
      <c r="O41" s="81">
        <v>71.864725037503064</v>
      </c>
      <c r="P41" s="81">
        <v>17.584123829537933</v>
      </c>
      <c r="Q41" s="81">
        <v>19.926372910983432</v>
      </c>
      <c r="R41" s="81">
        <v>20.910054269981394</v>
      </c>
      <c r="S41" s="81">
        <v>16.86466871069959</v>
      </c>
      <c r="T41" s="81">
        <v>22.813226491311401</v>
      </c>
      <c r="U41" s="81">
        <v>19.187513737219543</v>
      </c>
      <c r="V41" s="81">
        <v>20.807165432735321</v>
      </c>
      <c r="W41" s="81">
        <v>31.005623059349233</v>
      </c>
      <c r="X41" s="81">
        <v>13.999443093983148</v>
      </c>
      <c r="Y41" s="81">
        <v>18.300398595496752</v>
      </c>
      <c r="Z41" s="81">
        <v>17.99017557530194</v>
      </c>
      <c r="AA41" s="81"/>
      <c r="AB41" s="81">
        <v>27.576500232317397</v>
      </c>
      <c r="AC41" s="81">
        <v>16.657964014759052</v>
      </c>
      <c r="AD41" s="14">
        <v>18.37580630424215</v>
      </c>
      <c r="AE41" s="81">
        <v>17.160313543636548</v>
      </c>
      <c r="AF41" s="81">
        <v>0</v>
      </c>
      <c r="AG41" s="81">
        <v>21.795800831230469</v>
      </c>
      <c r="AH41" s="81">
        <v>21.782950253153814</v>
      </c>
      <c r="AI41" s="81">
        <v>19.38868912716881</v>
      </c>
      <c r="AJ41" s="81">
        <v>29.022763803630763</v>
      </c>
      <c r="AK41" s="81">
        <v>16.273095698541471</v>
      </c>
      <c r="AL41" s="81">
        <v>21.943734127253663</v>
      </c>
      <c r="AM41" s="81">
        <v>27.141874233242369</v>
      </c>
      <c r="AN41" s="81">
        <v>19.633331782204092</v>
      </c>
      <c r="AO41" s="81">
        <v>19.67158663175994</v>
      </c>
      <c r="AP41" s="81">
        <v>16.854752728896347</v>
      </c>
      <c r="AQ41" s="81">
        <v>17.502106568509326</v>
      </c>
      <c r="AR41" s="81">
        <v>21.312520759284173</v>
      </c>
      <c r="AS41" s="81"/>
      <c r="AT41" s="81"/>
      <c r="AU41" s="81"/>
      <c r="AW41" s="6"/>
      <c r="AX41" s="6"/>
      <c r="AY41" s="6"/>
      <c r="BA41" s="81"/>
    </row>
    <row r="42" spans="1:53" x14ac:dyDescent="0.25">
      <c r="B42" t="s">
        <v>46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81"/>
      <c r="AT42" s="81"/>
      <c r="AU42" s="81"/>
      <c r="AV42" s="6"/>
      <c r="AW42" s="6"/>
      <c r="AX42" s="6"/>
      <c r="AY42" s="6"/>
      <c r="BA42" s="81"/>
    </row>
    <row r="43" spans="1:53" x14ac:dyDescent="0.25">
      <c r="A43" s="77" t="s">
        <v>58</v>
      </c>
      <c r="B43" s="77" t="s">
        <v>42</v>
      </c>
      <c r="D43" s="77" t="s">
        <v>40</v>
      </c>
      <c r="E43" s="77" t="s">
        <v>41</v>
      </c>
      <c r="F43" s="77">
        <v>2005</v>
      </c>
      <c r="G43" s="77" t="s">
        <v>83</v>
      </c>
      <c r="H43" s="77"/>
      <c r="I43" s="18">
        <f>I44</f>
        <v>0</v>
      </c>
      <c r="J43" s="18">
        <f t="shared" ref="J43:AR43" si="18">J44</f>
        <v>0</v>
      </c>
      <c r="K43" s="18">
        <f t="shared" si="18"/>
        <v>0</v>
      </c>
      <c r="L43" s="18">
        <f t="shared" si="18"/>
        <v>0</v>
      </c>
      <c r="M43" s="18">
        <f t="shared" si="18"/>
        <v>0</v>
      </c>
      <c r="N43" s="18">
        <f t="shared" si="18"/>
        <v>0</v>
      </c>
      <c r="O43" s="18">
        <f t="shared" si="18"/>
        <v>0</v>
      </c>
      <c r="P43" s="18">
        <f t="shared" si="18"/>
        <v>0</v>
      </c>
      <c r="Q43" s="18">
        <f t="shared" si="18"/>
        <v>0</v>
      </c>
      <c r="R43" s="18">
        <f t="shared" si="18"/>
        <v>0</v>
      </c>
      <c r="S43" s="18">
        <f t="shared" si="18"/>
        <v>0</v>
      </c>
      <c r="T43" s="18">
        <f t="shared" si="18"/>
        <v>0</v>
      </c>
      <c r="U43" s="18">
        <f t="shared" si="18"/>
        <v>0</v>
      </c>
      <c r="V43" s="18">
        <f t="shared" si="18"/>
        <v>0</v>
      </c>
      <c r="W43" s="18">
        <f t="shared" si="18"/>
        <v>0</v>
      </c>
      <c r="X43" s="18">
        <f t="shared" si="18"/>
        <v>0</v>
      </c>
      <c r="Y43" s="18">
        <f t="shared" si="18"/>
        <v>0</v>
      </c>
      <c r="Z43" s="18">
        <f t="shared" si="18"/>
        <v>0</v>
      </c>
      <c r="AA43" s="18">
        <f t="shared" si="18"/>
        <v>0</v>
      </c>
      <c r="AB43" s="18">
        <f t="shared" si="18"/>
        <v>0</v>
      </c>
      <c r="AC43" s="18">
        <f t="shared" si="18"/>
        <v>0</v>
      </c>
      <c r="AD43" s="18">
        <f t="shared" si="18"/>
        <v>0</v>
      </c>
      <c r="AE43" s="18">
        <f t="shared" si="18"/>
        <v>0</v>
      </c>
      <c r="AF43" s="18">
        <f t="shared" si="18"/>
        <v>0</v>
      </c>
      <c r="AG43" s="18">
        <f t="shared" si="18"/>
        <v>0</v>
      </c>
      <c r="AH43" s="18">
        <f t="shared" si="18"/>
        <v>0</v>
      </c>
      <c r="AI43" s="18">
        <f t="shared" si="18"/>
        <v>0</v>
      </c>
      <c r="AJ43" s="18">
        <f t="shared" si="18"/>
        <v>0</v>
      </c>
      <c r="AK43" s="18">
        <f t="shared" si="18"/>
        <v>0</v>
      </c>
      <c r="AL43" s="18">
        <f t="shared" si="18"/>
        <v>0</v>
      </c>
      <c r="AM43" s="18">
        <f t="shared" si="18"/>
        <v>0</v>
      </c>
      <c r="AN43" s="18">
        <f t="shared" si="18"/>
        <v>0</v>
      </c>
      <c r="AO43" s="18">
        <f t="shared" si="18"/>
        <v>0</v>
      </c>
      <c r="AP43" s="18">
        <f t="shared" si="18"/>
        <v>0</v>
      </c>
      <c r="AQ43" s="18">
        <f t="shared" si="18"/>
        <v>0</v>
      </c>
      <c r="AR43" s="18">
        <f t="shared" si="18"/>
        <v>0</v>
      </c>
      <c r="AS43" s="18"/>
      <c r="AT43" s="18"/>
      <c r="AU43" s="81"/>
      <c r="AV43" s="81"/>
      <c r="AW43" s="77"/>
      <c r="AX43" s="77"/>
      <c r="AY43" s="77"/>
      <c r="BA43" s="81"/>
    </row>
    <row r="44" spans="1:53" x14ac:dyDescent="0.25">
      <c r="A44" t="s">
        <v>58</v>
      </c>
      <c r="B44" t="s">
        <v>42</v>
      </c>
      <c r="D44" t="s">
        <v>40</v>
      </c>
      <c r="E44" t="s">
        <v>41</v>
      </c>
      <c r="F44">
        <v>2010</v>
      </c>
      <c r="G44" t="s">
        <v>83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97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97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/>
      <c r="AT44" s="18"/>
      <c r="AU44" s="81">
        <f>SUM(J44:L44,O44:Z44,AB44:AE44,AH44:AI44,AK44:AM44,AO44:AR44)</f>
        <v>0</v>
      </c>
      <c r="AV44" s="77"/>
      <c r="AW44" s="77"/>
      <c r="AX44" s="77"/>
      <c r="AY44" s="77"/>
      <c r="BA44" s="81"/>
    </row>
    <row r="45" spans="1:53" x14ac:dyDescent="0.25">
      <c r="B45" t="s">
        <v>42</v>
      </c>
      <c r="D45" t="s">
        <v>40</v>
      </c>
      <c r="E45" t="s">
        <v>41</v>
      </c>
      <c r="F45">
        <v>2020</v>
      </c>
      <c r="G45" t="s">
        <v>83</v>
      </c>
      <c r="I45" s="81">
        <v>30.519997629808465</v>
      </c>
      <c r="J45" s="81">
        <v>30.020740570056255</v>
      </c>
      <c r="K45" s="81">
        <v>17.704279230730009</v>
      </c>
      <c r="L45" s="81">
        <v>92.830491993515125</v>
      </c>
      <c r="M45" s="81">
        <v>74.86351593379888</v>
      </c>
      <c r="N45" s="97">
        <v>0</v>
      </c>
      <c r="O45" s="81">
        <v>2.1753096341136446</v>
      </c>
      <c r="P45" s="81">
        <v>34.749736178387849</v>
      </c>
      <c r="Q45" s="81">
        <v>98.214863762508799</v>
      </c>
      <c r="R45" s="81">
        <v>8.9480802374611201</v>
      </c>
      <c r="S45" s="81">
        <v>7.5373152243535735</v>
      </c>
      <c r="T45" s="81">
        <v>400.72622940225972</v>
      </c>
      <c r="U45" s="81">
        <v>17.34302314635563</v>
      </c>
      <c r="V45" s="81">
        <v>208.50260778874582</v>
      </c>
      <c r="W45" s="81">
        <v>38.805098158822858</v>
      </c>
      <c r="X45" s="81">
        <v>0</v>
      </c>
      <c r="Y45" s="81">
        <v>119.99230990724419</v>
      </c>
      <c r="Z45" s="81">
        <v>15.962019106083053</v>
      </c>
      <c r="AA45" s="97">
        <v>0</v>
      </c>
      <c r="AB45" s="81">
        <v>252.64339820117209</v>
      </c>
      <c r="AC45" s="81">
        <v>35.93341012141596</v>
      </c>
      <c r="AD45" s="81">
        <v>0</v>
      </c>
      <c r="AE45" s="81">
        <v>10.261745932188685</v>
      </c>
      <c r="AF45" s="81">
        <v>2.8588013076567131</v>
      </c>
      <c r="AG45" s="81">
        <v>18.456250861657075</v>
      </c>
      <c r="AH45" s="81">
        <v>0</v>
      </c>
      <c r="AI45" s="81">
        <v>14.223900952381292</v>
      </c>
      <c r="AJ45" s="81">
        <v>4.7513780356023307</v>
      </c>
      <c r="AK45" s="81">
        <v>226.19760723924736</v>
      </c>
      <c r="AL45" s="81">
        <v>35.986789773173584</v>
      </c>
      <c r="AM45" s="81">
        <v>372.68497606690198</v>
      </c>
      <c r="AN45" s="81">
        <v>42.992519160375792</v>
      </c>
      <c r="AO45" s="81">
        <v>14.247520094666589</v>
      </c>
      <c r="AP45" s="81">
        <v>2.653424964253535</v>
      </c>
      <c r="AQ45" s="81">
        <v>13.642485884774636</v>
      </c>
      <c r="AR45" s="81">
        <v>34.954926228135754</v>
      </c>
      <c r="AS45" s="81"/>
      <c r="AT45" s="81"/>
      <c r="AU45" s="81"/>
      <c r="AV45" s="81">
        <f>SUM(J45:L45,O45:Z45,AB45:AE45,AH45:AI45,AK45:AM45,AO45:AR45)</f>
        <v>2106.9422897989489</v>
      </c>
      <c r="AW45" s="77"/>
      <c r="AX45" s="77"/>
      <c r="AY45" s="77"/>
      <c r="BA45" s="81"/>
    </row>
    <row r="46" spans="1:53" x14ac:dyDescent="0.25">
      <c r="B46" t="s">
        <v>42</v>
      </c>
      <c r="D46" t="s">
        <v>40</v>
      </c>
      <c r="E46" t="s">
        <v>41</v>
      </c>
      <c r="F46">
        <v>2030</v>
      </c>
      <c r="G46" t="s">
        <v>83</v>
      </c>
      <c r="I46" s="81">
        <v>33.304529472176668</v>
      </c>
      <c r="J46" s="81">
        <v>32.707921645809094</v>
      </c>
      <c r="K46" s="81">
        <v>26.894833833646743</v>
      </c>
      <c r="L46" s="81">
        <v>88.398679561835181</v>
      </c>
      <c r="M46" s="81">
        <v>80.483894507989703</v>
      </c>
      <c r="N46" s="97">
        <v>0</v>
      </c>
      <c r="O46" s="81">
        <v>1.5619004250493904</v>
      </c>
      <c r="P46" s="81">
        <v>41.019057878526212</v>
      </c>
      <c r="Q46" s="81">
        <v>188.31430536479212</v>
      </c>
      <c r="R46" s="81">
        <v>9.2733168628860927</v>
      </c>
      <c r="S46" s="81">
        <v>7.6507919439995069</v>
      </c>
      <c r="T46" s="81">
        <v>486.61598320415305</v>
      </c>
      <c r="U46" s="81">
        <v>19.967757175083868</v>
      </c>
      <c r="V46" s="81">
        <v>312.90104086597341</v>
      </c>
      <c r="W46" s="81">
        <v>27.861462622113994</v>
      </c>
      <c r="X46" s="81">
        <v>0</v>
      </c>
      <c r="Y46" s="81">
        <v>128.14819211634992</v>
      </c>
      <c r="Z46" s="81">
        <v>15.451454426000101</v>
      </c>
      <c r="AA46" s="97">
        <v>0</v>
      </c>
      <c r="AB46" s="81">
        <v>242.93156920927217</v>
      </c>
      <c r="AC46" s="81">
        <v>42.532614339375357</v>
      </c>
      <c r="AD46" s="81">
        <v>0</v>
      </c>
      <c r="AE46" s="81">
        <v>13.527383566898413</v>
      </c>
      <c r="AF46" s="81">
        <v>3.0481827317743857</v>
      </c>
      <c r="AG46" s="81">
        <v>20.099774091122399</v>
      </c>
      <c r="AH46" s="81">
        <v>0</v>
      </c>
      <c r="AI46" s="81">
        <v>27.687486175633612</v>
      </c>
      <c r="AJ46" s="81">
        <v>5.1630737753276632</v>
      </c>
      <c r="AK46" s="81">
        <v>289.45316499170997</v>
      </c>
      <c r="AL46" s="81">
        <v>41.949228477202055</v>
      </c>
      <c r="AM46" s="81">
        <v>405.24827185949721</v>
      </c>
      <c r="AN46" s="81">
        <v>44.99461394997828</v>
      </c>
      <c r="AO46" s="81">
        <v>18.172237984219596</v>
      </c>
      <c r="AP46" s="81">
        <v>7.4846214796432022</v>
      </c>
      <c r="AQ46" s="81">
        <v>17.413082717578767</v>
      </c>
      <c r="AR46" s="81">
        <v>46.836680990133175</v>
      </c>
      <c r="AS46" s="81"/>
      <c r="AT46" s="81"/>
      <c r="AU46" s="81"/>
      <c r="AV46" s="77"/>
      <c r="AW46" s="81">
        <f>SUM(J46:L46,O46:Z46,AB46:AE46,AH46:AI46,AK46:AM46,AO46:AR46)</f>
        <v>2540.0030397173819</v>
      </c>
      <c r="AX46" s="77"/>
      <c r="AY46" s="77"/>
      <c r="BA46" s="81"/>
    </row>
    <row r="47" spans="1:53" x14ac:dyDescent="0.25">
      <c r="B47" t="s">
        <v>42</v>
      </c>
      <c r="D47" t="s">
        <v>40</v>
      </c>
      <c r="E47" t="s">
        <v>41</v>
      </c>
      <c r="F47">
        <v>2040</v>
      </c>
      <c r="G47" t="s">
        <v>83</v>
      </c>
      <c r="I47" s="81">
        <v>36.316159393560973</v>
      </c>
      <c r="J47" s="81">
        <v>28.723993323257822</v>
      </c>
      <c r="K47" s="81">
        <v>16.54363334043537</v>
      </c>
      <c r="L47" s="81">
        <v>92.910108806270131</v>
      </c>
      <c r="M47" s="81">
        <v>84.17766412079591</v>
      </c>
      <c r="N47" s="97">
        <v>0</v>
      </c>
      <c r="O47" s="81">
        <v>1.4734716651936686</v>
      </c>
      <c r="P47" s="81">
        <v>45.244010244251825</v>
      </c>
      <c r="Q47" s="81">
        <v>201.67683058810979</v>
      </c>
      <c r="R47" s="81">
        <v>8.59948659226845</v>
      </c>
      <c r="S47" s="81">
        <v>5.3992693974451127</v>
      </c>
      <c r="T47" s="81">
        <v>520.23381479450336</v>
      </c>
      <c r="U47" s="81">
        <v>26.655881394739275</v>
      </c>
      <c r="V47" s="81">
        <v>316.19234699967819</v>
      </c>
      <c r="W47" s="81">
        <v>29.76798677635152</v>
      </c>
      <c r="X47" s="81">
        <v>0</v>
      </c>
      <c r="Y47" s="81">
        <v>137.61351763483242</v>
      </c>
      <c r="Z47" s="81">
        <v>11.572736678136</v>
      </c>
      <c r="AA47" s="97">
        <v>0</v>
      </c>
      <c r="AB47" s="81">
        <v>232.99221246355978</v>
      </c>
      <c r="AC47" s="81">
        <v>31.000244181889695</v>
      </c>
      <c r="AD47" s="81">
        <v>0</v>
      </c>
      <c r="AE47" s="81">
        <v>9.6054052269034269</v>
      </c>
      <c r="AF47" s="81">
        <v>3.2605115221399967</v>
      </c>
      <c r="AG47" s="81">
        <v>22.361876968876754</v>
      </c>
      <c r="AH47" s="81">
        <v>0</v>
      </c>
      <c r="AI47" s="81">
        <v>25.689671860350678</v>
      </c>
      <c r="AJ47" s="81">
        <v>5.5283869330346436</v>
      </c>
      <c r="AK47" s="81">
        <v>292.34872367116867</v>
      </c>
      <c r="AL47" s="81">
        <v>39.668911069241304</v>
      </c>
      <c r="AM47" s="81">
        <v>390.62579809470463</v>
      </c>
      <c r="AN47" s="81">
        <v>43.750534831484302</v>
      </c>
      <c r="AO47" s="81">
        <v>17.342632706980421</v>
      </c>
      <c r="AP47" s="81">
        <v>6.629948858739751</v>
      </c>
      <c r="AQ47" s="81">
        <v>11.294912248487739</v>
      </c>
      <c r="AR47" s="81">
        <v>43.335800154626746</v>
      </c>
      <c r="AS47" s="81"/>
      <c r="AT47" s="81"/>
      <c r="AU47" s="81"/>
      <c r="AV47" s="77"/>
      <c r="AW47" s="81"/>
      <c r="AX47" s="81">
        <f>SUM(J47:L47,O47:Z47,AB47:AE47,AH47:AI47,AK47:AM47,AO47:AR47)</f>
        <v>2543.1413487721261</v>
      </c>
      <c r="AY47" s="77"/>
      <c r="BA47" s="81"/>
    </row>
    <row r="48" spans="1:53" x14ac:dyDescent="0.25">
      <c r="B48" t="s">
        <v>42</v>
      </c>
      <c r="D48" t="s">
        <v>40</v>
      </c>
      <c r="E48" s="5" t="s">
        <v>41</v>
      </c>
      <c r="F48" s="5">
        <v>2050</v>
      </c>
      <c r="G48" s="5" t="s">
        <v>83</v>
      </c>
      <c r="I48" s="82">
        <v>39.366507282651469</v>
      </c>
      <c r="J48" s="82">
        <v>23.707820622290857</v>
      </c>
      <c r="K48" s="82">
        <v>4.255134901683185</v>
      </c>
      <c r="L48" s="82">
        <v>103.69091826542481</v>
      </c>
      <c r="M48" s="82">
        <v>87.411557526743863</v>
      </c>
      <c r="N48" s="97">
        <v>0</v>
      </c>
      <c r="O48" s="82">
        <v>1.3514141163210476</v>
      </c>
      <c r="P48" s="82">
        <v>49.593069924210525</v>
      </c>
      <c r="Q48" s="82">
        <v>214.68084295649189</v>
      </c>
      <c r="R48" s="82">
        <v>7.7031014484418598</v>
      </c>
      <c r="S48" s="82">
        <v>2.7032716906003076</v>
      </c>
      <c r="T48" s="82">
        <v>553.70515288680008</v>
      </c>
      <c r="U48" s="82">
        <v>34.17483257437344</v>
      </c>
      <c r="V48" s="82">
        <v>315.97845611720948</v>
      </c>
      <c r="W48" s="82">
        <v>31.61062410018825</v>
      </c>
      <c r="X48" s="82">
        <v>0</v>
      </c>
      <c r="Y48" s="82">
        <v>146.89212153928207</v>
      </c>
      <c r="Z48" s="82">
        <v>6.8991975533440808</v>
      </c>
      <c r="AA48" s="97">
        <v>0</v>
      </c>
      <c r="AB48" s="82">
        <v>218.40921661325984</v>
      </c>
      <c r="AC48" s="82">
        <v>17.148373303516788</v>
      </c>
      <c r="AD48" s="82">
        <v>0</v>
      </c>
      <c r="AE48" s="82">
        <v>4.9066176093848659</v>
      </c>
      <c r="AF48" s="82">
        <v>3.4664270144621838</v>
      </c>
      <c r="AG48" s="82">
        <v>24.714306262553283</v>
      </c>
      <c r="AH48" s="82">
        <v>0</v>
      </c>
      <c r="AI48" s="82">
        <v>23.029533725080196</v>
      </c>
      <c r="AJ48" s="82">
        <v>5.9498986697875917</v>
      </c>
      <c r="AK48" s="82">
        <v>291.97881490398368</v>
      </c>
      <c r="AL48" s="82">
        <v>36.499964977014763</v>
      </c>
      <c r="AM48" s="82">
        <v>368.55822231661693</v>
      </c>
      <c r="AN48" s="82">
        <v>41.738204900529965</v>
      </c>
      <c r="AO48" s="82">
        <v>16.152418438573424</v>
      </c>
      <c r="AP48" s="82">
        <v>5.5478314566762394</v>
      </c>
      <c r="AQ48" s="82">
        <v>4.0122401339265643</v>
      </c>
      <c r="AR48" s="82">
        <v>38.695851998399661</v>
      </c>
      <c r="AS48" s="85"/>
      <c r="AT48" s="85"/>
      <c r="AU48" s="81"/>
      <c r="AV48" s="77"/>
      <c r="AW48" s="81"/>
      <c r="AX48" s="81"/>
      <c r="AY48" s="81">
        <f>SUM(J48:L48,O48:Z48,AB48:AE48,AH48:AI48,AK48:AM48,AO48:AR48)</f>
        <v>2521.8850441730951</v>
      </c>
      <c r="BA48" s="81"/>
    </row>
    <row r="49" spans="1:53" x14ac:dyDescent="0.25">
      <c r="A49" s="77"/>
      <c r="B49" s="77"/>
      <c r="C49" s="77" t="s">
        <v>192</v>
      </c>
      <c r="D49" s="77"/>
      <c r="E49" s="77" t="s">
        <v>45</v>
      </c>
      <c r="F49" s="77">
        <v>2005</v>
      </c>
      <c r="G49" s="77" t="s">
        <v>83</v>
      </c>
      <c r="H49" s="77"/>
      <c r="I49" s="81">
        <f>I50</f>
        <v>3.054597057139365</v>
      </c>
      <c r="J49" s="81">
        <f t="shared" ref="J49" si="19">J50</f>
        <v>4.8471841252687753</v>
      </c>
      <c r="K49" s="81">
        <f t="shared" ref="K49" si="20">K50</f>
        <v>5.5389605734787777</v>
      </c>
      <c r="L49" s="81">
        <f t="shared" ref="L49" si="21">L50</f>
        <v>2.9356329768337233</v>
      </c>
      <c r="M49" s="81">
        <f t="shared" ref="M49" si="22">M50</f>
        <v>3.6014405366894833</v>
      </c>
      <c r="N49" s="81"/>
      <c r="O49" s="81">
        <f t="shared" ref="O49" si="23">O50</f>
        <v>4.7738372805294906</v>
      </c>
      <c r="P49" s="81">
        <f t="shared" ref="P49" si="24">P50</f>
        <v>3.1671531348788449</v>
      </c>
      <c r="Q49" s="81">
        <f t="shared" ref="Q49" si="25">Q50</f>
        <v>5.8103174082142148</v>
      </c>
      <c r="R49" s="81">
        <f t="shared" ref="R49" si="26">R50</f>
        <v>7.8685370858094172</v>
      </c>
      <c r="S49" s="81">
        <f t="shared" ref="S49" si="27">S50</f>
        <v>2.9316376554705297</v>
      </c>
      <c r="T49" s="81">
        <f t="shared" ref="T49" si="28">T50</f>
        <v>7.0488280316130254</v>
      </c>
      <c r="U49" s="81">
        <f t="shared" ref="U49" si="29">U50</f>
        <v>5.2786262623186539</v>
      </c>
      <c r="V49" s="81">
        <f t="shared" ref="V49" si="30">V50</f>
        <v>5.5202020277723296</v>
      </c>
      <c r="W49" s="81">
        <f t="shared" ref="W49" si="31">W50</f>
        <v>6.827323917909613</v>
      </c>
      <c r="X49" s="81">
        <f t="shared" ref="X49" si="32">X50</f>
        <v>0</v>
      </c>
      <c r="Y49" s="81">
        <f t="shared" ref="Y49" si="33">Y50</f>
        <v>2.8915203121081685</v>
      </c>
      <c r="Z49" s="81">
        <f t="shared" ref="Z49" si="34">Z50</f>
        <v>4.8246327980813319</v>
      </c>
      <c r="AA49" s="81">
        <f t="shared" ref="AA49" si="35">AA50</f>
        <v>0</v>
      </c>
      <c r="AB49" s="81">
        <f t="shared" ref="AB49" si="36">AB50</f>
        <v>7.4770788690979471</v>
      </c>
      <c r="AC49" s="81">
        <f t="shared" ref="AC49" si="37">AC50</f>
        <v>2.3516104946861769</v>
      </c>
      <c r="AD49" s="81">
        <f t="shared" ref="AD49" si="38">AD50</f>
        <v>6.945588898726788</v>
      </c>
      <c r="AE49" s="81">
        <f t="shared" ref="AE49" si="39">AE50</f>
        <v>2.5254583517731666</v>
      </c>
      <c r="AF49" s="81">
        <f t="shared" ref="AF49" si="40">AF50</f>
        <v>3.6014405366894837</v>
      </c>
      <c r="AG49" s="81">
        <f t="shared" ref="AG49" si="41">AG50</f>
        <v>3.6014405366894833</v>
      </c>
      <c r="AH49" s="81">
        <f t="shared" ref="AH49" si="42">AH50</f>
        <v>0</v>
      </c>
      <c r="AI49" s="81">
        <f t="shared" ref="AI49" si="43">AI50</f>
        <v>8.1939457882799864</v>
      </c>
      <c r="AJ49" s="81">
        <f t="shared" ref="AJ49" si="44">AJ50</f>
        <v>0</v>
      </c>
      <c r="AK49" s="81">
        <f t="shared" ref="AK49" si="45">AK50</f>
        <v>4.0461358551833602</v>
      </c>
      <c r="AL49" s="81">
        <f t="shared" ref="AL49" si="46">AL50</f>
        <v>4.4804164369300805</v>
      </c>
      <c r="AM49" s="81">
        <f t="shared" ref="AM49" si="47">AM50</f>
        <v>2.581995450761962</v>
      </c>
      <c r="AN49" s="81">
        <f t="shared" ref="AN49" si="48">AN50</f>
        <v>3.6017095227852414</v>
      </c>
      <c r="AO49" s="81">
        <f t="shared" ref="AO49" si="49">AO50</f>
        <v>7.6635994701149039</v>
      </c>
      <c r="AP49" s="81">
        <f t="shared" ref="AP49" si="50">AP50</f>
        <v>3.4551320435106643</v>
      </c>
      <c r="AQ49" s="81">
        <f t="shared" ref="AQ49" si="51">AQ50</f>
        <v>3.0123948026906122</v>
      </c>
      <c r="AR49" s="81">
        <f t="shared" ref="AR49" si="52">AR50</f>
        <v>7.1626970565236556</v>
      </c>
      <c r="AS49" s="81"/>
      <c r="AT49" s="81"/>
      <c r="AU49" s="81"/>
      <c r="AV49" s="6"/>
      <c r="BA49" s="81"/>
    </row>
    <row r="50" spans="1:53" x14ac:dyDescent="0.25">
      <c r="C50" s="77" t="s">
        <v>192</v>
      </c>
      <c r="E50" t="s">
        <v>45</v>
      </c>
      <c r="F50">
        <v>2010</v>
      </c>
      <c r="G50" t="s">
        <v>83</v>
      </c>
      <c r="I50" s="6">
        <f>I51</f>
        <v>3.054597057139365</v>
      </c>
      <c r="J50" s="81">
        <f t="shared" ref="J50:AR50" si="53">J51</f>
        <v>4.8471841252687753</v>
      </c>
      <c r="K50" s="81">
        <f t="shared" si="53"/>
        <v>5.5389605734787777</v>
      </c>
      <c r="L50" s="81">
        <f t="shared" si="53"/>
        <v>2.9356329768337233</v>
      </c>
      <c r="M50" s="81">
        <f t="shared" si="53"/>
        <v>3.6014405366894833</v>
      </c>
      <c r="N50" s="81"/>
      <c r="O50" s="81">
        <f t="shared" si="53"/>
        <v>4.7738372805294906</v>
      </c>
      <c r="P50" s="81">
        <f t="shared" si="53"/>
        <v>3.1671531348788449</v>
      </c>
      <c r="Q50" s="81">
        <f t="shared" si="53"/>
        <v>5.8103174082142148</v>
      </c>
      <c r="R50" s="81">
        <f t="shared" si="53"/>
        <v>7.8685370858094172</v>
      </c>
      <c r="S50" s="81">
        <f t="shared" si="53"/>
        <v>2.9316376554705297</v>
      </c>
      <c r="T50" s="81">
        <f t="shared" si="53"/>
        <v>7.0488280316130254</v>
      </c>
      <c r="U50" s="81">
        <f t="shared" si="53"/>
        <v>5.2786262623186539</v>
      </c>
      <c r="V50" s="81">
        <f t="shared" si="53"/>
        <v>5.5202020277723296</v>
      </c>
      <c r="W50" s="81">
        <f t="shared" si="53"/>
        <v>6.827323917909613</v>
      </c>
      <c r="X50" s="81">
        <f t="shared" si="53"/>
        <v>0</v>
      </c>
      <c r="Y50" s="81">
        <f t="shared" si="53"/>
        <v>2.8915203121081685</v>
      </c>
      <c r="Z50" s="81">
        <f t="shared" si="53"/>
        <v>4.8246327980813319</v>
      </c>
      <c r="AA50" s="81">
        <f t="shared" si="53"/>
        <v>0</v>
      </c>
      <c r="AB50" s="81">
        <f t="shared" si="53"/>
        <v>7.4770788690979471</v>
      </c>
      <c r="AC50" s="81">
        <f t="shared" si="53"/>
        <v>2.3516104946861769</v>
      </c>
      <c r="AD50" s="81">
        <f t="shared" si="53"/>
        <v>6.945588898726788</v>
      </c>
      <c r="AE50" s="81">
        <f t="shared" si="53"/>
        <v>2.5254583517731666</v>
      </c>
      <c r="AF50" s="81">
        <f t="shared" si="53"/>
        <v>3.6014405366894837</v>
      </c>
      <c r="AG50" s="81">
        <f t="shared" si="53"/>
        <v>3.6014405366894833</v>
      </c>
      <c r="AH50" s="81">
        <f t="shared" si="53"/>
        <v>0</v>
      </c>
      <c r="AI50" s="81">
        <f t="shared" si="53"/>
        <v>8.1939457882799864</v>
      </c>
      <c r="AJ50" s="81">
        <f t="shared" si="53"/>
        <v>0</v>
      </c>
      <c r="AK50" s="81">
        <f t="shared" si="53"/>
        <v>4.0461358551833602</v>
      </c>
      <c r="AL50" s="81">
        <f t="shared" si="53"/>
        <v>4.4804164369300805</v>
      </c>
      <c r="AM50" s="81">
        <f t="shared" si="53"/>
        <v>2.581995450761962</v>
      </c>
      <c r="AN50" s="81">
        <f t="shared" si="53"/>
        <v>3.6017095227852414</v>
      </c>
      <c r="AO50" s="81">
        <f t="shared" si="53"/>
        <v>7.6635994701149039</v>
      </c>
      <c r="AP50" s="81">
        <f t="shared" si="53"/>
        <v>3.4551320435106643</v>
      </c>
      <c r="AQ50" s="81">
        <f t="shared" si="53"/>
        <v>3.0123948026906122</v>
      </c>
      <c r="AR50" s="81">
        <f t="shared" si="53"/>
        <v>7.1626970565236556</v>
      </c>
      <c r="AS50" s="81"/>
      <c r="AT50" s="81"/>
      <c r="AU50" s="81"/>
      <c r="AW50" s="6"/>
      <c r="BA50" s="81"/>
    </row>
    <row r="51" spans="1:53" x14ac:dyDescent="0.25">
      <c r="C51" s="77" t="s">
        <v>192</v>
      </c>
      <c r="E51" t="s">
        <v>45</v>
      </c>
      <c r="F51">
        <v>2020</v>
      </c>
      <c r="G51" t="s">
        <v>83</v>
      </c>
      <c r="I51" s="81">
        <v>3.054597057139365</v>
      </c>
      <c r="J51" s="81">
        <v>4.8471841252687753</v>
      </c>
      <c r="K51" s="81">
        <v>5.5389605734787777</v>
      </c>
      <c r="L51" s="81">
        <v>2.9356329768337233</v>
      </c>
      <c r="M51" s="81">
        <v>3.6014405366894833</v>
      </c>
      <c r="N51" s="81"/>
      <c r="O51" s="81">
        <v>4.7738372805294906</v>
      </c>
      <c r="P51" s="81">
        <v>3.1671531348788449</v>
      </c>
      <c r="Q51" s="81">
        <v>5.8103174082142148</v>
      </c>
      <c r="R51" s="81">
        <v>7.8685370858094172</v>
      </c>
      <c r="S51" s="81">
        <v>2.9316376554705297</v>
      </c>
      <c r="T51" s="81">
        <v>7.0488280316130254</v>
      </c>
      <c r="U51" s="81">
        <v>5.2786262623186539</v>
      </c>
      <c r="V51" s="81">
        <v>5.5202020277723296</v>
      </c>
      <c r="W51" s="81">
        <v>6.827323917909613</v>
      </c>
      <c r="X51" s="81">
        <v>0</v>
      </c>
      <c r="Y51" s="81">
        <v>2.8915203121081685</v>
      </c>
      <c r="Z51" s="81">
        <v>4.8246327980813319</v>
      </c>
      <c r="AA51" s="81"/>
      <c r="AB51" s="81">
        <v>7.4770788690979471</v>
      </c>
      <c r="AC51" s="81">
        <v>2.3516104946861769</v>
      </c>
      <c r="AD51" s="81">
        <v>6.945588898726788</v>
      </c>
      <c r="AE51" s="81">
        <v>2.5254583517731666</v>
      </c>
      <c r="AF51" s="81">
        <v>3.6014405366894837</v>
      </c>
      <c r="AG51" s="81">
        <v>3.6014405366894833</v>
      </c>
      <c r="AH51" s="81">
        <v>0</v>
      </c>
      <c r="AI51" s="81">
        <v>8.1939457882799864</v>
      </c>
      <c r="AJ51" s="81">
        <v>0</v>
      </c>
      <c r="AK51" s="81">
        <v>4.0461358551833602</v>
      </c>
      <c r="AL51" s="81">
        <v>4.4804164369300805</v>
      </c>
      <c r="AM51" s="81">
        <v>2.581995450761962</v>
      </c>
      <c r="AN51" s="81">
        <v>3.6017095227852414</v>
      </c>
      <c r="AO51" s="81">
        <v>7.6635994701149039</v>
      </c>
      <c r="AP51" s="81">
        <v>3.4551320435106643</v>
      </c>
      <c r="AQ51" s="81">
        <v>3.0123948026906122</v>
      </c>
      <c r="AR51" s="81">
        <v>7.1626970565236556</v>
      </c>
      <c r="AS51" s="81"/>
      <c r="AT51" s="81"/>
      <c r="AU51" s="81"/>
      <c r="AW51" s="6"/>
      <c r="AX51" s="6"/>
      <c r="BA51" s="81"/>
    </row>
    <row r="52" spans="1:53" x14ac:dyDescent="0.25">
      <c r="C52" s="77" t="s">
        <v>192</v>
      </c>
      <c r="E52" t="s">
        <v>45</v>
      </c>
      <c r="F52">
        <v>2030</v>
      </c>
      <c r="G52" t="s">
        <v>83</v>
      </c>
      <c r="I52" s="81">
        <v>2.806981218900872</v>
      </c>
      <c r="J52" s="81">
        <v>4.4560633748761482</v>
      </c>
      <c r="K52" s="81">
        <v>4.8174887583924129</v>
      </c>
      <c r="L52" s="81">
        <v>2.9341107692873427</v>
      </c>
      <c r="M52" s="81">
        <v>2.8069812189008716</v>
      </c>
      <c r="N52" s="81"/>
      <c r="O52" s="81">
        <v>5.463484746162937</v>
      </c>
      <c r="P52" s="81">
        <v>2.812419662790159</v>
      </c>
      <c r="Q52" s="81">
        <v>5.0935027680739875</v>
      </c>
      <c r="R52" s="81">
        <v>7.3680859146879341</v>
      </c>
      <c r="S52" s="81">
        <v>2.8291280586845278</v>
      </c>
      <c r="T52" s="81">
        <v>6.1843341551340929</v>
      </c>
      <c r="U52" s="81">
        <v>4.7255968177028551</v>
      </c>
      <c r="V52" s="81">
        <v>4.7721917943114747</v>
      </c>
      <c r="W52" s="81">
        <v>7.6763181384906174</v>
      </c>
      <c r="X52" s="81">
        <v>3.5628415818950652</v>
      </c>
      <c r="Y52" s="81">
        <v>2.6969625287494745</v>
      </c>
      <c r="Z52" s="81">
        <v>4.6998454019377256</v>
      </c>
      <c r="AA52" s="81"/>
      <c r="AB52" s="81">
        <v>7.2070451393400798</v>
      </c>
      <c r="AC52" s="81">
        <v>2.0154190660147409</v>
      </c>
      <c r="AD52" s="81">
        <v>6.6494715331538536</v>
      </c>
      <c r="AE52" s="81">
        <v>2.1226225413863862</v>
      </c>
      <c r="AF52" s="81">
        <v>3.3710705515132817</v>
      </c>
      <c r="AG52" s="81">
        <v>3.3710705515132817</v>
      </c>
      <c r="AH52" s="81">
        <v>0</v>
      </c>
      <c r="AI52" s="81">
        <v>7.2556319607190307</v>
      </c>
      <c r="AJ52" s="81">
        <v>6.8774576450423366</v>
      </c>
      <c r="AK52" s="81">
        <v>3.5325320391715835</v>
      </c>
      <c r="AL52" s="81">
        <v>3.985704765662323</v>
      </c>
      <c r="AM52" s="81">
        <v>2.3802802804415526</v>
      </c>
      <c r="AN52" s="81">
        <v>2.806981218900872</v>
      </c>
      <c r="AO52" s="81">
        <v>6.8414735474524893</v>
      </c>
      <c r="AP52" s="81">
        <v>2.9652920738962476</v>
      </c>
      <c r="AQ52" s="81">
        <v>2.5846227430444948</v>
      </c>
      <c r="AR52" s="81">
        <v>6.3101300171647825</v>
      </c>
      <c r="AS52" s="81"/>
      <c r="AT52" s="81"/>
      <c r="AU52" s="81"/>
      <c r="AW52" s="6"/>
      <c r="AX52" s="6"/>
      <c r="AY52" s="6"/>
      <c r="BA52" s="81"/>
    </row>
    <row r="53" spans="1:53" x14ac:dyDescent="0.25">
      <c r="C53" s="77" t="s">
        <v>192</v>
      </c>
      <c r="E53" t="s">
        <v>45</v>
      </c>
      <c r="F53">
        <v>2040</v>
      </c>
      <c r="G53" t="s">
        <v>83</v>
      </c>
      <c r="I53" s="81">
        <v>3.1993445888666892</v>
      </c>
      <c r="J53" s="81">
        <v>4.6017565458906677</v>
      </c>
      <c r="K53" s="81">
        <v>5.2354456462671592</v>
      </c>
      <c r="L53" s="81">
        <v>2.7872218590467925</v>
      </c>
      <c r="M53" s="81">
        <v>3.1993445888666896</v>
      </c>
      <c r="N53" s="81"/>
      <c r="O53" s="81">
        <v>5.3130149539747</v>
      </c>
      <c r="P53" s="81">
        <v>2.7587966815632132</v>
      </c>
      <c r="Q53" s="81">
        <v>4.8688006259596204</v>
      </c>
      <c r="R53" s="81">
        <v>7.2604603109857253</v>
      </c>
      <c r="S53" s="81">
        <v>3.157653816323561</v>
      </c>
      <c r="T53" s="81">
        <v>5.958946727192342</v>
      </c>
      <c r="U53" s="81">
        <v>4.464569164295602</v>
      </c>
      <c r="V53" s="81">
        <v>4.5690720822217763</v>
      </c>
      <c r="W53" s="81">
        <v>7.3575648805348806</v>
      </c>
      <c r="X53" s="81">
        <v>3.9331101736017051</v>
      </c>
      <c r="Y53" s="81">
        <v>2.593031850121128</v>
      </c>
      <c r="Z53" s="81">
        <v>4.9150161756105515</v>
      </c>
      <c r="AA53" s="81"/>
      <c r="AB53" s="81">
        <v>7.0003618391672635</v>
      </c>
      <c r="AC53" s="81">
        <v>2.494993498277243</v>
      </c>
      <c r="AD53" s="81">
        <v>6.4037224794932337</v>
      </c>
      <c r="AE53" s="81">
        <v>2.5322563934939786</v>
      </c>
      <c r="AF53" s="81">
        <v>3.8041069103734575</v>
      </c>
      <c r="AG53" s="81">
        <v>3.8041069103734579</v>
      </c>
      <c r="AH53" s="81">
        <v>0</v>
      </c>
      <c r="AI53" s="81">
        <v>6.8760024308250483</v>
      </c>
      <c r="AJ53" s="81">
        <v>7.3990098251905945</v>
      </c>
      <c r="AK53" s="81">
        <v>3.3884432943794738</v>
      </c>
      <c r="AL53" s="81">
        <v>3.9987521944425737</v>
      </c>
      <c r="AM53" s="81">
        <v>2.3936396936123696</v>
      </c>
      <c r="AN53" s="81">
        <v>3.1993445888666892</v>
      </c>
      <c r="AO53" s="81">
        <v>6.5707959788930106</v>
      </c>
      <c r="AP53" s="81">
        <v>2.8841356679820507</v>
      </c>
      <c r="AQ53" s="81">
        <v>3.1109302871113149</v>
      </c>
      <c r="AR53" s="81">
        <v>6.004533230974177</v>
      </c>
      <c r="AS53" s="81"/>
      <c r="AT53" s="81"/>
      <c r="AU53" s="81"/>
      <c r="AV53" s="6"/>
      <c r="AW53" s="6"/>
      <c r="AX53" s="6"/>
      <c r="AY53" s="6"/>
      <c r="BA53" s="81"/>
    </row>
    <row r="54" spans="1:53" x14ac:dyDescent="0.25">
      <c r="C54" s="77" t="s">
        <v>192</v>
      </c>
      <c r="E54" t="s">
        <v>45</v>
      </c>
      <c r="F54">
        <v>2050</v>
      </c>
      <c r="G54" t="s">
        <v>83</v>
      </c>
      <c r="I54" s="81">
        <v>3.3772145901073483</v>
      </c>
      <c r="J54" s="81">
        <v>4.8107066235460607</v>
      </c>
      <c r="K54" s="81">
        <v>5.367505484968575</v>
      </c>
      <c r="L54" s="81">
        <v>2.5872439350290408</v>
      </c>
      <c r="M54" s="81">
        <v>3.975795628844343</v>
      </c>
      <c r="N54" s="81"/>
      <c r="O54" s="81">
        <v>5.1972571211057197</v>
      </c>
      <c r="P54" s="81">
        <v>2.719790276524594</v>
      </c>
      <c r="Q54" s="81">
        <v>4.6762759073211884</v>
      </c>
      <c r="R54" s="81">
        <v>7.2739577299953746</v>
      </c>
      <c r="S54" s="81">
        <v>3.1379284394390035</v>
      </c>
      <c r="T54" s="81">
        <v>5.8059899505406296</v>
      </c>
      <c r="U54" s="81">
        <v>4.3203906395670755</v>
      </c>
      <c r="V54" s="81">
        <v>4.3945869107965869</v>
      </c>
      <c r="W54" s="81">
        <v>7.1437644688864061</v>
      </c>
      <c r="X54" s="81">
        <v>4.1591668040793852</v>
      </c>
      <c r="Y54" s="81">
        <v>2.5541667798922498</v>
      </c>
      <c r="Z54" s="81">
        <v>4.7778607411841891</v>
      </c>
      <c r="AA54" s="81"/>
      <c r="AB54" s="81">
        <v>6.8722747985009285</v>
      </c>
      <c r="AC54" s="81">
        <v>2.5993541963663644</v>
      </c>
      <c r="AD54" s="81">
        <v>6.1917966823339992</v>
      </c>
      <c r="AE54" s="81">
        <v>3.1563916501180076</v>
      </c>
      <c r="AF54" s="81">
        <v>3.9757956288443426</v>
      </c>
      <c r="AG54" s="81">
        <v>3.9757956288443426</v>
      </c>
      <c r="AH54" s="81">
        <v>0</v>
      </c>
      <c r="AI54" s="81">
        <v>6.5517063682286256</v>
      </c>
      <c r="AJ54" s="81">
        <v>7.4662437528545489</v>
      </c>
      <c r="AK54" s="81">
        <v>3.2889302481077474</v>
      </c>
      <c r="AL54" s="81">
        <v>4.0895917412824812</v>
      </c>
      <c r="AM54" s="81">
        <v>2.4349288434408285</v>
      </c>
      <c r="AN54" s="81">
        <v>3.9700059124480074</v>
      </c>
      <c r="AO54" s="81">
        <v>6.3653511697007454</v>
      </c>
      <c r="AP54" s="81">
        <v>2.8154201529692657</v>
      </c>
      <c r="AQ54" s="81">
        <v>3.3593572863336467</v>
      </c>
      <c r="AR54" s="81">
        <v>5.9319776157798945</v>
      </c>
      <c r="AS54" s="81"/>
      <c r="AT54" s="81"/>
      <c r="AU54" s="81"/>
      <c r="AV54" s="6"/>
      <c r="AW54" s="6"/>
      <c r="AX54" s="6"/>
      <c r="AY54" s="6"/>
      <c r="BA54" s="81"/>
    </row>
    <row r="55" spans="1:53" x14ac:dyDescent="0.25">
      <c r="B55" t="s">
        <v>46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81"/>
      <c r="AT55" s="81"/>
      <c r="AU55" s="81"/>
      <c r="AV55" s="6"/>
      <c r="AW55" s="6"/>
      <c r="AX55" s="6"/>
      <c r="AY55" s="6"/>
      <c r="BA55" s="81"/>
    </row>
    <row r="56" spans="1:53" x14ac:dyDescent="0.25">
      <c r="A56" s="77" t="s">
        <v>153</v>
      </c>
      <c r="B56" s="77" t="s">
        <v>42</v>
      </c>
      <c r="D56" s="77" t="s">
        <v>40</v>
      </c>
      <c r="E56" s="77" t="s">
        <v>41</v>
      </c>
      <c r="F56" s="77">
        <v>2005</v>
      </c>
      <c r="G56" s="77" t="s">
        <v>50</v>
      </c>
      <c r="H56" s="77"/>
      <c r="I56" s="18">
        <f>I57</f>
        <v>0</v>
      </c>
      <c r="J56" s="18">
        <f t="shared" ref="J56:AR56" si="54">J57</f>
        <v>0</v>
      </c>
      <c r="K56" s="18">
        <f t="shared" si="54"/>
        <v>0</v>
      </c>
      <c r="L56" s="18">
        <f t="shared" si="54"/>
        <v>0</v>
      </c>
      <c r="M56" s="18">
        <f t="shared" si="54"/>
        <v>0</v>
      </c>
      <c r="N56" s="18">
        <f t="shared" si="54"/>
        <v>0</v>
      </c>
      <c r="O56" s="18">
        <f t="shared" si="54"/>
        <v>0</v>
      </c>
      <c r="P56" s="18">
        <f t="shared" si="54"/>
        <v>0</v>
      </c>
      <c r="Q56" s="18">
        <f t="shared" si="54"/>
        <v>0</v>
      </c>
      <c r="R56" s="18">
        <f t="shared" si="54"/>
        <v>0</v>
      </c>
      <c r="S56" s="18">
        <f t="shared" si="54"/>
        <v>0</v>
      </c>
      <c r="T56" s="18">
        <f t="shared" si="54"/>
        <v>0</v>
      </c>
      <c r="U56" s="18">
        <f t="shared" si="54"/>
        <v>0</v>
      </c>
      <c r="V56" s="18">
        <f t="shared" si="54"/>
        <v>0</v>
      </c>
      <c r="W56" s="18">
        <f t="shared" si="54"/>
        <v>0</v>
      </c>
      <c r="X56" s="18">
        <f t="shared" si="54"/>
        <v>0</v>
      </c>
      <c r="Y56" s="18">
        <f t="shared" si="54"/>
        <v>0</v>
      </c>
      <c r="Z56" s="18">
        <f t="shared" si="54"/>
        <v>0</v>
      </c>
      <c r="AA56" s="18">
        <f t="shared" si="54"/>
        <v>0</v>
      </c>
      <c r="AB56" s="18">
        <f t="shared" si="54"/>
        <v>0</v>
      </c>
      <c r="AC56" s="18">
        <f t="shared" si="54"/>
        <v>0</v>
      </c>
      <c r="AD56" s="18">
        <f t="shared" si="54"/>
        <v>0</v>
      </c>
      <c r="AE56" s="18">
        <f t="shared" si="54"/>
        <v>0</v>
      </c>
      <c r="AF56" s="18">
        <f t="shared" si="54"/>
        <v>0</v>
      </c>
      <c r="AG56" s="18">
        <f t="shared" si="54"/>
        <v>0</v>
      </c>
      <c r="AH56" s="18">
        <f t="shared" si="54"/>
        <v>0</v>
      </c>
      <c r="AI56" s="18">
        <f t="shared" si="54"/>
        <v>0</v>
      </c>
      <c r="AJ56" s="18">
        <f t="shared" si="54"/>
        <v>0</v>
      </c>
      <c r="AK56" s="18">
        <f t="shared" si="54"/>
        <v>0</v>
      </c>
      <c r="AL56" s="18">
        <f t="shared" si="54"/>
        <v>0</v>
      </c>
      <c r="AM56" s="18">
        <f t="shared" si="54"/>
        <v>0</v>
      </c>
      <c r="AN56" s="18">
        <f t="shared" si="54"/>
        <v>0</v>
      </c>
      <c r="AO56" s="18">
        <f t="shared" si="54"/>
        <v>0</v>
      </c>
      <c r="AP56" s="18">
        <f t="shared" si="54"/>
        <v>0</v>
      </c>
      <c r="AQ56" s="18">
        <f t="shared" si="54"/>
        <v>0</v>
      </c>
      <c r="AR56" s="18">
        <f t="shared" si="54"/>
        <v>0</v>
      </c>
      <c r="AS56" s="18"/>
      <c r="AT56" s="18"/>
      <c r="AU56" s="81"/>
      <c r="AV56" s="81"/>
      <c r="AW56" s="77"/>
      <c r="AX56" s="77"/>
      <c r="AY56" s="77"/>
      <c r="BA56" s="81"/>
    </row>
    <row r="57" spans="1:53" x14ac:dyDescent="0.25">
      <c r="A57" t="s">
        <v>153</v>
      </c>
      <c r="B57" t="s">
        <v>42</v>
      </c>
      <c r="D57" t="s">
        <v>40</v>
      </c>
      <c r="E57" t="s">
        <v>41</v>
      </c>
      <c r="F57">
        <v>2010</v>
      </c>
      <c r="G57" t="s">
        <v>50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97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97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/>
      <c r="AT57" s="18"/>
      <c r="AU57" s="81">
        <f>SUM(J57:L57,O57:Z57,AB57:AE57,AH57:AI57,AK57:AM57,AO57:AR57)</f>
        <v>0</v>
      </c>
      <c r="AV57" s="77"/>
      <c r="AW57" s="77"/>
      <c r="AX57" s="77"/>
      <c r="AY57" s="77"/>
      <c r="BA57" s="81"/>
    </row>
    <row r="58" spans="1:53" x14ac:dyDescent="0.25">
      <c r="B58" t="s">
        <v>42</v>
      </c>
      <c r="D58" t="s">
        <v>40</v>
      </c>
      <c r="E58" t="s">
        <v>41</v>
      </c>
      <c r="F58">
        <v>2020</v>
      </c>
      <c r="G58" t="s">
        <v>50</v>
      </c>
      <c r="I58" s="81">
        <v>0</v>
      </c>
      <c r="J58" s="81">
        <v>5.9461277613312156</v>
      </c>
      <c r="K58" s="81">
        <v>4.4968480469779921</v>
      </c>
      <c r="L58" s="81">
        <v>14.467364032483694</v>
      </c>
      <c r="M58" s="81">
        <v>0</v>
      </c>
      <c r="N58" s="97">
        <v>0</v>
      </c>
      <c r="O58" s="81">
        <v>0</v>
      </c>
      <c r="P58" s="81">
        <v>7.154566611161524</v>
      </c>
      <c r="Q58" s="81">
        <v>12.718083654894702</v>
      </c>
      <c r="R58" s="81">
        <v>3.7231979326781097</v>
      </c>
      <c r="S58" s="81">
        <v>3.8555633229740423</v>
      </c>
      <c r="T58" s="81">
        <v>0</v>
      </c>
      <c r="U58" s="81">
        <v>5.3378109541502896</v>
      </c>
      <c r="V58" s="81">
        <v>28.96190608514986</v>
      </c>
      <c r="W58" s="81">
        <v>0</v>
      </c>
      <c r="X58" s="81">
        <v>0</v>
      </c>
      <c r="Y58" s="81">
        <v>20.72175726373812</v>
      </c>
      <c r="Z58" s="81">
        <v>8.5668654648095419</v>
      </c>
      <c r="AA58" s="97">
        <v>0</v>
      </c>
      <c r="AB58" s="81">
        <v>0</v>
      </c>
      <c r="AC58" s="81">
        <v>18.744349162788687</v>
      </c>
      <c r="AD58" s="81">
        <v>0</v>
      </c>
      <c r="AE58" s="81">
        <v>6.1119559737457063</v>
      </c>
      <c r="AF58" s="81">
        <v>0</v>
      </c>
      <c r="AG58" s="81">
        <v>0</v>
      </c>
      <c r="AH58" s="81">
        <v>0</v>
      </c>
      <c r="AI58" s="81">
        <v>1.531559664732808</v>
      </c>
      <c r="AJ58" s="81">
        <v>4.4443968553859712</v>
      </c>
      <c r="AK58" s="81">
        <v>103.41714400426009</v>
      </c>
      <c r="AL58" s="81">
        <v>0</v>
      </c>
      <c r="AM58" s="81">
        <v>82.073364659979177</v>
      </c>
      <c r="AN58" s="81">
        <v>0</v>
      </c>
      <c r="AO58" s="81">
        <v>5.6968519349507636</v>
      </c>
      <c r="AP58" s="81">
        <v>0</v>
      </c>
      <c r="AQ58" s="81">
        <v>2.8521004420801104</v>
      </c>
      <c r="AR58" s="81">
        <v>34.345317981260109</v>
      </c>
      <c r="AS58" s="81"/>
      <c r="AT58" s="81"/>
      <c r="AU58" s="81"/>
      <c r="AV58" s="81">
        <f>SUM(J58:L58,O58:Z58,AB58:AE58,AH58:AI58,AK58:AM58,AO58:AR58)</f>
        <v>370.72273495414652</v>
      </c>
      <c r="AW58" s="77"/>
      <c r="AX58" s="77"/>
      <c r="AY58" s="77"/>
      <c r="BA58" s="81"/>
    </row>
    <row r="59" spans="1:53" x14ac:dyDescent="0.25">
      <c r="B59" t="s">
        <v>42</v>
      </c>
      <c r="D59" t="s">
        <v>40</v>
      </c>
      <c r="E59" t="s">
        <v>41</v>
      </c>
      <c r="F59">
        <v>2030</v>
      </c>
      <c r="G59" t="s">
        <v>50</v>
      </c>
      <c r="I59" s="81">
        <v>0</v>
      </c>
      <c r="J59" s="81">
        <v>6.5293851872209911</v>
      </c>
      <c r="K59" s="81">
        <v>6.6767792962771857</v>
      </c>
      <c r="L59" s="81">
        <v>11.768224178215874</v>
      </c>
      <c r="M59" s="81">
        <v>0</v>
      </c>
      <c r="N59" s="97">
        <v>0</v>
      </c>
      <c r="O59" s="81">
        <v>0</v>
      </c>
      <c r="P59" s="81">
        <v>9.1160627088234314</v>
      </c>
      <c r="Q59" s="81">
        <v>24.399464674655956</v>
      </c>
      <c r="R59" s="81">
        <v>3.8558907979564365</v>
      </c>
      <c r="S59" s="81">
        <v>3.9125321257792702</v>
      </c>
      <c r="T59" s="81">
        <v>0</v>
      </c>
      <c r="U59" s="81">
        <v>6.5259527948522287</v>
      </c>
      <c r="V59" s="81">
        <v>39.822355037308263</v>
      </c>
      <c r="W59" s="81">
        <v>0</v>
      </c>
      <c r="X59" s="81">
        <v>0</v>
      </c>
      <c r="Y59" s="81">
        <v>23.699246737382495</v>
      </c>
      <c r="Z59" s="81">
        <v>8.2978569203510411</v>
      </c>
      <c r="AA59" s="97">
        <v>0</v>
      </c>
      <c r="AB59" s="81">
        <v>0</v>
      </c>
      <c r="AC59" s="81">
        <v>21.724757521081685</v>
      </c>
      <c r="AD59" s="81">
        <v>0</v>
      </c>
      <c r="AE59" s="81">
        <v>7.7059499074982103</v>
      </c>
      <c r="AF59" s="81">
        <v>0</v>
      </c>
      <c r="AG59" s="81">
        <v>0</v>
      </c>
      <c r="AH59" s="81">
        <v>0</v>
      </c>
      <c r="AI59" s="81">
        <v>2.9189249680753342</v>
      </c>
      <c r="AJ59" s="81">
        <v>4.8294933973366927</v>
      </c>
      <c r="AK59" s="81">
        <v>129.69984679934191</v>
      </c>
      <c r="AL59" s="81">
        <v>0</v>
      </c>
      <c r="AM59" s="81">
        <v>91.668226761076852</v>
      </c>
      <c r="AN59" s="81">
        <v>0</v>
      </c>
      <c r="AO59" s="81">
        <v>7.1958496690185729</v>
      </c>
      <c r="AP59" s="81">
        <v>0</v>
      </c>
      <c r="AQ59" s="81">
        <v>3.3968040257015977</v>
      </c>
      <c r="AR59" s="81">
        <v>46.602870642988023</v>
      </c>
      <c r="AS59" s="81"/>
      <c r="AT59" s="81"/>
      <c r="AU59" s="81"/>
      <c r="AV59" s="77"/>
      <c r="AW59" s="81">
        <f>SUM(J59:L59,O59:Z59,AB59:AE59,AH59:AI59,AK59:AM59,AO59:AR59)</f>
        <v>455.51698075360537</v>
      </c>
      <c r="AX59" s="77"/>
      <c r="AY59" s="77"/>
      <c r="BA59" s="81"/>
    </row>
    <row r="60" spans="1:53" x14ac:dyDescent="0.25">
      <c r="B60" t="s">
        <v>42</v>
      </c>
      <c r="D60" t="s">
        <v>40</v>
      </c>
      <c r="E60" t="s">
        <v>41</v>
      </c>
      <c r="F60">
        <v>2040</v>
      </c>
      <c r="G60" t="s">
        <v>50</v>
      </c>
      <c r="I60" s="81">
        <v>0</v>
      </c>
      <c r="J60" s="81">
        <v>5.7631965063101109</v>
      </c>
      <c r="K60" s="81">
        <v>4.1004115801428105</v>
      </c>
      <c r="L60" s="81">
        <v>13.708075750285566</v>
      </c>
      <c r="M60" s="81">
        <v>0</v>
      </c>
      <c r="N60" s="97">
        <v>0</v>
      </c>
      <c r="O60" s="81">
        <v>0</v>
      </c>
      <c r="P60" s="81">
        <v>13.336615777369664</v>
      </c>
      <c r="Q60" s="81">
        <v>26.236640271347358</v>
      </c>
      <c r="R60" s="81">
        <v>3.5750377044964994</v>
      </c>
      <c r="S60" s="81">
        <v>2.8782412950979568</v>
      </c>
      <c r="T60" s="81">
        <v>0</v>
      </c>
      <c r="U60" s="81">
        <v>9.0403405763204034</v>
      </c>
      <c r="V60" s="81">
        <v>39.289566464234127</v>
      </c>
      <c r="W60" s="81">
        <v>0</v>
      </c>
      <c r="X60" s="81">
        <v>0</v>
      </c>
      <c r="Y60" s="81">
        <v>26.491634194621405</v>
      </c>
      <c r="Z60" s="81">
        <v>6.2256818559292739</v>
      </c>
      <c r="AA60" s="97">
        <v>0</v>
      </c>
      <c r="AB60" s="81">
        <v>0</v>
      </c>
      <c r="AC60" s="81">
        <v>16.442270102064693</v>
      </c>
      <c r="AD60" s="81">
        <v>0</v>
      </c>
      <c r="AE60" s="81">
        <v>5.9852565551081289</v>
      </c>
      <c r="AF60" s="81">
        <v>0</v>
      </c>
      <c r="AG60" s="81">
        <v>0</v>
      </c>
      <c r="AH60" s="81">
        <v>0</v>
      </c>
      <c r="AI60" s="81">
        <v>2.705161478678217</v>
      </c>
      <c r="AJ60" s="81">
        <v>5.1712040836214568</v>
      </c>
      <c r="AK60" s="81">
        <v>131.05258890618197</v>
      </c>
      <c r="AL60" s="81">
        <v>0</v>
      </c>
      <c r="AM60" s="81">
        <v>91.043486500158778</v>
      </c>
      <c r="AN60" s="81">
        <v>0</v>
      </c>
      <c r="AO60" s="81">
        <v>6.9161895106724636</v>
      </c>
      <c r="AP60" s="81">
        <v>0</v>
      </c>
      <c r="AQ60" s="81">
        <v>2.7283001354119603</v>
      </c>
      <c r="AR60" s="81">
        <v>43.232678622415058</v>
      </c>
      <c r="AS60" s="81"/>
      <c r="AT60" s="81"/>
      <c r="AU60" s="81"/>
      <c r="AV60" s="77"/>
      <c r="AW60" s="81"/>
      <c r="AX60" s="81">
        <f>SUM(J60:L60,O60:Z60,AB60:AE60,AH60:AI60,AK60:AM60,AO60:AR60)</f>
        <v>450.75137378684644</v>
      </c>
      <c r="AY60" s="77"/>
      <c r="BA60" s="81"/>
    </row>
    <row r="61" spans="1:53" x14ac:dyDescent="0.25">
      <c r="B61" t="s">
        <v>42</v>
      </c>
      <c r="D61" t="s">
        <v>40</v>
      </c>
      <c r="E61" s="5" t="s">
        <v>41</v>
      </c>
      <c r="F61" s="5">
        <v>2050</v>
      </c>
      <c r="G61" s="5" t="s">
        <v>50</v>
      </c>
      <c r="H61" s="5"/>
      <c r="I61" s="82">
        <v>0</v>
      </c>
      <c r="J61" s="82">
        <v>4.7954225772178036</v>
      </c>
      <c r="K61" s="82">
        <v>1.0420798654201047</v>
      </c>
      <c r="L61" s="82">
        <v>15.795491356799111</v>
      </c>
      <c r="M61" s="82">
        <v>0</v>
      </c>
      <c r="N61" s="97">
        <v>0</v>
      </c>
      <c r="O61" s="82">
        <v>0</v>
      </c>
      <c r="P61" s="82">
        <v>18.089612103784244</v>
      </c>
      <c r="Q61" s="82">
        <v>28.043644617854657</v>
      </c>
      <c r="R61" s="82">
        <v>3.2015419454022576</v>
      </c>
      <c r="S61" s="82">
        <v>1.6346681298787591</v>
      </c>
      <c r="T61" s="82">
        <v>0</v>
      </c>
      <c r="U61" s="82">
        <v>11.860841450747923</v>
      </c>
      <c r="V61" s="82">
        <v>38.164267405080508</v>
      </c>
      <c r="W61" s="82">
        <v>0</v>
      </c>
      <c r="X61" s="82">
        <v>0</v>
      </c>
      <c r="Y61" s="82">
        <v>29.409783225571651</v>
      </c>
      <c r="Z61" s="82">
        <v>3.7283278467201688</v>
      </c>
      <c r="AA61" s="97">
        <v>0</v>
      </c>
      <c r="AB61" s="82">
        <v>0</v>
      </c>
      <c r="AC61" s="82">
        <v>10.068569778569683</v>
      </c>
      <c r="AD61" s="82">
        <v>0</v>
      </c>
      <c r="AE61" s="82">
        <v>3.9010469189208785</v>
      </c>
      <c r="AF61" s="82">
        <v>0</v>
      </c>
      <c r="AG61" s="82">
        <v>0</v>
      </c>
      <c r="AH61" s="82">
        <v>0</v>
      </c>
      <c r="AI61" s="82">
        <v>2.421089183629296</v>
      </c>
      <c r="AJ61" s="82">
        <v>5.5654824220941794</v>
      </c>
      <c r="AK61" s="82">
        <v>130.95062663459566</v>
      </c>
      <c r="AL61" s="82">
        <v>0</v>
      </c>
      <c r="AM61" s="82">
        <v>89.147398676521505</v>
      </c>
      <c r="AN61" s="82">
        <v>0</v>
      </c>
      <c r="AO61" s="82">
        <v>6.5012502296446621</v>
      </c>
      <c r="AP61" s="82">
        <v>0</v>
      </c>
      <c r="AQ61" s="82">
        <v>1.9134007232097936</v>
      </c>
      <c r="AR61" s="82">
        <v>38.746522821202831</v>
      </c>
      <c r="AS61" s="85"/>
      <c r="AT61" s="85"/>
      <c r="AU61" s="81"/>
      <c r="AV61" s="77"/>
      <c r="AW61" s="81"/>
      <c r="AX61" s="81"/>
      <c r="AY61" s="81">
        <f>SUM(J61:L61,O61:Z61,AB61:AE61,AH61:AI61,AK61:AM61,AO61:AR61)</f>
        <v>439.41558549077149</v>
      </c>
      <c r="BA61" s="81"/>
    </row>
    <row r="62" spans="1:53" x14ac:dyDescent="0.25">
      <c r="A62" s="77"/>
      <c r="B62" s="77"/>
      <c r="C62" s="77" t="s">
        <v>192</v>
      </c>
      <c r="D62" s="77"/>
      <c r="E62" s="77" t="s">
        <v>45</v>
      </c>
      <c r="F62" s="77">
        <v>2005</v>
      </c>
      <c r="G62" s="77" t="s">
        <v>50</v>
      </c>
      <c r="H62" s="77"/>
      <c r="I62" s="81">
        <f>I63</f>
        <v>6.9273380202255321</v>
      </c>
      <c r="J62" s="81">
        <f t="shared" ref="J62:AR62" si="55">J63</f>
        <v>9.6000108580215198</v>
      </c>
      <c r="K62" s="81">
        <f t="shared" si="55"/>
        <v>9.6287960157440313</v>
      </c>
      <c r="L62" s="81">
        <f t="shared" si="55"/>
        <v>7.5732469375335407</v>
      </c>
      <c r="M62" s="81">
        <f t="shared" si="55"/>
        <v>7.4362710952579532</v>
      </c>
      <c r="N62" s="81">
        <f t="shared" si="55"/>
        <v>0</v>
      </c>
      <c r="O62" s="81">
        <f t="shared" si="55"/>
        <v>0</v>
      </c>
      <c r="P62" s="81">
        <f t="shared" si="55"/>
        <v>7.580829357146186</v>
      </c>
      <c r="Q62" s="81">
        <f t="shared" si="55"/>
        <v>11.523525549015181</v>
      </c>
      <c r="R62" s="81">
        <f t="shared" si="55"/>
        <v>14.993554942235447</v>
      </c>
      <c r="S62" s="81">
        <f t="shared" si="55"/>
        <v>7.8133645394354305</v>
      </c>
      <c r="T62" s="81">
        <f t="shared" si="55"/>
        <v>0</v>
      </c>
      <c r="U62" s="81">
        <f t="shared" si="55"/>
        <v>13.180946668332261</v>
      </c>
      <c r="V62" s="81">
        <f t="shared" si="55"/>
        <v>10.410043769135262</v>
      </c>
      <c r="W62" s="81">
        <f t="shared" si="55"/>
        <v>0</v>
      </c>
      <c r="X62" s="81">
        <f t="shared" si="55"/>
        <v>0</v>
      </c>
      <c r="Y62" s="81">
        <f t="shared" si="55"/>
        <v>7.451269354687069</v>
      </c>
      <c r="Z62" s="81">
        <f t="shared" si="55"/>
        <v>9.7882346544408243</v>
      </c>
      <c r="AA62" s="81">
        <f t="shared" si="55"/>
        <v>0</v>
      </c>
      <c r="AB62" s="81">
        <f t="shared" si="55"/>
        <v>0</v>
      </c>
      <c r="AC62" s="81">
        <f t="shared" si="55"/>
        <v>6.8754622570131545</v>
      </c>
      <c r="AD62" s="81">
        <f t="shared" si="55"/>
        <v>10.780826341271228</v>
      </c>
      <c r="AE62" s="81">
        <f t="shared" si="55"/>
        <v>7.1324767818686663</v>
      </c>
      <c r="AF62" s="81">
        <f t="shared" si="55"/>
        <v>7.4362710952579532</v>
      </c>
      <c r="AG62" s="81">
        <f t="shared" si="55"/>
        <v>7.4362710952579532</v>
      </c>
      <c r="AH62" s="81">
        <f t="shared" si="55"/>
        <v>0</v>
      </c>
      <c r="AI62" s="81">
        <f t="shared" si="55"/>
        <v>14.739675419142403</v>
      </c>
      <c r="AJ62" s="81">
        <f t="shared" si="55"/>
        <v>0</v>
      </c>
      <c r="AK62" s="81">
        <f t="shared" si="55"/>
        <v>8.8412567371318005</v>
      </c>
      <c r="AL62" s="81">
        <f t="shared" si="55"/>
        <v>0</v>
      </c>
      <c r="AM62" s="81">
        <f t="shared" si="55"/>
        <v>6.795909880387069</v>
      </c>
      <c r="AN62" s="81">
        <f t="shared" si="55"/>
        <v>7.4360709405163083</v>
      </c>
      <c r="AO62" s="81">
        <f t="shared" si="55"/>
        <v>13.379738530547334</v>
      </c>
      <c r="AP62" s="81">
        <f t="shared" si="55"/>
        <v>0</v>
      </c>
      <c r="AQ62" s="81">
        <f t="shared" si="55"/>
        <v>7.0814287691045017</v>
      </c>
      <c r="AR62" s="81">
        <f t="shared" si="55"/>
        <v>10.27730131823289</v>
      </c>
      <c r="AS62" s="81"/>
      <c r="AT62" s="81"/>
      <c r="AU62" s="81"/>
      <c r="AW62" s="6"/>
      <c r="AX62" s="6"/>
      <c r="BA62" s="81"/>
    </row>
    <row r="63" spans="1:53" x14ac:dyDescent="0.25">
      <c r="C63" s="77" t="s">
        <v>192</v>
      </c>
      <c r="E63" t="s">
        <v>45</v>
      </c>
      <c r="F63">
        <v>2010</v>
      </c>
      <c r="G63" t="s">
        <v>50</v>
      </c>
      <c r="I63" s="6">
        <f>I64</f>
        <v>6.9273380202255321</v>
      </c>
      <c r="J63" s="81">
        <f t="shared" ref="J63:AR63" si="56">J64</f>
        <v>9.6000108580215198</v>
      </c>
      <c r="K63" s="81">
        <f t="shared" si="56"/>
        <v>9.6287960157440313</v>
      </c>
      <c r="L63" s="81">
        <f t="shared" si="56"/>
        <v>7.5732469375335407</v>
      </c>
      <c r="M63" s="81">
        <f t="shared" si="56"/>
        <v>7.4362710952579532</v>
      </c>
      <c r="N63" s="81">
        <f t="shared" si="56"/>
        <v>0</v>
      </c>
      <c r="O63" s="81">
        <f t="shared" si="56"/>
        <v>0</v>
      </c>
      <c r="P63" s="81">
        <f t="shared" si="56"/>
        <v>7.580829357146186</v>
      </c>
      <c r="Q63" s="81">
        <f t="shared" si="56"/>
        <v>11.523525549015181</v>
      </c>
      <c r="R63" s="81">
        <f t="shared" si="56"/>
        <v>14.993554942235447</v>
      </c>
      <c r="S63" s="81">
        <f t="shared" si="56"/>
        <v>7.8133645394354305</v>
      </c>
      <c r="T63" s="81">
        <f t="shared" si="56"/>
        <v>0</v>
      </c>
      <c r="U63" s="81">
        <f t="shared" si="56"/>
        <v>13.180946668332261</v>
      </c>
      <c r="V63" s="81">
        <f t="shared" si="56"/>
        <v>10.410043769135262</v>
      </c>
      <c r="W63" s="81">
        <f t="shared" si="56"/>
        <v>0</v>
      </c>
      <c r="X63" s="81">
        <f t="shared" si="56"/>
        <v>0</v>
      </c>
      <c r="Y63" s="81">
        <f t="shared" si="56"/>
        <v>7.451269354687069</v>
      </c>
      <c r="Z63" s="81">
        <f t="shared" si="56"/>
        <v>9.7882346544408243</v>
      </c>
      <c r="AA63" s="81">
        <f t="shared" si="56"/>
        <v>0</v>
      </c>
      <c r="AB63" s="81">
        <f t="shared" si="56"/>
        <v>0</v>
      </c>
      <c r="AC63" s="81">
        <f t="shared" si="56"/>
        <v>6.8754622570131545</v>
      </c>
      <c r="AD63" s="81">
        <f t="shared" si="56"/>
        <v>10.780826341271228</v>
      </c>
      <c r="AE63" s="81">
        <f t="shared" si="56"/>
        <v>7.1324767818686663</v>
      </c>
      <c r="AF63" s="81">
        <f t="shared" si="56"/>
        <v>7.4362710952579532</v>
      </c>
      <c r="AG63" s="81">
        <f t="shared" si="56"/>
        <v>7.4362710952579532</v>
      </c>
      <c r="AH63" s="81">
        <f t="shared" si="56"/>
        <v>0</v>
      </c>
      <c r="AI63" s="81">
        <f t="shared" si="56"/>
        <v>14.739675419142403</v>
      </c>
      <c r="AJ63" s="81">
        <f t="shared" si="56"/>
        <v>0</v>
      </c>
      <c r="AK63" s="81">
        <f t="shared" si="56"/>
        <v>8.8412567371318005</v>
      </c>
      <c r="AL63" s="81">
        <f t="shared" si="56"/>
        <v>0</v>
      </c>
      <c r="AM63" s="81">
        <f t="shared" si="56"/>
        <v>6.795909880387069</v>
      </c>
      <c r="AN63" s="81">
        <f t="shared" si="56"/>
        <v>7.4360709405163083</v>
      </c>
      <c r="AO63" s="81">
        <f t="shared" si="56"/>
        <v>13.379738530547334</v>
      </c>
      <c r="AP63" s="81">
        <f t="shared" si="56"/>
        <v>0</v>
      </c>
      <c r="AQ63" s="81">
        <f t="shared" si="56"/>
        <v>7.0814287691045017</v>
      </c>
      <c r="AR63" s="81">
        <f t="shared" si="56"/>
        <v>10.27730131823289</v>
      </c>
      <c r="AS63" s="81"/>
      <c r="AT63" s="81"/>
      <c r="AU63" s="81"/>
      <c r="AW63" s="6"/>
      <c r="AX63" s="6"/>
      <c r="AY63" s="6"/>
      <c r="BA63" s="81"/>
    </row>
    <row r="64" spans="1:53" x14ac:dyDescent="0.25">
      <c r="C64" s="77" t="s">
        <v>192</v>
      </c>
      <c r="E64" t="s">
        <v>45</v>
      </c>
      <c r="F64">
        <v>2020</v>
      </c>
      <c r="G64" t="s">
        <v>50</v>
      </c>
      <c r="I64" s="81">
        <v>6.9273380202255321</v>
      </c>
      <c r="J64" s="81">
        <v>9.6000108580215198</v>
      </c>
      <c r="K64" s="81">
        <v>9.6287960157440313</v>
      </c>
      <c r="L64" s="81">
        <v>7.5732469375335407</v>
      </c>
      <c r="M64" s="81">
        <v>7.4362710952579532</v>
      </c>
      <c r="N64" s="81"/>
      <c r="O64" s="81">
        <v>0</v>
      </c>
      <c r="P64" s="81">
        <v>7.580829357146186</v>
      </c>
      <c r="Q64" s="81">
        <v>11.523525549015181</v>
      </c>
      <c r="R64" s="81">
        <v>14.993554942235447</v>
      </c>
      <c r="S64" s="81">
        <v>7.8133645394354305</v>
      </c>
      <c r="T64" s="81">
        <v>0</v>
      </c>
      <c r="U64" s="81">
        <v>13.180946668332261</v>
      </c>
      <c r="V64" s="81">
        <v>10.410043769135262</v>
      </c>
      <c r="W64" s="81">
        <v>0</v>
      </c>
      <c r="X64" s="81">
        <v>0</v>
      </c>
      <c r="Y64" s="81">
        <v>7.451269354687069</v>
      </c>
      <c r="Z64" s="81">
        <v>9.7882346544408243</v>
      </c>
      <c r="AA64" s="81"/>
      <c r="AB64" s="81">
        <v>0</v>
      </c>
      <c r="AC64" s="81">
        <v>6.8754622570131545</v>
      </c>
      <c r="AD64" s="81">
        <v>10.780826341271228</v>
      </c>
      <c r="AE64" s="81">
        <v>7.1324767818686663</v>
      </c>
      <c r="AF64" s="81">
        <v>7.4362710952579532</v>
      </c>
      <c r="AG64" s="81">
        <v>7.4362710952579532</v>
      </c>
      <c r="AH64" s="81">
        <v>0</v>
      </c>
      <c r="AI64" s="81">
        <v>14.739675419142403</v>
      </c>
      <c r="AJ64" s="81">
        <v>0</v>
      </c>
      <c r="AK64" s="81">
        <v>8.8412567371318005</v>
      </c>
      <c r="AL64" s="81">
        <v>0</v>
      </c>
      <c r="AM64" s="81">
        <v>6.795909880387069</v>
      </c>
      <c r="AN64" s="81">
        <v>7.4360709405163083</v>
      </c>
      <c r="AO64" s="81">
        <v>13.379738530547334</v>
      </c>
      <c r="AP64" s="81">
        <v>0</v>
      </c>
      <c r="AQ64" s="81">
        <v>7.0814287691045017</v>
      </c>
      <c r="AR64" s="81">
        <v>10.27730131823289</v>
      </c>
      <c r="AS64" s="81"/>
      <c r="AT64" s="81"/>
      <c r="AU64" s="81"/>
      <c r="AV64" s="6"/>
      <c r="AW64" s="6"/>
      <c r="AX64" s="6"/>
      <c r="AY64" s="6"/>
      <c r="BA64" s="81"/>
    </row>
    <row r="65" spans="1:53" x14ac:dyDescent="0.25">
      <c r="C65" s="77" t="s">
        <v>192</v>
      </c>
      <c r="E65" t="s">
        <v>45</v>
      </c>
      <c r="F65">
        <v>2030</v>
      </c>
      <c r="G65" t="s">
        <v>50</v>
      </c>
      <c r="I65" s="81">
        <v>6.3267775217291113</v>
      </c>
      <c r="J65" s="81">
        <v>8.7956464244427632</v>
      </c>
      <c r="K65" s="81">
        <v>8.1100655602868201</v>
      </c>
      <c r="L65" s="81">
        <v>7.8201603017484853</v>
      </c>
      <c r="M65" s="81">
        <v>6.3267775217291113</v>
      </c>
      <c r="N65" s="81"/>
      <c r="O65" s="81">
        <v>0</v>
      </c>
      <c r="P65" s="81">
        <v>6.5478849956843996</v>
      </c>
      <c r="Q65" s="81">
        <v>9.8931192842103055</v>
      </c>
      <c r="R65" s="81">
        <v>14.120933739955278</v>
      </c>
      <c r="S65" s="81">
        <v>7.6111379466546722</v>
      </c>
      <c r="T65" s="81">
        <v>0</v>
      </c>
      <c r="U65" s="81">
        <v>11.782911941666004</v>
      </c>
      <c r="V65" s="81">
        <v>8.8387997511875565</v>
      </c>
      <c r="W65" s="81">
        <v>0</v>
      </c>
      <c r="X65" s="81">
        <v>7.6154839241643231</v>
      </c>
      <c r="Y65" s="81">
        <v>6.8613862373668919</v>
      </c>
      <c r="Z65" s="81">
        <v>9.73276504669521</v>
      </c>
      <c r="AA65" s="81"/>
      <c r="AB65" s="81">
        <v>0</v>
      </c>
      <c r="AC65" s="81">
        <v>5.8294130293533275</v>
      </c>
      <c r="AD65" s="81">
        <v>10.502450985953635</v>
      </c>
      <c r="AE65" s="81">
        <v>5.9178866942038875</v>
      </c>
      <c r="AF65" s="81">
        <v>6.8556442639525912</v>
      </c>
      <c r="AG65" s="81">
        <v>6.8556442639525912</v>
      </c>
      <c r="AH65" s="81">
        <v>0</v>
      </c>
      <c r="AI65" s="81">
        <v>12.840876362077712</v>
      </c>
      <c r="AJ65" s="81">
        <v>11.479929319838517</v>
      </c>
      <c r="AK65" s="81">
        <v>7.5160186746753626</v>
      </c>
      <c r="AL65" s="81">
        <v>0</v>
      </c>
      <c r="AM65" s="81">
        <v>6.2004512696954972</v>
      </c>
      <c r="AN65" s="81">
        <v>6.3267775217291113</v>
      </c>
      <c r="AO65" s="81">
        <v>11.875767737988943</v>
      </c>
      <c r="AP65" s="81">
        <v>0</v>
      </c>
      <c r="AQ65" s="81">
        <v>5.892377236826154</v>
      </c>
      <c r="AR65" s="81">
        <v>8.692693418508636</v>
      </c>
      <c r="AS65" s="81"/>
      <c r="AT65" s="81"/>
      <c r="AU65" s="81"/>
      <c r="AV65" s="6"/>
      <c r="AW65" s="6"/>
      <c r="AX65" s="6"/>
      <c r="AY65" s="6"/>
      <c r="BA65" s="81"/>
    </row>
    <row r="66" spans="1:53" x14ac:dyDescent="0.25">
      <c r="C66" s="77" t="s">
        <v>192</v>
      </c>
      <c r="E66" t="s">
        <v>45</v>
      </c>
      <c r="F66">
        <v>2040</v>
      </c>
      <c r="G66" t="s">
        <v>50</v>
      </c>
      <c r="I66" s="81">
        <v>7.416469533073438</v>
      </c>
      <c r="J66" s="81">
        <v>9.4638140887651971</v>
      </c>
      <c r="K66" s="81">
        <v>9.6360365086842794</v>
      </c>
      <c r="L66" s="81">
        <v>7.2903715126105597</v>
      </c>
      <c r="M66" s="81">
        <v>7.416469533073438</v>
      </c>
      <c r="N66" s="81"/>
      <c r="O66" s="81">
        <v>0</v>
      </c>
      <c r="P66" s="81">
        <v>6.3592911927564133</v>
      </c>
      <c r="Q66" s="81">
        <v>9.5648618067537789</v>
      </c>
      <c r="R66" s="81">
        <v>14.119989887319132</v>
      </c>
      <c r="S66" s="81">
        <v>8.7546455365221263</v>
      </c>
      <c r="T66" s="81">
        <v>0</v>
      </c>
      <c r="U66" s="81">
        <v>11.273773543416555</v>
      </c>
      <c r="V66" s="81">
        <v>8.584868204980534</v>
      </c>
      <c r="W66" s="81">
        <v>0</v>
      </c>
      <c r="X66" s="81">
        <v>8.5704807855539524</v>
      </c>
      <c r="Y66" s="81">
        <v>6.6062209349951635</v>
      </c>
      <c r="Z66" s="81">
        <v>10.568425000734905</v>
      </c>
      <c r="AA66" s="81"/>
      <c r="AB66" s="81">
        <v>0</v>
      </c>
      <c r="AC66" s="81">
        <v>7.4905082236109131</v>
      </c>
      <c r="AD66" s="81">
        <v>10.27702597440261</v>
      </c>
      <c r="AE66" s="81">
        <v>7.2898246643393128</v>
      </c>
      <c r="AF66" s="81">
        <v>8.080140092563509</v>
      </c>
      <c r="AG66" s="81">
        <v>8.080140092563509</v>
      </c>
      <c r="AH66" s="81">
        <v>0</v>
      </c>
      <c r="AI66" s="81">
        <v>12.311058640988762</v>
      </c>
      <c r="AJ66" s="81">
        <v>8.577822001486556</v>
      </c>
      <c r="AK66" s="81">
        <v>7.3608274191793583</v>
      </c>
      <c r="AL66" s="81">
        <v>0</v>
      </c>
      <c r="AM66" s="81">
        <v>6.3101718370519659</v>
      </c>
      <c r="AN66" s="81">
        <v>7.416469533073438</v>
      </c>
      <c r="AO66" s="81">
        <v>11.681977181871707</v>
      </c>
      <c r="AP66" s="81">
        <v>0</v>
      </c>
      <c r="AQ66" s="81">
        <v>7.4425327894168003</v>
      </c>
      <c r="AR66" s="81">
        <v>8.4665210771480552</v>
      </c>
      <c r="AS66" s="81"/>
      <c r="AT66" s="81"/>
      <c r="AU66" s="81"/>
      <c r="AV66" s="6"/>
      <c r="AW66" s="6"/>
      <c r="AX66" s="6"/>
      <c r="AY66" s="6"/>
      <c r="BA66" s="81"/>
    </row>
    <row r="67" spans="1:53" x14ac:dyDescent="0.25">
      <c r="C67" s="77" t="s">
        <v>192</v>
      </c>
      <c r="E67" t="s">
        <v>45</v>
      </c>
      <c r="F67">
        <v>2050</v>
      </c>
      <c r="G67" t="s">
        <v>50</v>
      </c>
      <c r="I67" s="81">
        <v>7.7650295743943536</v>
      </c>
      <c r="J67" s="81">
        <v>10.245245936917568</v>
      </c>
      <c r="K67" s="81">
        <v>10.229737601577879</v>
      </c>
      <c r="L67" s="81">
        <v>6.7122090508580667</v>
      </c>
      <c r="M67" s="81">
        <v>8.3337636509999502</v>
      </c>
      <c r="N67" s="81"/>
      <c r="O67" s="81">
        <v>0</v>
      </c>
      <c r="P67" s="81">
        <v>6.2289750421246071</v>
      </c>
      <c r="Q67" s="81">
        <v>9.2835777611607444</v>
      </c>
      <c r="R67" s="81">
        <v>14.366031498469766</v>
      </c>
      <c r="S67" s="81">
        <v>8.7380410267565072</v>
      </c>
      <c r="T67" s="81">
        <v>0</v>
      </c>
      <c r="U67" s="81">
        <v>10.997353162141671</v>
      </c>
      <c r="V67" s="81">
        <v>8.3675087487898363</v>
      </c>
      <c r="W67" s="81">
        <v>0</v>
      </c>
      <c r="X67" s="81">
        <v>9.1289561271467665</v>
      </c>
      <c r="Y67" s="81">
        <v>6.5293172878461112</v>
      </c>
      <c r="Z67" s="81">
        <v>10.392705175246316</v>
      </c>
      <c r="AA67" s="81"/>
      <c r="AB67" s="81">
        <v>0</v>
      </c>
      <c r="AC67" s="81">
        <v>7.8602520275873458</v>
      </c>
      <c r="AD67" s="81">
        <v>10.079267215407267</v>
      </c>
      <c r="AE67" s="81">
        <v>8.7733819399326372</v>
      </c>
      <c r="AF67" s="81">
        <v>8.3337636509999502</v>
      </c>
      <c r="AG67" s="81">
        <v>8.3337636509999502</v>
      </c>
      <c r="AH67" s="81">
        <v>0</v>
      </c>
      <c r="AI67" s="81">
        <v>11.861868932036966</v>
      </c>
      <c r="AJ67" s="81">
        <v>13.008671075569298</v>
      </c>
      <c r="AK67" s="81">
        <v>7.3081159837844796</v>
      </c>
      <c r="AL67" s="81">
        <v>0</v>
      </c>
      <c r="AM67" s="81">
        <v>6.4825929291325943</v>
      </c>
      <c r="AN67" s="81">
        <v>8.3136487604448686</v>
      </c>
      <c r="AO67" s="81">
        <v>11.575822220879418</v>
      </c>
      <c r="AP67" s="81">
        <v>0</v>
      </c>
      <c r="AQ67" s="81">
        <v>8.0264802971738192</v>
      </c>
      <c r="AR67" s="81">
        <v>8.7322392170367102</v>
      </c>
      <c r="AS67" s="81"/>
      <c r="AT67" s="81"/>
      <c r="AU67" s="81"/>
      <c r="AV67" s="6"/>
      <c r="AW67" s="6"/>
      <c r="AX67" s="6"/>
      <c r="AY67" s="6"/>
      <c r="BA67" s="81"/>
    </row>
    <row r="68" spans="1:53" x14ac:dyDescent="0.25">
      <c r="B68" t="s">
        <v>46</v>
      </c>
      <c r="AU68" s="81"/>
      <c r="AV68" s="6"/>
      <c r="AW68" s="6"/>
      <c r="AX68" s="6"/>
      <c r="AY68" s="6"/>
      <c r="BA68" s="81"/>
    </row>
    <row r="69" spans="1:53" x14ac:dyDescent="0.25">
      <c r="A69" s="77" t="s">
        <v>154</v>
      </c>
      <c r="B69" s="77" t="s">
        <v>42</v>
      </c>
      <c r="D69" s="77" t="s">
        <v>40</v>
      </c>
      <c r="E69" s="77" t="s">
        <v>41</v>
      </c>
      <c r="F69" s="77">
        <v>2005</v>
      </c>
      <c r="G69" s="77" t="s">
        <v>51</v>
      </c>
      <c r="H69" s="77"/>
      <c r="I69" s="81">
        <f>I70</f>
        <v>0</v>
      </c>
      <c r="J69" s="81">
        <f t="shared" ref="J69:AR69" si="57">J70</f>
        <v>0</v>
      </c>
      <c r="K69" s="81">
        <f t="shared" si="57"/>
        <v>0</v>
      </c>
      <c r="L69" s="81">
        <f t="shared" si="57"/>
        <v>0</v>
      </c>
      <c r="M69" s="81">
        <f t="shared" si="57"/>
        <v>0</v>
      </c>
      <c r="N69" s="81">
        <f t="shared" si="57"/>
        <v>0</v>
      </c>
      <c r="O69" s="81">
        <f t="shared" si="57"/>
        <v>0</v>
      </c>
      <c r="P69" s="81">
        <f t="shared" si="57"/>
        <v>0</v>
      </c>
      <c r="Q69" s="81">
        <f t="shared" si="57"/>
        <v>0</v>
      </c>
      <c r="R69" s="81">
        <f t="shared" si="57"/>
        <v>0</v>
      </c>
      <c r="S69" s="81">
        <f t="shared" si="57"/>
        <v>0</v>
      </c>
      <c r="T69" s="81">
        <f t="shared" si="57"/>
        <v>0</v>
      </c>
      <c r="U69" s="81">
        <f t="shared" si="57"/>
        <v>0</v>
      </c>
      <c r="V69" s="81">
        <f t="shared" si="57"/>
        <v>0</v>
      </c>
      <c r="W69" s="81">
        <f t="shared" si="57"/>
        <v>0</v>
      </c>
      <c r="X69" s="81">
        <f t="shared" si="57"/>
        <v>0</v>
      </c>
      <c r="Y69" s="81">
        <f t="shared" si="57"/>
        <v>0</v>
      </c>
      <c r="Z69" s="81">
        <f t="shared" si="57"/>
        <v>0</v>
      </c>
      <c r="AA69" s="81">
        <f t="shared" si="57"/>
        <v>0</v>
      </c>
      <c r="AB69" s="81">
        <f t="shared" si="57"/>
        <v>0</v>
      </c>
      <c r="AC69" s="81">
        <f t="shared" si="57"/>
        <v>0</v>
      </c>
      <c r="AD69" s="81">
        <f t="shared" si="57"/>
        <v>0</v>
      </c>
      <c r="AE69" s="81">
        <f t="shared" si="57"/>
        <v>0</v>
      </c>
      <c r="AF69" s="81">
        <f t="shared" si="57"/>
        <v>0</v>
      </c>
      <c r="AG69" s="81">
        <f t="shared" si="57"/>
        <v>0</v>
      </c>
      <c r="AH69" s="81">
        <f t="shared" si="57"/>
        <v>0</v>
      </c>
      <c r="AI69" s="81">
        <f t="shared" si="57"/>
        <v>0</v>
      </c>
      <c r="AJ69" s="81">
        <f t="shared" si="57"/>
        <v>0</v>
      </c>
      <c r="AK69" s="81">
        <f t="shared" si="57"/>
        <v>0</v>
      </c>
      <c r="AL69" s="81">
        <f t="shared" si="57"/>
        <v>0</v>
      </c>
      <c r="AM69" s="81">
        <f t="shared" si="57"/>
        <v>0</v>
      </c>
      <c r="AN69" s="81">
        <f t="shared" si="57"/>
        <v>0</v>
      </c>
      <c r="AO69" s="81">
        <f t="shared" si="57"/>
        <v>0</v>
      </c>
      <c r="AP69" s="81">
        <f t="shared" si="57"/>
        <v>0</v>
      </c>
      <c r="AQ69" s="81">
        <f t="shared" si="57"/>
        <v>0</v>
      </c>
      <c r="AR69" s="81">
        <f t="shared" si="57"/>
        <v>0</v>
      </c>
      <c r="AS69" s="81"/>
      <c r="AT69" s="81"/>
      <c r="AU69" s="81"/>
      <c r="AV69" s="81"/>
      <c r="AW69" s="77"/>
      <c r="AX69" s="77"/>
      <c r="AY69" s="77"/>
      <c r="BA69" s="81"/>
    </row>
    <row r="70" spans="1:53" x14ac:dyDescent="0.25">
      <c r="A70" t="s">
        <v>154</v>
      </c>
      <c r="B70" t="s">
        <v>42</v>
      </c>
      <c r="D70" t="s">
        <v>40</v>
      </c>
      <c r="E70" t="s">
        <v>41</v>
      </c>
      <c r="F70">
        <v>2010</v>
      </c>
      <c r="G70" t="s">
        <v>51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97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97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/>
      <c r="AT70" s="18"/>
      <c r="AU70" s="81">
        <f>SUM(J70:L70,O70:Z70,AB70:AE70,AH70:AI70,AK70:AM70,AO70:AR70)</f>
        <v>0</v>
      </c>
      <c r="AV70" s="77"/>
      <c r="AW70" s="77"/>
      <c r="AX70" s="77"/>
      <c r="AY70" s="77"/>
      <c r="BA70" s="81"/>
    </row>
    <row r="71" spans="1:53" x14ac:dyDescent="0.25">
      <c r="B71" t="s">
        <v>42</v>
      </c>
      <c r="D71" t="s">
        <v>40</v>
      </c>
      <c r="E71" t="s">
        <v>41</v>
      </c>
      <c r="F71">
        <v>2020</v>
      </c>
      <c r="G71" t="s">
        <v>51</v>
      </c>
      <c r="I71" s="81">
        <v>6.6389333596179476</v>
      </c>
      <c r="J71" s="81">
        <v>0</v>
      </c>
      <c r="K71" s="81">
        <v>0</v>
      </c>
      <c r="L71" s="81">
        <v>0</v>
      </c>
      <c r="M71" s="81">
        <v>16.284860155616805</v>
      </c>
      <c r="N71" s="97">
        <v>0</v>
      </c>
      <c r="O71" s="81">
        <v>0.84238311448025405</v>
      </c>
      <c r="P71" s="81">
        <v>0</v>
      </c>
      <c r="Q71" s="81">
        <v>0</v>
      </c>
      <c r="R71" s="81">
        <v>0</v>
      </c>
      <c r="S71" s="81">
        <v>0</v>
      </c>
      <c r="T71" s="81">
        <v>75.075214191325315</v>
      </c>
      <c r="U71" s="81">
        <v>0</v>
      </c>
      <c r="V71" s="81">
        <v>4.6397954533613408</v>
      </c>
      <c r="W71" s="81">
        <v>7.2345007359900126</v>
      </c>
      <c r="X71" s="81">
        <v>0</v>
      </c>
      <c r="Y71" s="81">
        <v>0</v>
      </c>
      <c r="Z71" s="81">
        <v>0</v>
      </c>
      <c r="AA71" s="97">
        <v>0</v>
      </c>
      <c r="AB71" s="81">
        <v>22.083794955969474</v>
      </c>
      <c r="AC71" s="81">
        <v>0</v>
      </c>
      <c r="AD71" s="81">
        <v>0</v>
      </c>
      <c r="AE71" s="81">
        <v>0</v>
      </c>
      <c r="AF71" s="81">
        <v>0.62186739331148089</v>
      </c>
      <c r="AG71" s="81">
        <v>4.01473882878875</v>
      </c>
      <c r="AH71" s="81">
        <v>0</v>
      </c>
      <c r="AI71" s="81">
        <v>0</v>
      </c>
      <c r="AJ71" s="81">
        <v>0</v>
      </c>
      <c r="AK71" s="81">
        <v>0</v>
      </c>
      <c r="AL71" s="81">
        <v>5.7408897033847328</v>
      </c>
      <c r="AM71" s="81">
        <v>0</v>
      </c>
      <c r="AN71" s="81">
        <v>9.3520475699205967</v>
      </c>
      <c r="AO71" s="81">
        <v>0</v>
      </c>
      <c r="AP71" s="81">
        <v>0.16422506201773729</v>
      </c>
      <c r="AQ71" s="81">
        <v>0</v>
      </c>
      <c r="AR71" s="81">
        <v>0</v>
      </c>
      <c r="AS71" s="81"/>
      <c r="AT71" s="81"/>
      <c r="AU71" s="81"/>
      <c r="AV71" s="81">
        <f>SUM(J71:L71,O71:Z71,AB71:AE71,AH71:AI71,AK71:AM71,AO71:AR71)</f>
        <v>115.78080321652887</v>
      </c>
      <c r="AW71" s="77"/>
      <c r="AX71" s="77"/>
      <c r="AY71" s="77"/>
      <c r="BA71" s="81"/>
    </row>
    <row r="72" spans="1:53" x14ac:dyDescent="0.25">
      <c r="B72" t="s">
        <v>42</v>
      </c>
      <c r="D72" t="s">
        <v>40</v>
      </c>
      <c r="E72" t="s">
        <v>41</v>
      </c>
      <c r="F72">
        <v>2030</v>
      </c>
      <c r="G72" t="s">
        <v>51</v>
      </c>
      <c r="I72" s="81">
        <v>7.2446451150199644</v>
      </c>
      <c r="J72" s="81">
        <v>0</v>
      </c>
      <c r="K72" s="81">
        <v>0</v>
      </c>
      <c r="L72" s="81">
        <v>0</v>
      </c>
      <c r="M72" s="81">
        <v>17.507446056915629</v>
      </c>
      <c r="N72" s="97">
        <v>0</v>
      </c>
      <c r="O72" s="81">
        <v>0.66379581920385067</v>
      </c>
      <c r="P72" s="81">
        <v>0</v>
      </c>
      <c r="Q72" s="81">
        <v>0</v>
      </c>
      <c r="R72" s="81">
        <v>0</v>
      </c>
      <c r="S72" s="81">
        <v>0</v>
      </c>
      <c r="T72" s="81">
        <v>87.805111739590927</v>
      </c>
      <c r="U72" s="81">
        <v>0</v>
      </c>
      <c r="V72" s="81">
        <v>5.8624804437844178</v>
      </c>
      <c r="W72" s="81">
        <v>7.3536687422867359</v>
      </c>
      <c r="X72" s="81">
        <v>0</v>
      </c>
      <c r="Y72" s="81">
        <v>0</v>
      </c>
      <c r="Z72" s="81">
        <v>0</v>
      </c>
      <c r="AA72" s="97">
        <v>0</v>
      </c>
      <c r="AB72" s="81">
        <v>21.722074785900471</v>
      </c>
      <c r="AC72" s="81">
        <v>0</v>
      </c>
      <c r="AD72" s="81">
        <v>0</v>
      </c>
      <c r="AE72" s="81">
        <v>0</v>
      </c>
      <c r="AF72" s="81">
        <v>0.66306302738449252</v>
      </c>
      <c r="AG72" s="81">
        <v>4.3722500359569807</v>
      </c>
      <c r="AH72" s="81">
        <v>0</v>
      </c>
      <c r="AI72" s="81">
        <v>0</v>
      </c>
      <c r="AJ72" s="81">
        <v>0</v>
      </c>
      <c r="AK72" s="81">
        <v>0</v>
      </c>
      <c r="AL72" s="81">
        <v>5.5104090955668372</v>
      </c>
      <c r="AM72" s="81">
        <v>0</v>
      </c>
      <c r="AN72" s="81">
        <v>9.7875578884019898</v>
      </c>
      <c r="AO72" s="81">
        <v>0</v>
      </c>
      <c r="AP72" s="81">
        <v>0.43426618615349788</v>
      </c>
      <c r="AQ72" s="81">
        <v>0</v>
      </c>
      <c r="AR72" s="81">
        <v>0</v>
      </c>
      <c r="AS72" s="81"/>
      <c r="AT72" s="81"/>
      <c r="AU72" s="81"/>
      <c r="AV72" s="77"/>
      <c r="AW72" s="81">
        <f>SUM(J72:L72,O72:Z72,AB72:AE72,AH72:AI72,AK72:AM72,AO72:AR72)</f>
        <v>129.35180681248676</v>
      </c>
      <c r="AX72" s="77"/>
      <c r="AY72" s="77"/>
      <c r="BA72" s="81"/>
    </row>
    <row r="73" spans="1:53" x14ac:dyDescent="0.25">
      <c r="B73" t="s">
        <v>42</v>
      </c>
      <c r="D73" t="s">
        <v>40</v>
      </c>
      <c r="E73" t="s">
        <v>41</v>
      </c>
      <c r="F73">
        <v>2040</v>
      </c>
      <c r="G73" t="s">
        <v>51</v>
      </c>
      <c r="I73" s="81">
        <v>7.8997569074394356</v>
      </c>
      <c r="J73" s="81">
        <v>0</v>
      </c>
      <c r="K73" s="81">
        <v>0</v>
      </c>
      <c r="L73" s="81">
        <v>0</v>
      </c>
      <c r="M73" s="81">
        <v>18.310941869813444</v>
      </c>
      <c r="N73" s="97">
        <v>0</v>
      </c>
      <c r="O73" s="81">
        <v>0.63093722102036942</v>
      </c>
      <c r="P73" s="81">
        <v>0</v>
      </c>
      <c r="Q73" s="81">
        <v>0</v>
      </c>
      <c r="R73" s="81">
        <v>0</v>
      </c>
      <c r="S73" s="81">
        <v>0</v>
      </c>
      <c r="T73" s="81">
        <v>97.601605495293072</v>
      </c>
      <c r="U73" s="81">
        <v>0</v>
      </c>
      <c r="V73" s="81">
        <v>6.1102155391895314</v>
      </c>
      <c r="W73" s="81">
        <v>8.2635562553067992</v>
      </c>
      <c r="X73" s="81">
        <v>0</v>
      </c>
      <c r="Y73" s="81">
        <v>0</v>
      </c>
      <c r="Z73" s="81">
        <v>0</v>
      </c>
      <c r="AA73" s="97">
        <v>0</v>
      </c>
      <c r="AB73" s="81">
        <v>21.81192399676566</v>
      </c>
      <c r="AC73" s="81">
        <v>0</v>
      </c>
      <c r="AD73" s="81">
        <v>0</v>
      </c>
      <c r="AE73" s="81">
        <v>0</v>
      </c>
      <c r="AF73" s="81">
        <v>0.70925034059020553</v>
      </c>
      <c r="AG73" s="81">
        <v>4.8643192176184922</v>
      </c>
      <c r="AH73" s="81">
        <v>0</v>
      </c>
      <c r="AI73" s="81">
        <v>0</v>
      </c>
      <c r="AJ73" s="81">
        <v>0</v>
      </c>
      <c r="AK73" s="81">
        <v>0</v>
      </c>
      <c r="AL73" s="81">
        <v>7.3552024488544188</v>
      </c>
      <c r="AM73" s="81">
        <v>0</v>
      </c>
      <c r="AN73" s="81">
        <v>9.5169366890835825</v>
      </c>
      <c r="AO73" s="81">
        <v>0</v>
      </c>
      <c r="AP73" s="81">
        <v>0.38948751061259823</v>
      </c>
      <c r="AQ73" s="81">
        <v>0</v>
      </c>
      <c r="AR73" s="81">
        <v>0</v>
      </c>
      <c r="AS73" s="81"/>
      <c r="AT73" s="81"/>
      <c r="AU73" s="81"/>
      <c r="AV73" s="77"/>
      <c r="AW73" s="81"/>
      <c r="AX73" s="81">
        <f>SUM(J73:L73,O73:Z73,AB73:AE73,AH73:AI73,AK73:AM73,AO73:AR73)</f>
        <v>142.16292846704246</v>
      </c>
      <c r="AY73" s="77"/>
      <c r="BA73" s="81"/>
    </row>
    <row r="74" spans="1:53" x14ac:dyDescent="0.25">
      <c r="B74" t="s">
        <v>42</v>
      </c>
      <c r="D74" t="s">
        <v>40</v>
      </c>
      <c r="E74" s="5" t="s">
        <v>41</v>
      </c>
      <c r="F74" s="5">
        <v>2050</v>
      </c>
      <c r="G74" s="5" t="s">
        <v>51</v>
      </c>
      <c r="H74" s="5"/>
      <c r="I74" s="82">
        <v>8.5632909156971593</v>
      </c>
      <c r="J74" s="82">
        <v>0</v>
      </c>
      <c r="K74" s="82">
        <v>0</v>
      </c>
      <c r="L74" s="82">
        <v>0</v>
      </c>
      <c r="M74" s="82">
        <v>19.014402042864933</v>
      </c>
      <c r="N74" s="97">
        <v>0</v>
      </c>
      <c r="O74" s="82">
        <v>0.58451325107527718</v>
      </c>
      <c r="P74" s="82">
        <v>0</v>
      </c>
      <c r="Q74" s="82">
        <v>0</v>
      </c>
      <c r="R74" s="82">
        <v>0</v>
      </c>
      <c r="S74" s="82">
        <v>0</v>
      </c>
      <c r="T74" s="82">
        <v>107.77954557572389</v>
      </c>
      <c r="U74" s="82">
        <v>0</v>
      </c>
      <c r="V74" s="82">
        <v>6.3209037205058856</v>
      </c>
      <c r="W74" s="82">
        <v>9.2191486582493472</v>
      </c>
      <c r="X74" s="82">
        <v>0</v>
      </c>
      <c r="Y74" s="82">
        <v>0</v>
      </c>
      <c r="Z74" s="82">
        <v>0</v>
      </c>
      <c r="AA74" s="97">
        <v>0</v>
      </c>
      <c r="AB74" s="82">
        <v>21.637108024867796</v>
      </c>
      <c r="AC74" s="82">
        <v>0</v>
      </c>
      <c r="AD74" s="82">
        <v>0</v>
      </c>
      <c r="AE74" s="82">
        <v>0</v>
      </c>
      <c r="AF74" s="82">
        <v>0.75404258624571385</v>
      </c>
      <c r="AG74" s="82">
        <v>5.3760368626643782</v>
      </c>
      <c r="AH74" s="82">
        <v>0</v>
      </c>
      <c r="AI74" s="82">
        <v>0</v>
      </c>
      <c r="AJ74" s="82">
        <v>0</v>
      </c>
      <c r="AK74" s="82">
        <v>0</v>
      </c>
      <c r="AL74" s="82">
        <v>9.4131638937302622</v>
      </c>
      <c r="AM74" s="82">
        <v>0</v>
      </c>
      <c r="AN74" s="82">
        <v>9.0791999477110288</v>
      </c>
      <c r="AO74" s="82">
        <v>0</v>
      </c>
      <c r="AP74" s="82">
        <v>0.33225229285831004</v>
      </c>
      <c r="AQ74" s="82">
        <v>0</v>
      </c>
      <c r="AR74" s="82">
        <v>0</v>
      </c>
      <c r="AS74" s="85"/>
      <c r="AT74" s="85"/>
      <c r="AU74" s="81"/>
      <c r="AV74" s="77"/>
      <c r="AW74" s="81"/>
      <c r="AX74" s="81"/>
      <c r="AY74" s="81">
        <f>SUM(J74:L74,O74:Z74,AB74:AE74,AH74:AI74,AK74:AM74,AO74:AR74)</f>
        <v>155.28663541701076</v>
      </c>
      <c r="BA74" s="81"/>
    </row>
    <row r="75" spans="1:53" x14ac:dyDescent="0.25">
      <c r="A75" s="77"/>
      <c r="B75" s="77"/>
      <c r="C75" s="77" t="s">
        <v>192</v>
      </c>
      <c r="D75" s="77"/>
      <c r="E75" s="77" t="s">
        <v>45</v>
      </c>
      <c r="F75" s="77">
        <v>2005</v>
      </c>
      <c r="G75" s="77" t="s">
        <v>51</v>
      </c>
      <c r="H75" s="77"/>
      <c r="I75" s="81">
        <f>I76</f>
        <v>7.9499598908648403</v>
      </c>
      <c r="J75" s="81">
        <f t="shared" ref="J75" si="58">J76</f>
        <v>0</v>
      </c>
      <c r="K75" s="81">
        <f t="shared" ref="K75" si="59">K76</f>
        <v>0</v>
      </c>
      <c r="L75" s="81">
        <f t="shared" ref="L75" si="60">L76</f>
        <v>0</v>
      </c>
      <c r="M75" s="81">
        <f t="shared" ref="M75" si="61">M76</f>
        <v>9.1406408796568002</v>
      </c>
      <c r="N75" s="81">
        <f t="shared" ref="N75" si="62">N76</f>
        <v>0</v>
      </c>
      <c r="O75" s="81">
        <f t="shared" ref="O75" si="63">O76</f>
        <v>11.564495906398179</v>
      </c>
      <c r="P75" s="81">
        <f t="shared" ref="P75" si="64">P76</f>
        <v>0</v>
      </c>
      <c r="Q75" s="81">
        <f t="shared" ref="Q75" si="65">Q76</f>
        <v>0</v>
      </c>
      <c r="R75" s="81">
        <f t="shared" ref="R75" si="66">R76</f>
        <v>0</v>
      </c>
      <c r="S75" s="81">
        <f t="shared" ref="S75" si="67">S76</f>
        <v>0</v>
      </c>
      <c r="T75" s="81">
        <f t="shared" ref="T75" si="68">T76</f>
        <v>16.216551226111353</v>
      </c>
      <c r="U75" s="81">
        <f t="shared" ref="U75" si="69">U76</f>
        <v>0</v>
      </c>
      <c r="V75" s="81">
        <f t="shared" ref="V75" si="70">V76</f>
        <v>13.062059801316474</v>
      </c>
      <c r="W75" s="81">
        <f t="shared" ref="W75" si="71">W76</f>
        <v>15.851908434290538</v>
      </c>
      <c r="X75" s="81">
        <f t="shared" ref="X75" si="72">X76</f>
        <v>0</v>
      </c>
      <c r="Y75" s="81">
        <f t="shared" ref="Y75" si="73">Y76</f>
        <v>0</v>
      </c>
      <c r="Z75" s="81">
        <f t="shared" ref="Z75" si="74">Z76</f>
        <v>0</v>
      </c>
      <c r="AA75" s="81">
        <f t="shared" ref="AA75" si="75">AA76</f>
        <v>0</v>
      </c>
      <c r="AB75" s="81">
        <f t="shared" ref="AB75" si="76">AB76</f>
        <v>18.186540989629673</v>
      </c>
      <c r="AC75" s="81">
        <f t="shared" ref="AC75" si="77">AC76</f>
        <v>0</v>
      </c>
      <c r="AD75" s="81">
        <f t="shared" ref="AD75" si="78">AD76</f>
        <v>0</v>
      </c>
      <c r="AE75" s="81">
        <f t="shared" ref="AE75" si="79">AE76</f>
        <v>0</v>
      </c>
      <c r="AF75" s="81">
        <f t="shared" ref="AF75" si="80">AF76</f>
        <v>9.1406408796568002</v>
      </c>
      <c r="AG75" s="81">
        <f t="shared" ref="AG75" si="81">AG76</f>
        <v>9.1406408796568002</v>
      </c>
      <c r="AH75" s="81">
        <f t="shared" ref="AH75" si="82">AH76</f>
        <v>0</v>
      </c>
      <c r="AI75" s="81">
        <f t="shared" ref="AI75" si="83">AI76</f>
        <v>0</v>
      </c>
      <c r="AJ75" s="81">
        <f t="shared" ref="AJ75" si="84">AJ76</f>
        <v>0</v>
      </c>
      <c r="AK75" s="81">
        <f t="shared" ref="AK75" si="85">AK76</f>
        <v>0</v>
      </c>
      <c r="AL75" s="81">
        <f t="shared" ref="AL75" si="86">AL76</f>
        <v>11.238305789770049</v>
      </c>
      <c r="AM75" s="81">
        <f t="shared" ref="AM75" si="87">AM76</f>
        <v>0</v>
      </c>
      <c r="AN75" s="81">
        <f t="shared" ref="AN75" si="88">AN76</f>
        <v>9.1404407249151536</v>
      </c>
      <c r="AO75" s="81">
        <f t="shared" ref="AO75" si="89">AO76</f>
        <v>0</v>
      </c>
      <c r="AP75" s="81">
        <f t="shared" ref="AP75" si="90">AP76</f>
        <v>10.083601795988406</v>
      </c>
      <c r="AQ75" s="81">
        <f t="shared" ref="AQ75" si="91">AQ76</f>
        <v>0</v>
      </c>
      <c r="AR75" s="81">
        <f t="shared" ref="AR75" si="92">AR76</f>
        <v>0</v>
      </c>
      <c r="AS75" s="81"/>
      <c r="AT75" s="81"/>
      <c r="AU75" s="81"/>
      <c r="AV75" s="6"/>
      <c r="AW75" s="6"/>
      <c r="AX75" s="6"/>
      <c r="AY75" s="6"/>
      <c r="BA75" s="81"/>
    </row>
    <row r="76" spans="1:53" x14ac:dyDescent="0.25">
      <c r="C76" s="77" t="s">
        <v>192</v>
      </c>
      <c r="E76" t="s">
        <v>45</v>
      </c>
      <c r="F76">
        <v>2010</v>
      </c>
      <c r="G76" t="s">
        <v>51</v>
      </c>
      <c r="I76" s="6">
        <f>I77</f>
        <v>7.9499598908648403</v>
      </c>
      <c r="J76" s="81">
        <f t="shared" ref="J76:AR76" si="93">J77</f>
        <v>0</v>
      </c>
      <c r="K76" s="81">
        <f t="shared" si="93"/>
        <v>0</v>
      </c>
      <c r="L76" s="81">
        <f t="shared" si="93"/>
        <v>0</v>
      </c>
      <c r="M76" s="81">
        <f t="shared" si="93"/>
        <v>9.1406408796568002</v>
      </c>
      <c r="N76" s="81">
        <f t="shared" si="93"/>
        <v>0</v>
      </c>
      <c r="O76" s="81">
        <f t="shared" si="93"/>
        <v>11.564495906398179</v>
      </c>
      <c r="P76" s="81">
        <f t="shared" si="93"/>
        <v>0</v>
      </c>
      <c r="Q76" s="81">
        <f t="shared" si="93"/>
        <v>0</v>
      </c>
      <c r="R76" s="81">
        <f t="shared" si="93"/>
        <v>0</v>
      </c>
      <c r="S76" s="81">
        <f t="shared" si="93"/>
        <v>0</v>
      </c>
      <c r="T76" s="81">
        <f t="shared" si="93"/>
        <v>16.216551226111353</v>
      </c>
      <c r="U76" s="81">
        <f t="shared" si="93"/>
        <v>0</v>
      </c>
      <c r="V76" s="81">
        <f t="shared" si="93"/>
        <v>13.062059801316474</v>
      </c>
      <c r="W76" s="81">
        <f t="shared" si="93"/>
        <v>15.851908434290538</v>
      </c>
      <c r="X76" s="81">
        <f t="shared" si="93"/>
        <v>0</v>
      </c>
      <c r="Y76" s="81">
        <f t="shared" si="93"/>
        <v>0</v>
      </c>
      <c r="Z76" s="81">
        <f t="shared" si="93"/>
        <v>0</v>
      </c>
      <c r="AA76" s="81">
        <f t="shared" si="93"/>
        <v>0</v>
      </c>
      <c r="AB76" s="81">
        <f t="shared" si="93"/>
        <v>18.186540989629673</v>
      </c>
      <c r="AC76" s="81">
        <f t="shared" si="93"/>
        <v>0</v>
      </c>
      <c r="AD76" s="81">
        <f t="shared" si="93"/>
        <v>0</v>
      </c>
      <c r="AE76" s="81">
        <f t="shared" si="93"/>
        <v>0</v>
      </c>
      <c r="AF76" s="81">
        <f t="shared" si="93"/>
        <v>9.1406408796568002</v>
      </c>
      <c r="AG76" s="81">
        <f t="shared" si="93"/>
        <v>9.1406408796568002</v>
      </c>
      <c r="AH76" s="81">
        <f t="shared" si="93"/>
        <v>0</v>
      </c>
      <c r="AI76" s="81">
        <f t="shared" si="93"/>
        <v>0</v>
      </c>
      <c r="AJ76" s="81">
        <f t="shared" si="93"/>
        <v>0</v>
      </c>
      <c r="AK76" s="81">
        <f t="shared" si="93"/>
        <v>0</v>
      </c>
      <c r="AL76" s="81">
        <f t="shared" si="93"/>
        <v>11.238305789770049</v>
      </c>
      <c r="AM76" s="81">
        <f t="shared" si="93"/>
        <v>0</v>
      </c>
      <c r="AN76" s="81">
        <f t="shared" si="93"/>
        <v>9.1404407249151536</v>
      </c>
      <c r="AO76" s="81">
        <f t="shared" si="93"/>
        <v>0</v>
      </c>
      <c r="AP76" s="81">
        <f t="shared" si="93"/>
        <v>10.083601795988406</v>
      </c>
      <c r="AQ76" s="81">
        <f t="shared" si="93"/>
        <v>0</v>
      </c>
      <c r="AR76" s="81">
        <f t="shared" si="93"/>
        <v>0</v>
      </c>
      <c r="AS76" s="81"/>
      <c r="AT76" s="81"/>
      <c r="AU76" s="81"/>
      <c r="AV76" s="6"/>
      <c r="AW76" s="6"/>
      <c r="AX76" s="6"/>
      <c r="AY76" s="6"/>
      <c r="BA76" s="81"/>
    </row>
    <row r="77" spans="1:53" x14ac:dyDescent="0.25">
      <c r="C77" s="77" t="s">
        <v>192</v>
      </c>
      <c r="E77" t="s">
        <v>45</v>
      </c>
      <c r="F77">
        <v>2020</v>
      </c>
      <c r="G77" t="s">
        <v>51</v>
      </c>
      <c r="I77" s="81">
        <v>7.9499598908648403</v>
      </c>
      <c r="J77" s="81">
        <v>0</v>
      </c>
      <c r="K77" s="81">
        <v>0</v>
      </c>
      <c r="L77" s="81">
        <v>0</v>
      </c>
      <c r="M77" s="81">
        <v>9.1406408796568002</v>
      </c>
      <c r="N77" s="81"/>
      <c r="O77" s="81">
        <v>11.564495906398179</v>
      </c>
      <c r="P77" s="81">
        <v>0</v>
      </c>
      <c r="Q77" s="81">
        <v>0</v>
      </c>
      <c r="R77" s="81">
        <v>0</v>
      </c>
      <c r="S77" s="81">
        <v>0</v>
      </c>
      <c r="T77" s="81">
        <v>16.216551226111353</v>
      </c>
      <c r="U77" s="81">
        <v>0</v>
      </c>
      <c r="V77" s="81">
        <v>13.062059801316474</v>
      </c>
      <c r="W77" s="81">
        <v>15.851908434290538</v>
      </c>
      <c r="X77" s="81">
        <v>0</v>
      </c>
      <c r="Y77" s="81">
        <v>0</v>
      </c>
      <c r="Z77" s="81">
        <v>0</v>
      </c>
      <c r="AA77" s="81"/>
      <c r="AB77" s="81">
        <v>18.186540989629673</v>
      </c>
      <c r="AC77" s="81">
        <v>0</v>
      </c>
      <c r="AD77" s="81">
        <v>0</v>
      </c>
      <c r="AE77" s="81">
        <v>0</v>
      </c>
      <c r="AF77" s="81">
        <v>9.1406408796568002</v>
      </c>
      <c r="AG77" s="81">
        <v>9.1406408796568002</v>
      </c>
      <c r="AH77" s="81">
        <v>0</v>
      </c>
      <c r="AI77" s="81">
        <v>0</v>
      </c>
      <c r="AJ77" s="81">
        <v>0</v>
      </c>
      <c r="AK77" s="81">
        <v>0</v>
      </c>
      <c r="AL77" s="81">
        <v>11.238305789770049</v>
      </c>
      <c r="AM77" s="81">
        <v>0</v>
      </c>
      <c r="AN77" s="81">
        <v>9.1404407249151536</v>
      </c>
      <c r="AO77" s="81">
        <v>0</v>
      </c>
      <c r="AP77" s="81">
        <v>10.083601795988406</v>
      </c>
      <c r="AQ77" s="81">
        <v>0</v>
      </c>
      <c r="AR77" s="81">
        <v>0</v>
      </c>
      <c r="AS77" s="81"/>
      <c r="AT77" s="81"/>
      <c r="AU77" s="81"/>
      <c r="AV77" s="6"/>
      <c r="AW77" s="6"/>
      <c r="AX77" s="6"/>
      <c r="AY77" s="6"/>
      <c r="BA77" s="81"/>
    </row>
    <row r="78" spans="1:53" x14ac:dyDescent="0.25">
      <c r="C78" s="77" t="s">
        <v>192</v>
      </c>
      <c r="E78" t="s">
        <v>45</v>
      </c>
      <c r="F78">
        <v>2030</v>
      </c>
      <c r="G78" t="s">
        <v>51</v>
      </c>
      <c r="I78" s="81">
        <v>7.3894529967255798</v>
      </c>
      <c r="J78" s="81">
        <v>0</v>
      </c>
      <c r="K78" s="81">
        <v>0</v>
      </c>
      <c r="L78" s="81">
        <v>0</v>
      </c>
      <c r="M78" s="81">
        <v>7.3894529967255789</v>
      </c>
      <c r="N78" s="81"/>
      <c r="O78" s="81">
        <v>13.343328744036542</v>
      </c>
      <c r="P78" s="81">
        <v>0</v>
      </c>
      <c r="Q78" s="81">
        <v>0</v>
      </c>
      <c r="R78" s="81">
        <v>0</v>
      </c>
      <c r="S78" s="81">
        <v>0</v>
      </c>
      <c r="T78" s="81">
        <v>14.186872037948032</v>
      </c>
      <c r="U78" s="81">
        <v>0</v>
      </c>
      <c r="V78" s="81">
        <v>11.20488928859826</v>
      </c>
      <c r="W78" s="81">
        <v>16.060037963678951</v>
      </c>
      <c r="X78" s="81">
        <v>7.9451698715026851</v>
      </c>
      <c r="Y78" s="81">
        <v>0</v>
      </c>
      <c r="Z78" s="81">
        <v>0</v>
      </c>
      <c r="AA78" s="81"/>
      <c r="AB78" s="81">
        <v>17.517405831478698</v>
      </c>
      <c r="AC78" s="81">
        <v>0</v>
      </c>
      <c r="AD78" s="81">
        <v>0</v>
      </c>
      <c r="AE78" s="81">
        <v>0</v>
      </c>
      <c r="AF78" s="81">
        <v>8.6267700556133704</v>
      </c>
      <c r="AG78" s="81">
        <v>8.6267700556133704</v>
      </c>
      <c r="AH78" s="81">
        <v>0</v>
      </c>
      <c r="AI78" s="81">
        <v>0</v>
      </c>
      <c r="AJ78" s="81">
        <v>0</v>
      </c>
      <c r="AK78" s="81">
        <v>0</v>
      </c>
      <c r="AL78" s="81">
        <v>10.170947822194591</v>
      </c>
      <c r="AM78" s="81">
        <v>0</v>
      </c>
      <c r="AN78" s="81">
        <v>7.3894529967255806</v>
      </c>
      <c r="AO78" s="81">
        <v>0</v>
      </c>
      <c r="AP78" s="81">
        <v>8.6603553840765652</v>
      </c>
      <c r="AQ78" s="81">
        <v>0</v>
      </c>
      <c r="AR78" s="81">
        <v>0</v>
      </c>
      <c r="AS78" s="81"/>
      <c r="AT78" s="81"/>
      <c r="AU78" s="81"/>
      <c r="AV78" s="6"/>
      <c r="AW78" s="6"/>
      <c r="AX78" s="6"/>
      <c r="AY78" s="6"/>
      <c r="BA78" s="81"/>
    </row>
    <row r="79" spans="1:53" x14ac:dyDescent="0.25">
      <c r="C79" s="77" t="s">
        <v>192</v>
      </c>
      <c r="E79" t="s">
        <v>45</v>
      </c>
      <c r="F79">
        <v>2040</v>
      </c>
      <c r="G79" t="s">
        <v>51</v>
      </c>
      <c r="I79" s="81">
        <v>7.9830799384400297</v>
      </c>
      <c r="J79" s="81">
        <v>0</v>
      </c>
      <c r="K79" s="81">
        <v>0</v>
      </c>
      <c r="L79" s="81">
        <v>0</v>
      </c>
      <c r="M79" s="81">
        <v>7.9830799384400297</v>
      </c>
      <c r="N79" s="81"/>
      <c r="O79" s="81">
        <v>13.050291192916767</v>
      </c>
      <c r="P79" s="81">
        <v>0</v>
      </c>
      <c r="Q79" s="81">
        <v>0</v>
      </c>
      <c r="R79" s="81">
        <v>0</v>
      </c>
      <c r="S79" s="81">
        <v>0</v>
      </c>
      <c r="T79" s="81">
        <v>13.69261864042517</v>
      </c>
      <c r="U79" s="81">
        <v>0</v>
      </c>
      <c r="V79" s="81">
        <v>10.840427662010844</v>
      </c>
      <c r="W79" s="81">
        <v>15.156791672484907</v>
      </c>
      <c r="X79" s="81">
        <v>8.9108570395831226</v>
      </c>
      <c r="Y79" s="81">
        <v>0</v>
      </c>
      <c r="Z79" s="81">
        <v>0</v>
      </c>
      <c r="AA79" s="81"/>
      <c r="AB79" s="81">
        <v>16.897804817055032</v>
      </c>
      <c r="AC79" s="81">
        <v>0</v>
      </c>
      <c r="AD79" s="81">
        <v>0</v>
      </c>
      <c r="AE79" s="81">
        <v>0</v>
      </c>
      <c r="AF79" s="81">
        <v>9.024490768174493</v>
      </c>
      <c r="AG79" s="81">
        <v>9.024490768174493</v>
      </c>
      <c r="AH79" s="81">
        <v>0</v>
      </c>
      <c r="AI79" s="81">
        <v>0</v>
      </c>
      <c r="AJ79" s="81">
        <v>7.9830799384400315</v>
      </c>
      <c r="AK79" s="81">
        <v>0</v>
      </c>
      <c r="AL79" s="81">
        <v>9.8416008688815335</v>
      </c>
      <c r="AM79" s="81">
        <v>0</v>
      </c>
      <c r="AN79" s="81">
        <v>7.9830799384400297</v>
      </c>
      <c r="AO79" s="81">
        <v>0</v>
      </c>
      <c r="AP79" s="81">
        <v>8.4426119476515105</v>
      </c>
      <c r="AQ79" s="81">
        <v>0</v>
      </c>
      <c r="AR79" s="81">
        <v>0</v>
      </c>
      <c r="AS79" s="81"/>
      <c r="AT79" s="81"/>
      <c r="AU79" s="81"/>
      <c r="AV79" s="6"/>
      <c r="AW79" s="6"/>
      <c r="AX79" s="6"/>
      <c r="AY79" s="6"/>
      <c r="BA79" s="81"/>
    </row>
    <row r="80" spans="1:53" x14ac:dyDescent="0.25">
      <c r="C80" s="77" t="s">
        <v>192</v>
      </c>
      <c r="E80" t="s">
        <v>45</v>
      </c>
      <c r="F80">
        <v>2050</v>
      </c>
      <c r="G80" t="s">
        <v>51</v>
      </c>
      <c r="I80" s="81">
        <v>8.9078122581051424</v>
      </c>
      <c r="J80" s="81">
        <v>0</v>
      </c>
      <c r="K80" s="81">
        <v>0</v>
      </c>
      <c r="L80" s="81">
        <v>0</v>
      </c>
      <c r="M80" s="81">
        <v>10.238401457184597</v>
      </c>
      <c r="N80" s="81"/>
      <c r="O80" s="81">
        <v>12.823519231486884</v>
      </c>
      <c r="P80" s="81">
        <v>0</v>
      </c>
      <c r="Q80" s="81">
        <v>0</v>
      </c>
      <c r="R80" s="81">
        <v>0</v>
      </c>
      <c r="S80" s="81">
        <v>0</v>
      </c>
      <c r="T80" s="81">
        <v>13.367380941728694</v>
      </c>
      <c r="U80" s="81">
        <v>0</v>
      </c>
      <c r="V80" s="81">
        <v>10.53229599583265</v>
      </c>
      <c r="W80" s="81">
        <v>14.535313038630219</v>
      </c>
      <c r="X80" s="81">
        <v>9.4800226878667448</v>
      </c>
      <c r="Y80" s="81">
        <v>0</v>
      </c>
      <c r="Z80" s="81">
        <v>0</v>
      </c>
      <c r="AA80" s="81"/>
      <c r="AB80" s="81">
        <v>16.450612815468158</v>
      </c>
      <c r="AC80" s="81">
        <v>0</v>
      </c>
      <c r="AD80" s="81">
        <v>0</v>
      </c>
      <c r="AE80" s="81">
        <v>9.1136170598417792</v>
      </c>
      <c r="AF80" s="81">
        <v>10.238401457184597</v>
      </c>
      <c r="AG80" s="81">
        <v>10.238401457184597</v>
      </c>
      <c r="AH80" s="81">
        <v>0</v>
      </c>
      <c r="AI80" s="81">
        <v>0</v>
      </c>
      <c r="AJ80" s="81">
        <v>0</v>
      </c>
      <c r="AK80" s="81">
        <v>0</v>
      </c>
      <c r="AL80" s="81">
        <v>9.7767735188694935</v>
      </c>
      <c r="AM80" s="81">
        <v>0</v>
      </c>
      <c r="AN80" s="81">
        <v>10.218286566629516</v>
      </c>
      <c r="AO80" s="81">
        <v>0</v>
      </c>
      <c r="AP80" s="81">
        <v>8.2559655044924796</v>
      </c>
      <c r="AQ80" s="81">
        <v>0</v>
      </c>
      <c r="AR80" s="81">
        <v>0</v>
      </c>
      <c r="AS80" s="81"/>
      <c r="AT80" s="81"/>
      <c r="AU80" s="81"/>
      <c r="AV80" s="6"/>
      <c r="AW80" s="6"/>
      <c r="AX80" s="6"/>
      <c r="AY80" s="6"/>
      <c r="BA80" s="81"/>
    </row>
    <row r="81" spans="1:53" x14ac:dyDescent="0.25">
      <c r="B81" t="s">
        <v>46</v>
      </c>
      <c r="AU81" s="81"/>
      <c r="AV81" s="16"/>
      <c r="AW81" s="15"/>
      <c r="AX81" s="15"/>
      <c r="AY81" s="15"/>
      <c r="BA81" s="81"/>
    </row>
    <row r="82" spans="1:53" x14ac:dyDescent="0.25">
      <c r="A82" s="84" t="s">
        <v>59</v>
      </c>
      <c r="B82" s="77" t="s">
        <v>42</v>
      </c>
      <c r="D82" s="77" t="s">
        <v>40</v>
      </c>
      <c r="E82" s="77" t="s">
        <v>41</v>
      </c>
      <c r="F82" s="77">
        <v>2005</v>
      </c>
      <c r="G82" s="77" t="s">
        <v>54</v>
      </c>
      <c r="H82" s="77"/>
      <c r="I82" s="11">
        <f>I83</f>
        <v>1.811120960599125</v>
      </c>
      <c r="J82" s="11">
        <f t="shared" ref="J82:AR82" si="94">J83</f>
        <v>4.7410587559724338</v>
      </c>
      <c r="K82" s="11">
        <f t="shared" si="94"/>
        <v>38.783815830261567</v>
      </c>
      <c r="L82" s="11">
        <f t="shared" si="94"/>
        <v>6.6545178901731683</v>
      </c>
      <c r="M82" s="11">
        <f t="shared" si="94"/>
        <v>1.6140905284960574</v>
      </c>
      <c r="N82" s="11">
        <f t="shared" si="94"/>
        <v>4.4775205313785342</v>
      </c>
      <c r="O82" s="11">
        <f t="shared" si="94"/>
        <v>3.940475013651104</v>
      </c>
      <c r="P82" s="11">
        <f t="shared" si="94"/>
        <v>56.250129595085752</v>
      </c>
      <c r="Q82" s="11">
        <f t="shared" si="94"/>
        <v>103.9668708899014</v>
      </c>
      <c r="R82" s="11">
        <f t="shared" si="94"/>
        <v>43.655092675074414</v>
      </c>
      <c r="S82" s="11">
        <f t="shared" si="94"/>
        <v>8.9301983502646411</v>
      </c>
      <c r="T82" s="11">
        <f t="shared" si="94"/>
        <v>89.558098226637298</v>
      </c>
      <c r="U82" s="11">
        <f t="shared" si="94"/>
        <v>3.7091612976390316</v>
      </c>
      <c r="V82" s="11">
        <f t="shared" si="94"/>
        <v>259.81735666638275</v>
      </c>
      <c r="W82" s="11">
        <f t="shared" si="94"/>
        <v>7.0574856808669875</v>
      </c>
      <c r="X82" s="11">
        <f t="shared" si="94"/>
        <v>3.2519335716657265</v>
      </c>
      <c r="Y82" s="11">
        <f t="shared" si="94"/>
        <v>72.16192256805256</v>
      </c>
      <c r="Z82" s="11">
        <f t="shared" si="94"/>
        <v>18.077271420782274</v>
      </c>
      <c r="AA82" s="11">
        <f t="shared" si="94"/>
        <v>0.28440221416654821</v>
      </c>
      <c r="AB82" s="11">
        <f t="shared" si="94"/>
        <v>118.2398446235004</v>
      </c>
      <c r="AC82" s="11">
        <f t="shared" si="94"/>
        <v>10.943544126816452</v>
      </c>
      <c r="AD82" s="11">
        <f t="shared" si="94"/>
        <v>1.5219224525225949</v>
      </c>
      <c r="AE82" s="11">
        <f t="shared" si="94"/>
        <v>7.3039899847457397</v>
      </c>
      <c r="AF82" s="11">
        <f t="shared" si="94"/>
        <v>0.24923990453185182</v>
      </c>
      <c r="AG82" s="11">
        <f t="shared" si="94"/>
        <v>0.78644194996021377</v>
      </c>
      <c r="AH82" s="11">
        <f t="shared" si="94"/>
        <v>7.3039899847457397</v>
      </c>
      <c r="AI82" s="11">
        <f t="shared" si="94"/>
        <v>49.264473085666609</v>
      </c>
      <c r="AJ82" s="11">
        <f t="shared" si="94"/>
        <v>3.3227771569800595</v>
      </c>
      <c r="AK82" s="11">
        <f t="shared" si="94"/>
        <v>66.249669096102309</v>
      </c>
      <c r="AL82" s="11">
        <f t="shared" si="94"/>
        <v>21.712043752380172</v>
      </c>
      <c r="AM82" s="11">
        <f t="shared" si="94"/>
        <v>21.917103317150413</v>
      </c>
      <c r="AN82" s="11">
        <f t="shared" si="94"/>
        <v>10.456540444338358</v>
      </c>
      <c r="AO82" s="11">
        <f t="shared" si="94"/>
        <v>17.602548615887358</v>
      </c>
      <c r="AP82" s="11">
        <f t="shared" si="94"/>
        <v>1.5467677422777864</v>
      </c>
      <c r="AQ82" s="11">
        <f t="shared" si="94"/>
        <v>16.473736369504316</v>
      </c>
      <c r="AR82" s="11">
        <f t="shared" si="94"/>
        <v>159.99713884530243</v>
      </c>
      <c r="AS82" s="11"/>
      <c r="AT82" s="11"/>
      <c r="AU82" s="81"/>
      <c r="AV82" s="81"/>
      <c r="AW82" s="77"/>
      <c r="AX82" s="77"/>
      <c r="AY82" s="77"/>
      <c r="BA82" s="81"/>
    </row>
    <row r="83" spans="1:53" x14ac:dyDescent="0.25">
      <c r="A83" s="15" t="s">
        <v>59</v>
      </c>
      <c r="B83" t="s">
        <v>42</v>
      </c>
      <c r="D83" t="s">
        <v>40</v>
      </c>
      <c r="E83" t="s">
        <v>41</v>
      </c>
      <c r="F83">
        <v>2010</v>
      </c>
      <c r="G83" t="s">
        <v>54</v>
      </c>
      <c r="I83" s="81">
        <v>1.811120960599125</v>
      </c>
      <c r="J83" s="81">
        <v>4.7410587559724338</v>
      </c>
      <c r="K83" s="81">
        <v>38.783815830261567</v>
      </c>
      <c r="L83" s="81">
        <v>6.6545178901731683</v>
      </c>
      <c r="M83" s="81">
        <v>1.6140905284960574</v>
      </c>
      <c r="N83" s="97">
        <v>4.4775205313785342</v>
      </c>
      <c r="O83" s="81">
        <v>3.940475013651104</v>
      </c>
      <c r="P83" s="81">
        <v>56.250129595085752</v>
      </c>
      <c r="Q83" s="81">
        <v>103.9668708899014</v>
      </c>
      <c r="R83" s="81">
        <v>43.655092675074414</v>
      </c>
      <c r="S83" s="81">
        <v>8.9301983502646411</v>
      </c>
      <c r="T83" s="81">
        <v>89.558098226637298</v>
      </c>
      <c r="U83" s="81">
        <v>3.7091612976390316</v>
      </c>
      <c r="V83" s="81">
        <v>259.81735666638275</v>
      </c>
      <c r="W83" s="81">
        <v>7.0574856808669875</v>
      </c>
      <c r="X83" s="81">
        <v>3.2519335716657265</v>
      </c>
      <c r="Y83" s="81">
        <v>72.16192256805256</v>
      </c>
      <c r="Z83" s="81">
        <v>18.077271420782274</v>
      </c>
      <c r="AA83" s="97">
        <v>0.28440221416654821</v>
      </c>
      <c r="AB83" s="81">
        <v>118.2398446235004</v>
      </c>
      <c r="AC83" s="81">
        <v>10.943544126816452</v>
      </c>
      <c r="AD83" s="81">
        <v>1.5219224525225949</v>
      </c>
      <c r="AE83" s="81">
        <v>7.3039899847457397</v>
      </c>
      <c r="AF83" s="81">
        <v>0.24923990453185182</v>
      </c>
      <c r="AG83" s="81">
        <v>0.78644194996021377</v>
      </c>
      <c r="AH83" s="81">
        <v>7.3039899847457397</v>
      </c>
      <c r="AI83" s="81">
        <v>49.264473085666609</v>
      </c>
      <c r="AJ83" s="81">
        <v>3.3227771569800595</v>
      </c>
      <c r="AK83" s="81">
        <v>66.249669096102309</v>
      </c>
      <c r="AL83" s="81">
        <v>21.712043752380172</v>
      </c>
      <c r="AM83" s="81">
        <v>21.917103317150413</v>
      </c>
      <c r="AN83" s="81">
        <v>10.456540444338358</v>
      </c>
      <c r="AO83" s="81">
        <v>17.602548615887358</v>
      </c>
      <c r="AP83" s="81">
        <v>1.5467677422777864</v>
      </c>
      <c r="AQ83" s="81">
        <v>16.473736369504316</v>
      </c>
      <c r="AR83" s="81">
        <v>159.99713884530243</v>
      </c>
      <c r="AS83" s="81"/>
      <c r="AT83" s="81"/>
      <c r="AU83" s="81">
        <f>SUM(J83:L83,O83:Z83,AB83:AE83,AH83:AI83,AK83:AM83,AO83:AR83)</f>
        <v>1220.6321604290135</v>
      </c>
      <c r="AV83" s="77"/>
      <c r="AW83" s="77"/>
      <c r="AX83" s="77"/>
      <c r="AY83" s="77"/>
      <c r="BA83" s="81"/>
    </row>
    <row r="84" spans="1:53" x14ac:dyDescent="0.25">
      <c r="A84" s="15"/>
      <c r="B84" t="s">
        <v>42</v>
      </c>
      <c r="D84" t="s">
        <v>40</v>
      </c>
      <c r="E84" t="s">
        <v>41</v>
      </c>
      <c r="F84">
        <v>2020</v>
      </c>
      <c r="G84" t="s">
        <v>54</v>
      </c>
      <c r="I84" s="81">
        <v>2.8097362114493207</v>
      </c>
      <c r="J84" s="81">
        <v>9.1999045736357026</v>
      </c>
      <c r="K84" s="81">
        <v>66.255734073463486</v>
      </c>
      <c r="L84" s="81">
        <v>8.1186701662778749</v>
      </c>
      <c r="M84" s="81">
        <v>2.3896867078643393</v>
      </c>
      <c r="N84" s="97">
        <v>7.0593667980590586</v>
      </c>
      <c r="O84" s="81">
        <v>5.1428201470531265</v>
      </c>
      <c r="P84" s="81">
        <v>56.687404830624146</v>
      </c>
      <c r="Q84" s="81">
        <v>161.97529490056161</v>
      </c>
      <c r="R84" s="81">
        <v>55.222336871080714</v>
      </c>
      <c r="S84" s="81">
        <v>9.8742549672799065</v>
      </c>
      <c r="T84" s="81">
        <v>134.45652355271304</v>
      </c>
      <c r="U84" s="81">
        <v>6.4973450601830631</v>
      </c>
      <c r="V84" s="81">
        <v>461.1426180209022</v>
      </c>
      <c r="W84" s="81">
        <v>11.498412041776954</v>
      </c>
      <c r="X84" s="81">
        <v>4.3921680139564669</v>
      </c>
      <c r="Y84" s="81">
        <v>71.32829813871686</v>
      </c>
      <c r="Z84" s="81">
        <v>32.534002629132921</v>
      </c>
      <c r="AA84" s="97">
        <v>0.50911460959329324</v>
      </c>
      <c r="AB84" s="81">
        <v>180.51237965081458</v>
      </c>
      <c r="AC84" s="81">
        <v>14.32579007905299</v>
      </c>
      <c r="AD84" s="81">
        <v>3.0438449050451899</v>
      </c>
      <c r="AE84" s="81">
        <v>9.4287550960953972</v>
      </c>
      <c r="AF84" s="81">
        <v>0.32244157482745478</v>
      </c>
      <c r="AG84" s="81">
        <v>1.0716882965793073</v>
      </c>
      <c r="AH84" s="81">
        <v>0.81403271846569258</v>
      </c>
      <c r="AI84" s="81">
        <v>71.815288204610425</v>
      </c>
      <c r="AJ84" s="81">
        <v>5.3392424058782471</v>
      </c>
      <c r="AK84" s="81">
        <v>92.039097215136721</v>
      </c>
      <c r="AL84" s="81">
        <v>32.57330332832543</v>
      </c>
      <c r="AM84" s="81">
        <v>28.530761346705027</v>
      </c>
      <c r="AN84" s="81">
        <v>12.083942180621893</v>
      </c>
      <c r="AO84" s="81">
        <v>29.214026606571771</v>
      </c>
      <c r="AP84" s="81">
        <v>2.206234354787846</v>
      </c>
      <c r="AQ84" s="81">
        <v>16.744564150808682</v>
      </c>
      <c r="AR84" s="81">
        <v>247.43330051690342</v>
      </c>
      <c r="AS84" s="81"/>
      <c r="AT84" s="81"/>
      <c r="AU84" s="81"/>
      <c r="AV84" s="81">
        <f>SUM(J84:L84,O84:Z84,AB84:AE84,AH84:AI84,AK84:AM84,AO84:AR84)</f>
        <v>1823.0071661606812</v>
      </c>
      <c r="AW84" s="77"/>
      <c r="AX84" s="77"/>
      <c r="AY84" s="77"/>
      <c r="BA84" s="81"/>
    </row>
    <row r="85" spans="1:53" x14ac:dyDescent="0.25">
      <c r="A85" s="15"/>
      <c r="B85" t="s">
        <v>42</v>
      </c>
      <c r="D85" t="s">
        <v>40</v>
      </c>
      <c r="E85" t="s">
        <v>41</v>
      </c>
      <c r="F85">
        <v>2030</v>
      </c>
      <c r="G85" t="s">
        <v>54</v>
      </c>
      <c r="I85" s="81">
        <v>2.8102730014553718</v>
      </c>
      <c r="J85" s="81">
        <v>9.1993657404922118</v>
      </c>
      <c r="K85" s="81">
        <v>66.307210549768499</v>
      </c>
      <c r="L85" s="81">
        <v>8.5606581971646705</v>
      </c>
      <c r="M85" s="81">
        <v>2.4328920446100391</v>
      </c>
      <c r="N85" s="97">
        <v>6.9190356512164204</v>
      </c>
      <c r="O85" s="81">
        <v>5.2559308071645408</v>
      </c>
      <c r="P85" s="81">
        <v>52.504577613355856</v>
      </c>
      <c r="Q85" s="81">
        <v>162.79509617784137</v>
      </c>
      <c r="R85" s="81">
        <v>55.541720636071148</v>
      </c>
      <c r="S85" s="81">
        <v>9.9810187919631357</v>
      </c>
      <c r="T85" s="81">
        <v>137.30463318730753</v>
      </c>
      <c r="U85" s="81">
        <v>6.4888845267205255</v>
      </c>
      <c r="V85" s="81">
        <v>461.06453427731128</v>
      </c>
      <c r="W85" s="81">
        <v>11.590007474226203</v>
      </c>
      <c r="X85" s="81">
        <v>4.2518020431175962</v>
      </c>
      <c r="Y85" s="81">
        <v>70.243853878310148</v>
      </c>
      <c r="Z85" s="81">
        <v>32.683403311750915</v>
      </c>
      <c r="AA85" s="97">
        <v>0.50772848822909644</v>
      </c>
      <c r="AB85" s="81">
        <v>179.54660068056884</v>
      </c>
      <c r="AC85" s="81">
        <v>15.939556201348411</v>
      </c>
      <c r="AD85" s="81">
        <v>3.0438449050451899</v>
      </c>
      <c r="AE85" s="81">
        <v>9.9707900106987193</v>
      </c>
      <c r="AF85" s="81">
        <v>0.32842688970460154</v>
      </c>
      <c r="AG85" s="81">
        <v>1.0663641790310474</v>
      </c>
      <c r="AH85" s="81">
        <v>0.81403271846569258</v>
      </c>
      <c r="AI85" s="81">
        <v>71.95069177197702</v>
      </c>
      <c r="AJ85" s="81">
        <v>5.253368105098593</v>
      </c>
      <c r="AK85" s="81">
        <v>99.753632350347004</v>
      </c>
      <c r="AL85" s="81">
        <v>33.115967800006167</v>
      </c>
      <c r="AM85" s="81">
        <v>29.390504875329569</v>
      </c>
      <c r="AN85" s="81">
        <v>11.823167004543782</v>
      </c>
      <c r="AO85" s="81">
        <v>28.982369465601131</v>
      </c>
      <c r="AP85" s="81">
        <v>2.2175461748856073</v>
      </c>
      <c r="AQ85" s="81">
        <v>16.510934985937055</v>
      </c>
      <c r="AR85" s="81">
        <v>249.09291976109245</v>
      </c>
      <c r="AS85" s="81"/>
      <c r="AT85" s="81"/>
      <c r="AU85" s="81"/>
      <c r="AV85" s="77"/>
      <c r="AW85" s="81">
        <f>SUM(J85:L85,O85:Z85,AB85:AE85,AH85:AI85,AK85:AM85,AO85:AR85)</f>
        <v>1834.1020889138688</v>
      </c>
      <c r="AX85" s="77"/>
      <c r="AY85" s="77"/>
      <c r="BA85" s="81"/>
    </row>
    <row r="86" spans="1:53" x14ac:dyDescent="0.25">
      <c r="A86" s="15"/>
      <c r="B86" t="s">
        <v>42</v>
      </c>
      <c r="D86" t="s">
        <v>40</v>
      </c>
      <c r="E86" t="s">
        <v>41</v>
      </c>
      <c r="F86">
        <v>2040</v>
      </c>
      <c r="G86" t="s">
        <v>54</v>
      </c>
      <c r="I86" s="81">
        <v>2.8093437749951136</v>
      </c>
      <c r="J86" s="81">
        <v>9.2107255467052056</v>
      </c>
      <c r="K86" s="81">
        <v>66.361422032648861</v>
      </c>
      <c r="L86" s="81">
        <v>8.4123464866094224</v>
      </c>
      <c r="M86" s="81">
        <v>2.4514637285619383</v>
      </c>
      <c r="N86" s="97">
        <v>7.0679729411072518</v>
      </c>
      <c r="O86" s="81">
        <v>5.4153523128374772</v>
      </c>
      <c r="P86" s="81">
        <v>51.028300536473182</v>
      </c>
      <c r="Q86" s="81">
        <v>164.00576532098063</v>
      </c>
      <c r="R86" s="81">
        <v>55.376793257209869</v>
      </c>
      <c r="S86" s="81">
        <v>10.057114386782878</v>
      </c>
      <c r="T86" s="81">
        <v>140.83391294602316</v>
      </c>
      <c r="U86" s="81">
        <v>6.6708281439482793</v>
      </c>
      <c r="V86" s="81">
        <v>460.95721379343479</v>
      </c>
      <c r="W86" s="81">
        <v>11.887304305504355</v>
      </c>
      <c r="X86" s="81">
        <v>4.1652119481622787</v>
      </c>
      <c r="Y86" s="81">
        <v>71.324009084127326</v>
      </c>
      <c r="Z86" s="81">
        <v>32.679600839082489</v>
      </c>
      <c r="AA86" s="97">
        <v>0.51207333250533482</v>
      </c>
      <c r="AB86" s="81">
        <v>177.8120827864341</v>
      </c>
      <c r="AC86" s="81">
        <v>17.240066112144735</v>
      </c>
      <c r="AD86" s="81">
        <v>3.0438449050451899</v>
      </c>
      <c r="AE86" s="81">
        <v>10.239210859816973</v>
      </c>
      <c r="AF86" s="81">
        <v>0.33209427405870756</v>
      </c>
      <c r="AG86" s="81">
        <v>1.0690133216602242</v>
      </c>
      <c r="AH86" s="81">
        <v>0.81403271846569258</v>
      </c>
      <c r="AI86" s="81">
        <v>71.9256688241191</v>
      </c>
      <c r="AJ86" s="81">
        <v>5.3674201047450367</v>
      </c>
      <c r="AK86" s="81">
        <v>107.94822793317992</v>
      </c>
      <c r="AL86" s="81">
        <v>33.845549075674107</v>
      </c>
      <c r="AM86" s="81">
        <v>28.12637204366586</v>
      </c>
      <c r="AN86" s="81">
        <v>11.86805786536527</v>
      </c>
      <c r="AO86" s="81">
        <v>29.263213129152252</v>
      </c>
      <c r="AP86" s="81">
        <v>2.1917015945800626</v>
      </c>
      <c r="AQ86" s="81">
        <v>16.015293637956837</v>
      </c>
      <c r="AR86" s="81">
        <v>250.60182543101371</v>
      </c>
      <c r="AS86" s="81"/>
      <c r="AT86" s="81"/>
      <c r="AU86" s="81"/>
      <c r="AV86" s="77"/>
      <c r="AW86" s="81"/>
      <c r="AX86" s="81">
        <f>SUM(J86:L86,O86:Z86,AB86:AE86,AH86:AI86,AK86:AM86,AO86:AR86)</f>
        <v>1847.4529899917788</v>
      </c>
      <c r="AY86" s="77"/>
      <c r="BA86" s="81"/>
    </row>
    <row r="87" spans="1:53" x14ac:dyDescent="0.25">
      <c r="A87" s="15"/>
      <c r="B87" t="s">
        <v>42</v>
      </c>
      <c r="D87" t="s">
        <v>40</v>
      </c>
      <c r="E87" s="5" t="s">
        <v>41</v>
      </c>
      <c r="F87" s="5">
        <v>2050</v>
      </c>
      <c r="G87" s="5" t="s">
        <v>54</v>
      </c>
      <c r="H87" s="5"/>
      <c r="I87" s="82">
        <v>2.809006496468625</v>
      </c>
      <c r="J87" s="82">
        <v>9.2220853529181976</v>
      </c>
      <c r="K87" s="82">
        <v>66.415633515529223</v>
      </c>
      <c r="L87" s="82">
        <v>8.2640347760541797</v>
      </c>
      <c r="M87" s="82">
        <v>2.4718977305917531</v>
      </c>
      <c r="N87" s="98">
        <v>7.216910230998085</v>
      </c>
      <c r="O87" s="82">
        <v>5.5747738185104136</v>
      </c>
      <c r="P87" s="82">
        <v>49.552023459590501</v>
      </c>
      <c r="Q87" s="82">
        <v>165.21643446411991</v>
      </c>
      <c r="R87" s="82">
        <v>55.21186587834859</v>
      </c>
      <c r="S87" s="82">
        <v>10.133209981602622</v>
      </c>
      <c r="T87" s="82">
        <v>144.36319270473874</v>
      </c>
      <c r="U87" s="82">
        <v>6.8527717611760339</v>
      </c>
      <c r="V87" s="82">
        <v>460.84989330955852</v>
      </c>
      <c r="W87" s="82">
        <v>12.184601136782504</v>
      </c>
      <c r="X87" s="82">
        <v>4.1274614577377395</v>
      </c>
      <c r="Y87" s="82">
        <v>72.404164289944518</v>
      </c>
      <c r="Z87" s="82">
        <v>32.675798366414064</v>
      </c>
      <c r="AA87" s="98">
        <v>0.51641817678157331</v>
      </c>
      <c r="AB87" s="82">
        <v>176.07756489229928</v>
      </c>
      <c r="AC87" s="82">
        <v>18.540576022941057</v>
      </c>
      <c r="AD87" s="82">
        <v>3.0438449050451899</v>
      </c>
      <c r="AE87" s="82">
        <v>10.50763170893523</v>
      </c>
      <c r="AF87" s="82">
        <v>0.33643259413054261</v>
      </c>
      <c r="AG87" s="82">
        <v>1.0717497637359834</v>
      </c>
      <c r="AH87" s="82">
        <v>0.81403271846569258</v>
      </c>
      <c r="AI87" s="82">
        <v>71.900645876261194</v>
      </c>
      <c r="AJ87" s="82">
        <v>5.4814721043914805</v>
      </c>
      <c r="AK87" s="82">
        <v>116.14282351601287</v>
      </c>
      <c r="AL87" s="82">
        <v>34.575130351342032</v>
      </c>
      <c r="AM87" s="82">
        <v>26.862239212002159</v>
      </c>
      <c r="AN87" s="82">
        <v>11.9191965534019</v>
      </c>
      <c r="AO87" s="82">
        <v>29.544056792703387</v>
      </c>
      <c r="AP87" s="82">
        <v>2.1658570142745175</v>
      </c>
      <c r="AQ87" s="82">
        <v>15.519652289976625</v>
      </c>
      <c r="AR87" s="82">
        <v>252.11073110093494</v>
      </c>
      <c r="AS87" s="85"/>
      <c r="AT87" s="85"/>
      <c r="AU87" s="81"/>
      <c r="AV87" s="77"/>
      <c r="AW87" s="81"/>
      <c r="AX87" s="81"/>
      <c r="AY87" s="81">
        <f>SUM(J87:L87,O87:Z87,AB87:AE87,AH87:AI87,AK87:AM87,AO87:AR87)</f>
        <v>1860.8527306742201</v>
      </c>
      <c r="BA87" s="81"/>
    </row>
    <row r="88" spans="1:53" x14ac:dyDescent="0.25">
      <c r="A88" s="77"/>
      <c r="B88" s="77"/>
      <c r="C88" s="77" t="s">
        <v>192</v>
      </c>
      <c r="D88" s="77"/>
      <c r="E88" s="77" t="s">
        <v>45</v>
      </c>
      <c r="F88" s="77">
        <v>2005</v>
      </c>
      <c r="G88" s="77" t="s">
        <v>54</v>
      </c>
      <c r="H88" s="77"/>
      <c r="I88" s="81">
        <f>I89</f>
        <v>3.8799748647008969</v>
      </c>
      <c r="J88" s="81">
        <f t="shared" ref="J88:AR88" si="95">J89</f>
        <v>6.0805788535832166</v>
      </c>
      <c r="K88" s="81">
        <f t="shared" si="95"/>
        <v>6.1771321429928676</v>
      </c>
      <c r="L88" s="81">
        <f t="shared" si="95"/>
        <v>3.4026473080721957</v>
      </c>
      <c r="M88" s="81">
        <f t="shared" si="95"/>
        <v>3.9434188883503829</v>
      </c>
      <c r="N88" s="81">
        <f t="shared" si="95"/>
        <v>5.7272916882524241</v>
      </c>
      <c r="O88" s="81">
        <f t="shared" si="95"/>
        <v>4.2513435632173477</v>
      </c>
      <c r="P88" s="81">
        <f t="shared" si="95"/>
        <v>3.7313001701868229</v>
      </c>
      <c r="Q88" s="81">
        <f t="shared" si="95"/>
        <v>5.8884459493416657</v>
      </c>
      <c r="R88" s="81">
        <f t="shared" si="95"/>
        <v>6.9958093430515529</v>
      </c>
      <c r="S88" s="81">
        <f t="shared" si="95"/>
        <v>3.7685307731339597</v>
      </c>
      <c r="T88" s="81">
        <f t="shared" si="95"/>
        <v>4.5576852663586465</v>
      </c>
      <c r="U88" s="81">
        <f t="shared" si="95"/>
        <v>6.1770044739691139</v>
      </c>
      <c r="V88" s="81">
        <f t="shared" si="95"/>
        <v>6.3011424781430421</v>
      </c>
      <c r="W88" s="81">
        <f t="shared" si="95"/>
        <v>4.2724389804084453</v>
      </c>
      <c r="X88" s="81">
        <f t="shared" si="95"/>
        <v>3.9682157342097413</v>
      </c>
      <c r="Y88" s="81">
        <f t="shared" si="95"/>
        <v>3.5608086624156048</v>
      </c>
      <c r="Z88" s="81">
        <f t="shared" si="95"/>
        <v>5.9817027788297663</v>
      </c>
      <c r="AA88" s="81">
        <f t="shared" si="95"/>
        <v>4.5634982234377848</v>
      </c>
      <c r="AB88" s="81">
        <f t="shared" si="95"/>
        <v>4.9931228690598122</v>
      </c>
      <c r="AC88" s="81">
        <f t="shared" si="95"/>
        <v>3.5813063590542651</v>
      </c>
      <c r="AD88" s="81">
        <f t="shared" si="95"/>
        <v>6.0319113581884967</v>
      </c>
      <c r="AE88" s="81">
        <f t="shared" si="95"/>
        <v>3.5579344212160482</v>
      </c>
      <c r="AF88" s="81">
        <f t="shared" si="95"/>
        <v>3.8823944017846621</v>
      </c>
      <c r="AG88" s="81">
        <f t="shared" si="95"/>
        <v>3.800074825100495</v>
      </c>
      <c r="AH88" s="81">
        <f t="shared" si="95"/>
        <v>3.4529255260637912</v>
      </c>
      <c r="AI88" s="81">
        <f t="shared" si="95"/>
        <v>6.1281818232395278</v>
      </c>
      <c r="AJ88" s="81">
        <f t="shared" si="95"/>
        <v>6.0425263167920935</v>
      </c>
      <c r="AK88" s="81">
        <f t="shared" si="95"/>
        <v>3.5967000297339338</v>
      </c>
      <c r="AL88" s="81">
        <f t="shared" si="95"/>
        <v>3.9016881283826734</v>
      </c>
      <c r="AM88" s="81">
        <f t="shared" si="95"/>
        <v>3.4882101388150355</v>
      </c>
      <c r="AN88" s="81">
        <f t="shared" si="95"/>
        <v>4.3280779352030692</v>
      </c>
      <c r="AO88" s="81">
        <f t="shared" si="95"/>
        <v>6.5133351451588695</v>
      </c>
      <c r="AP88" s="81">
        <f t="shared" si="95"/>
        <v>4.1742409929725026</v>
      </c>
      <c r="AQ88" s="81">
        <f t="shared" si="95"/>
        <v>3.8299482119893344</v>
      </c>
      <c r="AR88" s="81">
        <f t="shared" si="95"/>
        <v>6.4487502871554998</v>
      </c>
      <c r="AS88" s="81"/>
      <c r="AT88" s="81"/>
      <c r="AU88" s="81"/>
      <c r="AV88" s="6"/>
      <c r="AW88" s="6"/>
      <c r="AX88" s="6"/>
      <c r="AY88" s="6"/>
      <c r="BA88" s="81"/>
    </row>
    <row r="89" spans="1:53" x14ac:dyDescent="0.25">
      <c r="C89" s="77" t="s">
        <v>192</v>
      </c>
      <c r="E89" t="s">
        <v>45</v>
      </c>
      <c r="F89">
        <v>2010</v>
      </c>
      <c r="G89" t="s">
        <v>54</v>
      </c>
      <c r="I89" s="81">
        <v>3.8799748647008969</v>
      </c>
      <c r="J89" s="81">
        <v>6.0805788535832166</v>
      </c>
      <c r="K89" s="81">
        <v>6.1771321429928676</v>
      </c>
      <c r="L89" s="81">
        <v>3.4026473080721957</v>
      </c>
      <c r="M89" s="81">
        <v>3.9434188883503829</v>
      </c>
      <c r="N89" s="97">
        <v>5.7272916882524241</v>
      </c>
      <c r="O89" s="81">
        <v>4.2513435632173477</v>
      </c>
      <c r="P89" s="81">
        <v>3.7313001701868229</v>
      </c>
      <c r="Q89" s="81">
        <v>5.8884459493416657</v>
      </c>
      <c r="R89" s="81">
        <v>6.9958093430515529</v>
      </c>
      <c r="S89" s="81">
        <v>3.7685307731339597</v>
      </c>
      <c r="T89" s="81">
        <v>4.5576852663586465</v>
      </c>
      <c r="U89" s="81">
        <v>6.1770044739691139</v>
      </c>
      <c r="V89" s="81">
        <v>6.3011424781430421</v>
      </c>
      <c r="W89" s="81">
        <v>4.2724389804084453</v>
      </c>
      <c r="X89" s="81">
        <v>3.9682157342097413</v>
      </c>
      <c r="Y89" s="81">
        <v>3.5608086624156048</v>
      </c>
      <c r="Z89" s="81">
        <v>5.9817027788297663</v>
      </c>
      <c r="AA89" s="81">
        <v>4.5634982234377848</v>
      </c>
      <c r="AB89" s="81">
        <v>4.9931228690598122</v>
      </c>
      <c r="AC89" s="81">
        <v>3.5813063590542651</v>
      </c>
      <c r="AD89" s="81">
        <v>6.0319113581884967</v>
      </c>
      <c r="AE89" s="81">
        <v>3.5579344212160482</v>
      </c>
      <c r="AF89" s="81">
        <v>3.8823944017846621</v>
      </c>
      <c r="AG89" s="81">
        <v>3.800074825100495</v>
      </c>
      <c r="AH89" s="81">
        <v>3.4529255260637912</v>
      </c>
      <c r="AI89" s="81">
        <v>6.1281818232395278</v>
      </c>
      <c r="AJ89" s="81">
        <v>6.0425263167920935</v>
      </c>
      <c r="AK89" s="81">
        <v>3.5967000297339338</v>
      </c>
      <c r="AL89" s="81">
        <v>3.9016881283826734</v>
      </c>
      <c r="AM89" s="81">
        <v>3.4882101388150355</v>
      </c>
      <c r="AN89" s="81">
        <v>4.3280779352030692</v>
      </c>
      <c r="AO89" s="81">
        <v>6.5133351451588695</v>
      </c>
      <c r="AP89" s="81">
        <v>4.1742409929725026</v>
      </c>
      <c r="AQ89" s="81">
        <v>3.8299482119893344</v>
      </c>
      <c r="AR89" s="81">
        <v>6.4487502871554998</v>
      </c>
      <c r="AS89" s="81"/>
      <c r="AT89" s="81"/>
      <c r="AU89" s="81"/>
      <c r="AV89" s="6"/>
      <c r="AW89" s="6"/>
      <c r="AX89" s="6"/>
      <c r="AY89" s="6"/>
      <c r="BA89" s="81"/>
    </row>
    <row r="90" spans="1:53" x14ac:dyDescent="0.25">
      <c r="C90" s="77" t="s">
        <v>192</v>
      </c>
      <c r="E90" t="s">
        <v>45</v>
      </c>
      <c r="F90">
        <v>2020</v>
      </c>
      <c r="G90" t="s">
        <v>54</v>
      </c>
      <c r="I90" s="81">
        <v>3.857274122341094</v>
      </c>
      <c r="J90" s="81">
        <v>6.0789864360993695</v>
      </c>
      <c r="K90" s="81">
        <v>6.1930164312952769</v>
      </c>
      <c r="L90" s="81">
        <v>3.3847131625035387</v>
      </c>
      <c r="M90" s="81">
        <v>3.9400431098950914</v>
      </c>
      <c r="N90" s="97">
        <v>5.7501473578421365</v>
      </c>
      <c r="O90" s="81">
        <v>4.235534915039163</v>
      </c>
      <c r="P90" s="81">
        <v>3.7337753528925282</v>
      </c>
      <c r="Q90" s="81">
        <v>5.8831016618254299</v>
      </c>
      <c r="R90" s="81">
        <v>6.9984586644007027</v>
      </c>
      <c r="S90" s="81">
        <v>3.7659112946132218</v>
      </c>
      <c r="T90" s="81">
        <v>4.5220180707271052</v>
      </c>
      <c r="U90" s="81">
        <v>6.1696121655816274</v>
      </c>
      <c r="V90" s="81">
        <v>6.3067079399528856</v>
      </c>
      <c r="W90" s="81">
        <v>4.2481237565665539</v>
      </c>
      <c r="X90" s="81">
        <v>3.9460622250955106</v>
      </c>
      <c r="Y90" s="81">
        <v>3.5518523155665442</v>
      </c>
      <c r="Z90" s="81">
        <v>5.9920504597799722</v>
      </c>
      <c r="AA90" s="81">
        <v>4.5173372764182878</v>
      </c>
      <c r="AB90" s="81">
        <v>4.9790047839028935</v>
      </c>
      <c r="AC90" s="81">
        <v>3.5900269112177705</v>
      </c>
      <c r="AD90" s="81">
        <v>6.030952787945246</v>
      </c>
      <c r="AE90" s="81">
        <v>3.5542106181647473</v>
      </c>
      <c r="AF90" s="81">
        <v>3.8631100344843547</v>
      </c>
      <c r="AG90" s="81">
        <v>3.7661047285836604</v>
      </c>
      <c r="AH90" s="81">
        <v>3.4239943424971075</v>
      </c>
      <c r="AI90" s="81">
        <v>6.0999174282191113</v>
      </c>
      <c r="AJ90" s="81">
        <v>6.1039270120368316</v>
      </c>
      <c r="AK90" s="81">
        <v>3.5963520033984224</v>
      </c>
      <c r="AL90" s="81">
        <v>3.8836074729528143</v>
      </c>
      <c r="AM90" s="81">
        <v>3.4543592866416253</v>
      </c>
      <c r="AN90" s="81">
        <v>4.2917235798840068</v>
      </c>
      <c r="AO90" s="81">
        <v>6.5273336857521373</v>
      </c>
      <c r="AP90" s="81">
        <v>4.1520174893224198</v>
      </c>
      <c r="AQ90" s="81">
        <v>3.8059059699091451</v>
      </c>
      <c r="AR90" s="81">
        <v>6.4451671448351</v>
      </c>
      <c r="AS90" s="81"/>
      <c r="AT90" s="81"/>
      <c r="AU90" s="81"/>
      <c r="AV90" s="6"/>
      <c r="AW90" s="6"/>
      <c r="AX90" s="6"/>
      <c r="AY90" s="6"/>
      <c r="BA90" s="81"/>
    </row>
    <row r="91" spans="1:53" x14ac:dyDescent="0.25">
      <c r="C91" s="77" t="s">
        <v>192</v>
      </c>
      <c r="E91" t="s">
        <v>45</v>
      </c>
      <c r="F91">
        <v>2030</v>
      </c>
      <c r="G91" t="s">
        <v>54</v>
      </c>
      <c r="I91" s="81">
        <v>3.8561446574689251</v>
      </c>
      <c r="J91" s="81">
        <v>6.0791799354140297</v>
      </c>
      <c r="K91" s="81">
        <v>6.2011989047820482</v>
      </c>
      <c r="L91" s="81">
        <v>3.4923416112769328</v>
      </c>
      <c r="M91" s="81">
        <v>3.942911666959529</v>
      </c>
      <c r="N91" s="97">
        <v>5.7553571968655461</v>
      </c>
      <c r="O91" s="81">
        <v>4.2830834626508558</v>
      </c>
      <c r="P91" s="81">
        <v>3.5755583572749701</v>
      </c>
      <c r="Q91" s="81">
        <v>5.9079201784341713</v>
      </c>
      <c r="R91" s="81">
        <v>7.0189567759255054</v>
      </c>
      <c r="S91" s="81">
        <v>3.7846900050913881</v>
      </c>
      <c r="T91" s="81">
        <v>4.5753226170330192</v>
      </c>
      <c r="U91" s="81">
        <v>6.1628534171062359</v>
      </c>
      <c r="V91" s="81">
        <v>6.3038383040353905</v>
      </c>
      <c r="W91" s="81">
        <v>4.2677322173099475</v>
      </c>
      <c r="X91" s="81">
        <v>3.9297411663907273</v>
      </c>
      <c r="Y91" s="81">
        <v>3.5210444589274599</v>
      </c>
      <c r="Z91" s="81">
        <v>6.0028269996534176</v>
      </c>
      <c r="AA91" s="81">
        <v>4.525498937228349</v>
      </c>
      <c r="AB91" s="81">
        <v>4.9625461917232387</v>
      </c>
      <c r="AC91" s="81">
        <v>3.7976157931013166</v>
      </c>
      <c r="AD91" s="81">
        <v>6.030952787945246</v>
      </c>
      <c r="AE91" s="81">
        <v>3.6769900496050649</v>
      </c>
      <c r="AF91" s="81">
        <v>3.8608163629951369</v>
      </c>
      <c r="AG91" s="81">
        <v>3.7592478228287467</v>
      </c>
      <c r="AH91" s="81">
        <v>3.4239943424971075</v>
      </c>
      <c r="AI91" s="81">
        <v>6.12752385518972</v>
      </c>
      <c r="AJ91" s="81">
        <v>6.1156883036010417</v>
      </c>
      <c r="AK91" s="81">
        <v>3.7812916686655762</v>
      </c>
      <c r="AL91" s="81">
        <v>3.9199982275290246</v>
      </c>
      <c r="AM91" s="81">
        <v>3.5211875410476781</v>
      </c>
      <c r="AN91" s="81">
        <v>4.2815371002223985</v>
      </c>
      <c r="AO91" s="81">
        <v>6.5204599258628679</v>
      </c>
      <c r="AP91" s="81">
        <v>4.1560844415001501</v>
      </c>
      <c r="AQ91" s="81">
        <v>3.7707715079586808</v>
      </c>
      <c r="AR91" s="81">
        <v>6.4726945799787936</v>
      </c>
      <c r="AS91" s="81"/>
      <c r="AT91" s="81"/>
      <c r="AU91" s="81"/>
      <c r="AV91" s="6"/>
      <c r="AW91" s="6"/>
      <c r="AX91" s="6"/>
      <c r="AY91" s="6"/>
      <c r="BA91" s="81"/>
    </row>
    <row r="92" spans="1:53" x14ac:dyDescent="0.25">
      <c r="C92" s="77" t="s">
        <v>192</v>
      </c>
      <c r="E92" t="s">
        <v>45</v>
      </c>
      <c r="F92">
        <v>2040</v>
      </c>
      <c r="G92" t="s">
        <v>54</v>
      </c>
      <c r="I92" s="81">
        <v>3.8561760587013914</v>
      </c>
      <c r="J92" s="81">
        <v>6.0827847535131463</v>
      </c>
      <c r="K92" s="81">
        <v>6.2066194000944463</v>
      </c>
      <c r="L92" s="81">
        <v>3.4552451198274787</v>
      </c>
      <c r="M92" s="81">
        <v>3.9414242136309809</v>
      </c>
      <c r="N92" s="97">
        <v>5.7537096528307066</v>
      </c>
      <c r="O92" s="81">
        <v>4.3525162217053497</v>
      </c>
      <c r="P92" s="81">
        <v>3.5178660803468307</v>
      </c>
      <c r="Q92" s="81">
        <v>5.9404037656640867</v>
      </c>
      <c r="R92" s="81">
        <v>7.0071728599645127</v>
      </c>
      <c r="S92" s="81">
        <v>3.7991482897173738</v>
      </c>
      <c r="T92" s="81">
        <v>4.6039545822475585</v>
      </c>
      <c r="U92" s="81">
        <v>6.2351922707515843</v>
      </c>
      <c r="V92" s="81">
        <v>6.3019609056151111</v>
      </c>
      <c r="W92" s="81">
        <v>4.3373013250053916</v>
      </c>
      <c r="X92" s="81">
        <v>3.9207301937225063</v>
      </c>
      <c r="Y92" s="81">
        <v>3.5550101433836407</v>
      </c>
      <c r="Z92" s="81">
        <v>6.0055360165520639</v>
      </c>
      <c r="AA92" s="81">
        <v>4.580301281147328</v>
      </c>
      <c r="AB92" s="81">
        <v>4.9233006863601476</v>
      </c>
      <c r="AC92" s="81">
        <v>3.951580288254319</v>
      </c>
      <c r="AD92" s="81">
        <v>6.030952787945246</v>
      </c>
      <c r="AE92" s="81">
        <v>3.7395277980394752</v>
      </c>
      <c r="AF92" s="81">
        <v>3.860007390696671</v>
      </c>
      <c r="AG92" s="81">
        <v>3.7588850555359548</v>
      </c>
      <c r="AH92" s="81">
        <v>3.4239943424971075</v>
      </c>
      <c r="AI92" s="81">
        <v>6.1502532817201541</v>
      </c>
      <c r="AJ92" s="81">
        <v>6.1082221406999704</v>
      </c>
      <c r="AK92" s="81">
        <v>3.8591981147530738</v>
      </c>
      <c r="AL92" s="81">
        <v>3.969418750137979</v>
      </c>
      <c r="AM92" s="81">
        <v>3.5003590417689496</v>
      </c>
      <c r="AN92" s="81">
        <v>4.2794853379758333</v>
      </c>
      <c r="AO92" s="81">
        <v>6.5383240251044121</v>
      </c>
      <c r="AP92" s="81">
        <v>4.1339281377916794</v>
      </c>
      <c r="AQ92" s="81">
        <v>3.7098423792686646</v>
      </c>
      <c r="AR92" s="81">
        <v>6.5155728126856012</v>
      </c>
      <c r="AS92" s="81"/>
      <c r="AT92" s="81"/>
      <c r="AU92" s="81"/>
      <c r="AV92" s="6"/>
      <c r="BA92" s="81"/>
    </row>
    <row r="93" spans="1:53" x14ac:dyDescent="0.25">
      <c r="C93" s="77" t="s">
        <v>192</v>
      </c>
      <c r="E93" t="s">
        <v>45</v>
      </c>
      <c r="F93">
        <v>2050</v>
      </c>
      <c r="G93" t="s">
        <v>54</v>
      </c>
      <c r="I93" s="81">
        <v>3.8562266811245123</v>
      </c>
      <c r="J93" s="81">
        <v>6.0863978298323635</v>
      </c>
      <c r="K93" s="81">
        <v>6.2120752012527767</v>
      </c>
      <c r="L93" s="81">
        <v>3.4189176204410052</v>
      </c>
      <c r="M93" s="81">
        <v>3.9399853487096239</v>
      </c>
      <c r="N93" s="97">
        <v>5.752174620222096</v>
      </c>
      <c r="O93" s="81">
        <v>4.4213690501232321</v>
      </c>
      <c r="P93" s="81">
        <v>3.673633249963892</v>
      </c>
      <c r="Q93" s="81">
        <v>5.9748134010314633</v>
      </c>
      <c r="R93" s="81">
        <v>6.9954180277930158</v>
      </c>
      <c r="S93" s="81">
        <v>3.8135181284843092</v>
      </c>
      <c r="T93" s="81">
        <v>4.6214140635640497</v>
      </c>
      <c r="U93" s="81">
        <v>6.3112052352079901</v>
      </c>
      <c r="V93" s="81">
        <v>6.3001905176400319</v>
      </c>
      <c r="W93" s="81">
        <v>4.4095188037107835</v>
      </c>
      <c r="X93" s="81">
        <v>3.9148249653267824</v>
      </c>
      <c r="Y93" s="81">
        <v>3.5906536079682283</v>
      </c>
      <c r="Z93" s="81">
        <v>6.0082727528154454</v>
      </c>
      <c r="AA93" s="81">
        <v>4.6371518321155971</v>
      </c>
      <c r="AB93" s="81">
        <v>4.8855263929846267</v>
      </c>
      <c r="AC93" s="81">
        <v>3.9472249088324771</v>
      </c>
      <c r="AD93" s="81">
        <v>6.030952787945246</v>
      </c>
      <c r="AE93" s="81">
        <v>3.8023274618857683</v>
      </c>
      <c r="AF93" s="81">
        <v>3.859472929019736</v>
      </c>
      <c r="AG93" s="81">
        <v>3.7585050731424463</v>
      </c>
      <c r="AH93" s="81">
        <v>3.4239943424971075</v>
      </c>
      <c r="AI93" s="81">
        <v>6.1655838191537082</v>
      </c>
      <c r="AJ93" s="81">
        <v>6.1010666720037925</v>
      </c>
      <c r="AK93" s="81">
        <v>3.8681410807788903</v>
      </c>
      <c r="AL93" s="81">
        <v>4.0194301274410345</v>
      </c>
      <c r="AM93" s="81">
        <v>3.4423862442778028</v>
      </c>
      <c r="AN93" s="81">
        <v>4.2772164322279389</v>
      </c>
      <c r="AO93" s="81">
        <v>6.5570954645894854</v>
      </c>
      <c r="AP93" s="81">
        <v>4.1116821074985426</v>
      </c>
      <c r="AQ93" s="81">
        <v>3.6525420972126756</v>
      </c>
      <c r="AR93" s="81">
        <v>6.5446967494278576</v>
      </c>
      <c r="AS93" s="81"/>
      <c r="AT93" s="81"/>
      <c r="AU93" s="81"/>
      <c r="AV93" s="6"/>
      <c r="BA93" s="81"/>
    </row>
    <row r="94" spans="1:53" x14ac:dyDescent="0.25">
      <c r="B94" t="s">
        <v>46</v>
      </c>
      <c r="AU94" s="81"/>
      <c r="AW94" s="6"/>
      <c r="BA94" s="81"/>
    </row>
    <row r="95" spans="1:53" x14ac:dyDescent="0.25">
      <c r="A95" s="77" t="s">
        <v>60</v>
      </c>
      <c r="B95" s="77" t="s">
        <v>42</v>
      </c>
      <c r="D95" s="77" t="s">
        <v>40</v>
      </c>
      <c r="E95" s="77" t="s">
        <v>41</v>
      </c>
      <c r="F95" s="77">
        <v>2005</v>
      </c>
      <c r="G95" s="77" t="s">
        <v>61</v>
      </c>
      <c r="H95" s="77"/>
      <c r="I95" s="11">
        <f>I96</f>
        <v>1.1925515823203809</v>
      </c>
      <c r="J95" s="11">
        <f t="shared" ref="J95:AR95" si="96">J96</f>
        <v>21.842206499485151</v>
      </c>
      <c r="K95" s="11">
        <f t="shared" si="96"/>
        <v>7.3584884997227222</v>
      </c>
      <c r="L95" s="11">
        <f t="shared" si="96"/>
        <v>27.292196580685811</v>
      </c>
      <c r="M95" s="11">
        <f t="shared" si="96"/>
        <v>2.3030580379548704</v>
      </c>
      <c r="N95" s="11">
        <f t="shared" si="96"/>
        <v>2.9445111367448704</v>
      </c>
      <c r="O95" s="11">
        <f t="shared" si="96"/>
        <v>0.58291032328820602</v>
      </c>
      <c r="P95" s="11">
        <f t="shared" si="96"/>
        <v>43.151127767189813</v>
      </c>
      <c r="Q95" s="11">
        <f t="shared" si="96"/>
        <v>299.05272625438863</v>
      </c>
      <c r="R95" s="11">
        <f t="shared" si="96"/>
        <v>31.405478069806083</v>
      </c>
      <c r="S95" s="11">
        <f t="shared" si="96"/>
        <v>3.952745762952413</v>
      </c>
      <c r="T95" s="11">
        <f t="shared" si="96"/>
        <v>114.91397048310679</v>
      </c>
      <c r="U95" s="11">
        <f t="shared" si="96"/>
        <v>15.150571815810908</v>
      </c>
      <c r="V95" s="11">
        <f t="shared" si="96"/>
        <v>268.5483949848836</v>
      </c>
      <c r="W95" s="11">
        <f t="shared" si="96"/>
        <v>24.001558950647649</v>
      </c>
      <c r="X95" s="11">
        <f t="shared" si="96"/>
        <v>16.478462944728701</v>
      </c>
      <c r="Y95" s="11">
        <f t="shared" si="96"/>
        <v>69.508400468695584</v>
      </c>
      <c r="Z95" s="11">
        <f t="shared" si="96"/>
        <v>0.48423419039528448</v>
      </c>
      <c r="AA95" s="11">
        <f t="shared" si="96"/>
        <v>0</v>
      </c>
      <c r="AB95" s="11">
        <f t="shared" si="96"/>
        <v>100.93348060493163</v>
      </c>
      <c r="AC95" s="11">
        <f t="shared" si="96"/>
        <v>16.222869636682951</v>
      </c>
      <c r="AD95" s="11">
        <f t="shared" si="96"/>
        <v>0.54795005983146827</v>
      </c>
      <c r="AE95" s="11">
        <f t="shared" si="96"/>
        <v>7.5341604638317943</v>
      </c>
      <c r="AF95" s="11">
        <f t="shared" si="96"/>
        <v>0.16499267763685241</v>
      </c>
      <c r="AG95" s="11">
        <f t="shared" si="96"/>
        <v>2.0790852982888914</v>
      </c>
      <c r="AH95" s="11">
        <f t="shared" si="96"/>
        <v>7.3365859065442187</v>
      </c>
      <c r="AI95" s="11">
        <f t="shared" si="96"/>
        <v>9.2578883606013864</v>
      </c>
      <c r="AJ95" s="11">
        <f t="shared" si="96"/>
        <v>5.9239423025760765</v>
      </c>
      <c r="AK95" s="11">
        <f t="shared" si="96"/>
        <v>103.20006410404739</v>
      </c>
      <c r="AL95" s="11">
        <f t="shared" si="96"/>
        <v>5.837455278035903</v>
      </c>
      <c r="AM95" s="11">
        <f t="shared" si="96"/>
        <v>57.010872291735097</v>
      </c>
      <c r="AN95" s="11">
        <f t="shared" si="96"/>
        <v>19.873055410837697</v>
      </c>
      <c r="AO95" s="11">
        <f t="shared" si="96"/>
        <v>20.078427147911459</v>
      </c>
      <c r="AP95" s="11">
        <f t="shared" si="96"/>
        <v>0.79721359561956562</v>
      </c>
      <c r="AQ95" s="11">
        <f t="shared" si="96"/>
        <v>13.357184390360672</v>
      </c>
      <c r="AR95" s="11">
        <f t="shared" si="96"/>
        <v>71.334409631407198</v>
      </c>
      <c r="AS95" s="11"/>
      <c r="AT95" s="11"/>
      <c r="AU95" s="81"/>
      <c r="AV95" s="81"/>
      <c r="AW95" s="77"/>
      <c r="AX95" s="77"/>
      <c r="AY95" s="77"/>
      <c r="BA95" s="81"/>
    </row>
    <row r="96" spans="1:53" x14ac:dyDescent="0.25">
      <c r="A96" t="s">
        <v>60</v>
      </c>
      <c r="B96" t="s">
        <v>42</v>
      </c>
      <c r="D96" t="s">
        <v>40</v>
      </c>
      <c r="E96" t="s">
        <v>41</v>
      </c>
      <c r="F96">
        <v>2010</v>
      </c>
      <c r="G96" t="s">
        <v>61</v>
      </c>
      <c r="I96" s="11">
        <v>1.1925515823203809</v>
      </c>
      <c r="J96" s="11">
        <v>21.842206499485151</v>
      </c>
      <c r="K96" s="11">
        <v>7.3584884997227222</v>
      </c>
      <c r="L96" s="11">
        <v>27.292196580685811</v>
      </c>
      <c r="M96" s="11">
        <v>2.3030580379548704</v>
      </c>
      <c r="N96" s="105">
        <v>2.9445111367448704</v>
      </c>
      <c r="O96" s="11">
        <v>0.58291032328820602</v>
      </c>
      <c r="P96" s="11">
        <v>43.151127767189813</v>
      </c>
      <c r="Q96" s="11">
        <v>299.05272625438863</v>
      </c>
      <c r="R96" s="11">
        <v>31.405478069806083</v>
      </c>
      <c r="S96" s="11">
        <v>3.952745762952413</v>
      </c>
      <c r="T96" s="11">
        <v>114.91397048310679</v>
      </c>
      <c r="U96" s="11">
        <v>15.150571815810908</v>
      </c>
      <c r="V96" s="11">
        <v>268.5483949848836</v>
      </c>
      <c r="W96" s="11">
        <v>24.001558950647649</v>
      </c>
      <c r="X96" s="11">
        <v>16.478462944728701</v>
      </c>
      <c r="Y96" s="11">
        <v>69.508400468695584</v>
      </c>
      <c r="Z96" s="11">
        <v>0.48423419039528448</v>
      </c>
      <c r="AA96" s="105">
        <v>0</v>
      </c>
      <c r="AB96" s="11">
        <v>100.93348060493163</v>
      </c>
      <c r="AC96" s="11">
        <v>16.222869636682951</v>
      </c>
      <c r="AD96" s="11">
        <v>0.54795005983146827</v>
      </c>
      <c r="AE96" s="11">
        <v>7.5341604638317943</v>
      </c>
      <c r="AF96" s="11">
        <v>0.16499267763685241</v>
      </c>
      <c r="AG96" s="11">
        <v>2.0790852982888914</v>
      </c>
      <c r="AH96" s="11">
        <v>7.3365859065442187</v>
      </c>
      <c r="AI96" s="11">
        <v>9.2578883606013864</v>
      </c>
      <c r="AJ96" s="11">
        <v>5.9239423025760765</v>
      </c>
      <c r="AK96" s="11">
        <v>103.20006410404739</v>
      </c>
      <c r="AL96" s="11">
        <v>5.837455278035903</v>
      </c>
      <c r="AM96" s="11">
        <v>57.010872291735097</v>
      </c>
      <c r="AN96" s="11">
        <v>19.873055410837697</v>
      </c>
      <c r="AO96" s="11">
        <v>20.078427147911459</v>
      </c>
      <c r="AP96" s="11">
        <v>0.79721359561956562</v>
      </c>
      <c r="AQ96" s="11">
        <v>13.357184390360672</v>
      </c>
      <c r="AR96" s="11">
        <v>71.334409631407198</v>
      </c>
      <c r="AS96" s="11"/>
      <c r="AT96" s="11"/>
      <c r="AU96" s="81">
        <f>SUM(J96:L96,O96:Z96,AB96:AE96,AH96:AI96,AK96:AM96,AO96:AR96)</f>
        <v>1357.1720350673281</v>
      </c>
      <c r="AV96" s="77"/>
      <c r="AW96" s="77"/>
      <c r="AX96" s="77"/>
      <c r="AY96" s="77"/>
      <c r="BA96" s="81"/>
    </row>
    <row r="97" spans="1:53" x14ac:dyDescent="0.25">
      <c r="B97" t="s">
        <v>42</v>
      </c>
      <c r="D97" t="s">
        <v>40</v>
      </c>
      <c r="E97" t="s">
        <v>41</v>
      </c>
      <c r="F97">
        <v>2020</v>
      </c>
      <c r="G97" t="s">
        <v>61</v>
      </c>
      <c r="I97" s="81">
        <v>2.0647038091316658</v>
      </c>
      <c r="J97" s="81">
        <v>27.532392751772321</v>
      </c>
      <c r="K97" s="81">
        <v>9.9146866451035862</v>
      </c>
      <c r="L97" s="81">
        <v>42.627592757258796</v>
      </c>
      <c r="M97" s="81">
        <v>4.1392367912538148</v>
      </c>
      <c r="N97" s="97">
        <v>3.4554090861990399</v>
      </c>
      <c r="O97" s="81">
        <v>1.0971391988558221</v>
      </c>
      <c r="P97" s="81">
        <v>60.822280653394138</v>
      </c>
      <c r="Q97" s="81">
        <v>401.77501157021942</v>
      </c>
      <c r="R97" s="81">
        <v>42.46837164272808</v>
      </c>
      <c r="S97" s="81">
        <v>5.8701327045894525</v>
      </c>
      <c r="T97" s="81">
        <v>210.30843350370367</v>
      </c>
      <c r="U97" s="81">
        <v>23.124761492208869</v>
      </c>
      <c r="V97" s="81">
        <v>414.95472844419533</v>
      </c>
      <c r="W97" s="81">
        <v>49.633725962130114</v>
      </c>
      <c r="X97" s="81">
        <v>24.209100748059914</v>
      </c>
      <c r="Y97" s="81">
        <v>108.50051543012079</v>
      </c>
      <c r="Z97" s="81">
        <v>0.92566691942049184</v>
      </c>
      <c r="AA97" s="97">
        <v>0</v>
      </c>
      <c r="AB97" s="81">
        <v>160.04835273617249</v>
      </c>
      <c r="AC97" s="81">
        <v>22.214170246880226</v>
      </c>
      <c r="AD97" s="81">
        <v>0.97068879177790923</v>
      </c>
      <c r="AE97" s="81">
        <v>12.218474257809776</v>
      </c>
      <c r="AF97" s="81">
        <v>0.38936312621934144</v>
      </c>
      <c r="AG97" s="81">
        <v>3.6266992774781999</v>
      </c>
      <c r="AH97" s="81">
        <v>3.2032571135211421E-2</v>
      </c>
      <c r="AI97" s="81">
        <v>11.098100227691562</v>
      </c>
      <c r="AJ97" s="81">
        <v>6.9030320972189667</v>
      </c>
      <c r="AK97" s="81">
        <v>139.01251628584754</v>
      </c>
      <c r="AL97" s="81">
        <v>10.144257266902464</v>
      </c>
      <c r="AM97" s="81">
        <v>80.337849407915911</v>
      </c>
      <c r="AN97" s="81">
        <v>34.032839446922949</v>
      </c>
      <c r="AO97" s="81">
        <v>23.318126217843414</v>
      </c>
      <c r="AP97" s="81">
        <v>1.5180611203241678</v>
      </c>
      <c r="AQ97" s="81">
        <v>19.820611558451358</v>
      </c>
      <c r="AR97" s="81">
        <v>89.916218970880962</v>
      </c>
      <c r="AS97" s="81"/>
      <c r="AT97" s="81"/>
      <c r="AU97" s="81"/>
      <c r="AV97" s="81">
        <f>SUM(J97:L97,O97:Z97,AB97:AE97,AH97:AI97,AK97:AM97,AO97:AR97)</f>
        <v>1994.4140000833936</v>
      </c>
      <c r="AW97" s="77"/>
      <c r="AX97" s="77"/>
      <c r="AY97" s="77"/>
      <c r="BA97" s="81"/>
    </row>
    <row r="98" spans="1:53" x14ac:dyDescent="0.25">
      <c r="B98" t="s">
        <v>42</v>
      </c>
      <c r="D98" t="s">
        <v>40</v>
      </c>
      <c r="E98" t="s">
        <v>41</v>
      </c>
      <c r="F98">
        <v>2030</v>
      </c>
      <c r="G98" t="s">
        <v>61</v>
      </c>
      <c r="I98" s="81">
        <v>2.4548487548306079</v>
      </c>
      <c r="J98" s="81">
        <v>29.61858883800063</v>
      </c>
      <c r="K98" s="81">
        <v>10.040844572155393</v>
      </c>
      <c r="L98" s="81">
        <v>44.324729014786563</v>
      </c>
      <c r="M98" s="81">
        <v>4.5449728313822586</v>
      </c>
      <c r="N98" s="97">
        <v>3.3421329849798438</v>
      </c>
      <c r="O98" s="81">
        <v>1.2404031998749971</v>
      </c>
      <c r="P98" s="81">
        <v>62.514692768167166</v>
      </c>
      <c r="Q98" s="81">
        <v>399.32700843636991</v>
      </c>
      <c r="R98" s="81">
        <v>42.28839838951626</v>
      </c>
      <c r="S98" s="81">
        <v>7.0166670795118851</v>
      </c>
      <c r="T98" s="81">
        <v>232.03573734969362</v>
      </c>
      <c r="U98" s="81">
        <v>24.407572773707177</v>
      </c>
      <c r="V98" s="81">
        <v>428.43995562204077</v>
      </c>
      <c r="W98" s="81">
        <v>58.675135533266037</v>
      </c>
      <c r="X98" s="81">
        <v>25.767361390619815</v>
      </c>
      <c r="Y98" s="81">
        <v>114.50526718679362</v>
      </c>
      <c r="Z98" s="81">
        <v>0.9116533074827684</v>
      </c>
      <c r="AA98" s="97">
        <v>0</v>
      </c>
      <c r="AB98" s="81">
        <v>173.67944519318729</v>
      </c>
      <c r="AC98" s="81">
        <v>22.322464376026808</v>
      </c>
      <c r="AD98" s="81">
        <v>0.87397504162854545</v>
      </c>
      <c r="AE98" s="81">
        <v>11.86530484609078</v>
      </c>
      <c r="AF98" s="81">
        <v>0.42936194198382821</v>
      </c>
      <c r="AG98" s="81">
        <v>4.0981838131219677</v>
      </c>
      <c r="AH98" s="81">
        <v>3.5536992763355355E-2</v>
      </c>
      <c r="AI98" s="81">
        <v>11.939899265190419</v>
      </c>
      <c r="AJ98" s="81">
        <v>6.4923187665534119</v>
      </c>
      <c r="AK98" s="81">
        <v>124.41246035958308</v>
      </c>
      <c r="AL98" s="81">
        <v>12.661697959199744</v>
      </c>
      <c r="AM98" s="81">
        <v>88.87687151295539</v>
      </c>
      <c r="AN98" s="81">
        <v>38.34179576138088</v>
      </c>
      <c r="AO98" s="81">
        <v>22.39182569946145</v>
      </c>
      <c r="AP98" s="81">
        <v>1.5094434507655254</v>
      </c>
      <c r="AQ98" s="81">
        <v>19.380878316202256</v>
      </c>
      <c r="AR98" s="81">
        <v>100.59194349748793</v>
      </c>
      <c r="AS98" s="81"/>
      <c r="AT98" s="81"/>
      <c r="AU98" s="81"/>
      <c r="AV98" s="77"/>
      <c r="AW98" s="81">
        <f>SUM(J98:L98,O98:Z98,AB98:AE98,AH98:AI98,AK98:AM98,AO98:AR98)</f>
        <v>2071.655761972529</v>
      </c>
      <c r="AX98" s="77"/>
      <c r="AY98" s="77"/>
      <c r="BA98" s="81"/>
    </row>
    <row r="99" spans="1:53" x14ac:dyDescent="0.25">
      <c r="B99" t="s">
        <v>42</v>
      </c>
      <c r="D99" t="s">
        <v>40</v>
      </c>
      <c r="E99" t="s">
        <v>41</v>
      </c>
      <c r="F99">
        <v>2040</v>
      </c>
      <c r="G99" t="s">
        <v>61</v>
      </c>
      <c r="I99" s="81">
        <v>2.8017619397204605</v>
      </c>
      <c r="J99" s="81">
        <v>31.203824364808749</v>
      </c>
      <c r="K99" s="81">
        <v>10.519367739475975</v>
      </c>
      <c r="L99" s="81">
        <v>43.336935366204536</v>
      </c>
      <c r="M99" s="81">
        <v>5.207509706125264</v>
      </c>
      <c r="N99" s="97">
        <v>3.4980756460714404</v>
      </c>
      <c r="O99" s="81">
        <v>1.339129146517988</v>
      </c>
      <c r="P99" s="81">
        <v>62.253435695204146</v>
      </c>
      <c r="Q99" s="81">
        <v>401.00259390874146</v>
      </c>
      <c r="R99" s="81">
        <v>39.734763560955464</v>
      </c>
      <c r="S99" s="81">
        <v>7.863805517112973</v>
      </c>
      <c r="T99" s="81">
        <v>243.22939133120562</v>
      </c>
      <c r="U99" s="81">
        <v>24.507724286471102</v>
      </c>
      <c r="V99" s="81">
        <v>417.98899381106139</v>
      </c>
      <c r="W99" s="81">
        <v>64.025580576293464</v>
      </c>
      <c r="X99" s="81">
        <v>26.8180442739088</v>
      </c>
      <c r="Y99" s="81">
        <v>120.49960520487745</v>
      </c>
      <c r="Z99" s="81">
        <v>0.73989721485205306</v>
      </c>
      <c r="AA99" s="97">
        <v>0</v>
      </c>
      <c r="AB99" s="81">
        <v>179.92666456226769</v>
      </c>
      <c r="AC99" s="81">
        <v>24.530208834113893</v>
      </c>
      <c r="AD99" s="81">
        <v>0.93590829273914056</v>
      </c>
      <c r="AE99" s="81">
        <v>11.019425569460862</v>
      </c>
      <c r="AF99" s="81">
        <v>0.49337909831958682</v>
      </c>
      <c r="AG99" s="81">
        <v>4.7152545386096945</v>
      </c>
      <c r="AH99" s="81">
        <v>3.9473885581733412E-2</v>
      </c>
      <c r="AI99" s="81">
        <v>14.152654750246878</v>
      </c>
      <c r="AJ99" s="81">
        <v>6.6102090775450177</v>
      </c>
      <c r="AK99" s="81">
        <v>114.19188860789974</v>
      </c>
      <c r="AL99" s="81">
        <v>12.988277423041373</v>
      </c>
      <c r="AM99" s="81">
        <v>95.588587259670774</v>
      </c>
      <c r="AN99" s="81">
        <v>46.30773399213259</v>
      </c>
      <c r="AO99" s="81">
        <v>23.117665549895857</v>
      </c>
      <c r="AP99" s="81">
        <v>1.5597781903311281</v>
      </c>
      <c r="AQ99" s="81">
        <v>19.543391730924341</v>
      </c>
      <c r="AR99" s="81">
        <v>99.78712421759667</v>
      </c>
      <c r="AS99" s="81"/>
      <c r="AT99" s="81"/>
      <c r="AU99" s="81"/>
      <c r="AV99" s="77"/>
      <c r="AW99" s="81"/>
      <c r="AX99" s="81">
        <f>SUM(J99:L99,O99:Z99,AB99:AE99,AH99:AI99,AK99:AM99,AO99:AR99)</f>
        <v>2092.4441408714615</v>
      </c>
      <c r="AY99" s="77"/>
      <c r="BA99" s="81"/>
    </row>
    <row r="100" spans="1:53" x14ac:dyDescent="0.25">
      <c r="B100" t="s">
        <v>42</v>
      </c>
      <c r="D100" t="s">
        <v>40</v>
      </c>
      <c r="E100" s="5" t="s">
        <v>41</v>
      </c>
      <c r="F100" s="5">
        <v>2050</v>
      </c>
      <c r="G100" s="5" t="s">
        <v>61</v>
      </c>
      <c r="H100" s="5"/>
      <c r="I100" s="82">
        <v>3.3234760855145042</v>
      </c>
      <c r="J100" s="82">
        <v>32.798344214652225</v>
      </c>
      <c r="K100" s="82">
        <v>10.991267400116568</v>
      </c>
      <c r="L100" s="82">
        <v>42.383213197134815</v>
      </c>
      <c r="M100" s="82">
        <v>6.0762648828812651</v>
      </c>
      <c r="N100" s="98">
        <v>3.6689947927467075</v>
      </c>
      <c r="O100" s="82">
        <v>1.5231840577485545</v>
      </c>
      <c r="P100" s="82">
        <v>61.835317556024478</v>
      </c>
      <c r="Q100" s="82">
        <v>399.2779233873365</v>
      </c>
      <c r="R100" s="82">
        <v>36.922397122925105</v>
      </c>
      <c r="S100" s="82">
        <v>8.641773419940149</v>
      </c>
      <c r="T100" s="82">
        <v>264.59872037274704</v>
      </c>
      <c r="U100" s="82">
        <v>24.593445301390815</v>
      </c>
      <c r="V100" s="82">
        <v>406.04700026822735</v>
      </c>
      <c r="W100" s="82">
        <v>72.717477876481524</v>
      </c>
      <c r="X100" s="82">
        <v>28.174215686988649</v>
      </c>
      <c r="Y100" s="82">
        <v>126.53270201841003</v>
      </c>
      <c r="Z100" s="82">
        <v>0.54470512201370347</v>
      </c>
      <c r="AA100" s="98">
        <v>0</v>
      </c>
      <c r="AB100" s="82">
        <v>190.03886768291068</v>
      </c>
      <c r="AC100" s="82">
        <v>26.504893202927715</v>
      </c>
      <c r="AD100" s="82">
        <v>0.99753639267624505</v>
      </c>
      <c r="AE100" s="82">
        <v>10.077545050781481</v>
      </c>
      <c r="AF100" s="82">
        <v>0.59261268136265355</v>
      </c>
      <c r="AG100" s="82">
        <v>5.5360983682236151</v>
      </c>
      <c r="AH100" s="82">
        <v>4.648818693961268E-2</v>
      </c>
      <c r="AI100" s="82">
        <v>16.694968898404234</v>
      </c>
      <c r="AJ100" s="82">
        <v>6.7345582962717137</v>
      </c>
      <c r="AK100" s="82">
        <v>103.88779183250804</v>
      </c>
      <c r="AL100" s="82">
        <v>13.859542874772455</v>
      </c>
      <c r="AM100" s="82">
        <v>102.27787618899235</v>
      </c>
      <c r="AN100" s="82">
        <v>54.612629017764704</v>
      </c>
      <c r="AO100" s="82">
        <v>23.91517994259539</v>
      </c>
      <c r="AP100" s="82">
        <v>1.6292068194321792</v>
      </c>
      <c r="AQ100" s="82">
        <v>19.697213162688112</v>
      </c>
      <c r="AR100" s="82">
        <v>98.771758806953954</v>
      </c>
      <c r="AS100" s="85"/>
      <c r="AT100" s="85"/>
      <c r="AU100" s="81"/>
      <c r="AV100" s="77"/>
      <c r="AW100" s="81"/>
      <c r="AX100" s="81"/>
      <c r="AY100" s="81">
        <f>SUM(J100:L100,O100:Z100,AB100:AE100,AH100:AI100,AK100:AM100,AO100:AR100)</f>
        <v>2125.9805560447198</v>
      </c>
      <c r="BA100" s="81"/>
    </row>
    <row r="101" spans="1:53" x14ac:dyDescent="0.25">
      <c r="A101" s="77"/>
      <c r="B101" s="77"/>
      <c r="C101" s="77" t="s">
        <v>192</v>
      </c>
      <c r="D101" s="77"/>
      <c r="E101" s="77" t="s">
        <v>45</v>
      </c>
      <c r="F101" s="77">
        <v>2005</v>
      </c>
      <c r="G101" s="77" t="s">
        <v>61</v>
      </c>
      <c r="H101" s="77"/>
      <c r="I101" s="26">
        <f>I102</f>
        <v>2.6202709288365633</v>
      </c>
      <c r="J101" s="26">
        <f t="shared" ref="J101:AR101" si="97">J102</f>
        <v>7.5441090694895934</v>
      </c>
      <c r="K101" s="26">
        <f t="shared" si="97"/>
        <v>4.6597193188901169</v>
      </c>
      <c r="L101" s="26">
        <f t="shared" si="97"/>
        <v>3.0424348209236651</v>
      </c>
      <c r="M101" s="26">
        <f t="shared" si="97"/>
        <v>2.9474278814162043</v>
      </c>
      <c r="N101" s="26">
        <f t="shared" si="97"/>
        <v>7.5441090694895934</v>
      </c>
      <c r="O101" s="26">
        <f t="shared" si="97"/>
        <v>2.0355894760212436</v>
      </c>
      <c r="P101" s="26">
        <f t="shared" si="97"/>
        <v>4.9121007226155982</v>
      </c>
      <c r="Q101" s="26">
        <f t="shared" si="97"/>
        <v>5.368712610754339</v>
      </c>
      <c r="R101" s="26">
        <f t="shared" si="97"/>
        <v>5.400446049564807</v>
      </c>
      <c r="S101" s="26">
        <f t="shared" si="97"/>
        <v>3.1232394258903686</v>
      </c>
      <c r="T101" s="26">
        <f t="shared" si="97"/>
        <v>3.5461746073799745</v>
      </c>
      <c r="U101" s="26">
        <f t="shared" si="97"/>
        <v>5.4041819886769993</v>
      </c>
      <c r="V101" s="26">
        <f t="shared" si="97"/>
        <v>3.0412740501091085</v>
      </c>
      <c r="W101" s="26">
        <f t="shared" si="97"/>
        <v>4.6470089869480411</v>
      </c>
      <c r="X101" s="26">
        <f t="shared" si="97"/>
        <v>3.0841695354888681</v>
      </c>
      <c r="Y101" s="26">
        <f t="shared" si="97"/>
        <v>3.9426199654491461</v>
      </c>
      <c r="Z101" s="26">
        <f t="shared" si="97"/>
        <v>2.171352578073702</v>
      </c>
      <c r="AA101" s="26">
        <f t="shared" si="97"/>
        <v>5.102114907063231</v>
      </c>
      <c r="AB101" s="26">
        <f t="shared" si="97"/>
        <v>3.7147737858855452</v>
      </c>
      <c r="AC101" s="26">
        <f t="shared" si="97"/>
        <v>3.1741697778226396</v>
      </c>
      <c r="AD101" s="26">
        <f t="shared" si="97"/>
        <v>5.967864483518114</v>
      </c>
      <c r="AE101" s="26">
        <f t="shared" si="97"/>
        <v>3.1887725664555013</v>
      </c>
      <c r="AF101" s="26">
        <f t="shared" si="97"/>
        <v>3.8304153088907342</v>
      </c>
      <c r="AG101" s="26">
        <f t="shared" si="97"/>
        <v>3.2042388313966481</v>
      </c>
      <c r="AH101" s="26">
        <f t="shared" si="97"/>
        <v>2.2824363412935376</v>
      </c>
      <c r="AI101" s="26">
        <f t="shared" si="97"/>
        <v>5.7138381989214748</v>
      </c>
      <c r="AJ101" s="26">
        <f t="shared" si="97"/>
        <v>5.0760243156668619</v>
      </c>
      <c r="AK101" s="26">
        <f t="shared" si="97"/>
        <v>3.120380071867956</v>
      </c>
      <c r="AL101" s="26">
        <f t="shared" si="97"/>
        <v>3.5567744431569044</v>
      </c>
      <c r="AM101" s="26">
        <f t="shared" si="97"/>
        <v>3.0843403308716359</v>
      </c>
      <c r="AN101" s="26">
        <f t="shared" si="97"/>
        <v>3.5955448560777441</v>
      </c>
      <c r="AO101" s="26">
        <f t="shared" si="97"/>
        <v>5.102114907063231</v>
      </c>
      <c r="AP101" s="26">
        <f t="shared" si="97"/>
        <v>3.1184478023192024</v>
      </c>
      <c r="AQ101" s="26">
        <f t="shared" si="97"/>
        <v>5.181694432392618</v>
      </c>
      <c r="AR101" s="26">
        <f t="shared" si="97"/>
        <v>5.3858829014970881</v>
      </c>
      <c r="AS101" s="26"/>
      <c r="AT101" s="26"/>
      <c r="AU101" s="81"/>
      <c r="AV101" s="6"/>
      <c r="AW101" s="6"/>
      <c r="AX101" s="6"/>
      <c r="AY101" s="6"/>
      <c r="BA101" s="81"/>
    </row>
    <row r="102" spans="1:53" x14ac:dyDescent="0.25">
      <c r="C102" s="77" t="s">
        <v>192</v>
      </c>
      <c r="E102" t="s">
        <v>45</v>
      </c>
      <c r="F102">
        <v>2010</v>
      </c>
      <c r="G102" t="s">
        <v>61</v>
      </c>
      <c r="I102" s="81">
        <v>2.6202709288365633</v>
      </c>
      <c r="J102" s="81">
        <v>7.5441090694895934</v>
      </c>
      <c r="K102" s="81">
        <v>4.6597193188901169</v>
      </c>
      <c r="L102" s="81">
        <v>3.0424348209236651</v>
      </c>
      <c r="M102" s="81">
        <v>2.9474278814162043</v>
      </c>
      <c r="N102" s="97">
        <v>7.5441090694895934</v>
      </c>
      <c r="O102" s="81">
        <v>2.0355894760212436</v>
      </c>
      <c r="P102" s="81">
        <v>4.9121007226155982</v>
      </c>
      <c r="Q102" s="81">
        <v>5.368712610754339</v>
      </c>
      <c r="R102" s="81">
        <v>5.400446049564807</v>
      </c>
      <c r="S102" s="81">
        <v>3.1232394258903686</v>
      </c>
      <c r="T102" s="81">
        <v>3.5461746073799745</v>
      </c>
      <c r="U102" s="81">
        <v>5.4041819886769993</v>
      </c>
      <c r="V102" s="81">
        <v>3.0412740501091085</v>
      </c>
      <c r="W102" s="81">
        <v>4.6470089869480411</v>
      </c>
      <c r="X102" s="81">
        <v>3.0841695354888681</v>
      </c>
      <c r="Y102" s="81">
        <v>3.9426199654491461</v>
      </c>
      <c r="Z102" s="81">
        <v>2.171352578073702</v>
      </c>
      <c r="AA102" s="81">
        <v>5.102114907063231</v>
      </c>
      <c r="AB102" s="81">
        <v>3.7147737858855452</v>
      </c>
      <c r="AC102" s="81">
        <v>3.1741697778226396</v>
      </c>
      <c r="AD102" s="81">
        <v>5.967864483518114</v>
      </c>
      <c r="AE102" s="81">
        <v>3.1887725664555013</v>
      </c>
      <c r="AF102" s="81">
        <v>3.8304153088907342</v>
      </c>
      <c r="AG102" s="81">
        <v>3.2042388313966481</v>
      </c>
      <c r="AH102" s="81">
        <v>2.2824363412935376</v>
      </c>
      <c r="AI102" s="81">
        <v>5.7138381989214748</v>
      </c>
      <c r="AJ102" s="81">
        <v>5.0760243156668619</v>
      </c>
      <c r="AK102" s="81">
        <v>3.120380071867956</v>
      </c>
      <c r="AL102" s="81">
        <v>3.5567744431569044</v>
      </c>
      <c r="AM102" s="81">
        <v>3.0843403308716359</v>
      </c>
      <c r="AN102" s="81">
        <v>3.5955448560777441</v>
      </c>
      <c r="AO102" s="81">
        <v>5.102114907063231</v>
      </c>
      <c r="AP102" s="81">
        <v>3.1184478023192024</v>
      </c>
      <c r="AQ102" s="81">
        <v>5.181694432392618</v>
      </c>
      <c r="AR102" s="81">
        <v>5.3858829014970881</v>
      </c>
      <c r="AS102" s="81"/>
      <c r="AT102" s="81"/>
      <c r="AU102" s="81"/>
      <c r="AV102" s="6"/>
      <c r="AW102" s="6"/>
      <c r="AX102" s="6"/>
      <c r="AY102" s="6"/>
      <c r="BA102" s="81"/>
    </row>
    <row r="103" spans="1:53" x14ac:dyDescent="0.25">
      <c r="C103" s="77" t="s">
        <v>192</v>
      </c>
      <c r="E103" t="s">
        <v>45</v>
      </c>
      <c r="F103">
        <v>2020</v>
      </c>
      <c r="G103" t="s">
        <v>61</v>
      </c>
      <c r="I103" s="81">
        <v>3.2928473113576637</v>
      </c>
      <c r="J103" s="81">
        <v>6.5827320188266292</v>
      </c>
      <c r="K103" s="81">
        <v>4.0116885712812378</v>
      </c>
      <c r="L103" s="81">
        <v>2.5321059025037642</v>
      </c>
      <c r="M103" s="81">
        <v>3.1800701983394726</v>
      </c>
      <c r="N103" s="97">
        <v>6.5827320188266292</v>
      </c>
      <c r="O103" s="81">
        <v>2.329483796131921</v>
      </c>
      <c r="P103" s="81">
        <v>4.0038245467636848</v>
      </c>
      <c r="Q103" s="81">
        <v>4.5921501408785108</v>
      </c>
      <c r="R103" s="81">
        <v>4.3795321501918254</v>
      </c>
      <c r="S103" s="81">
        <v>2.5625859541848754</v>
      </c>
      <c r="T103" s="81">
        <v>3.3174756168121595</v>
      </c>
      <c r="U103" s="81">
        <v>4.3835581915760899</v>
      </c>
      <c r="V103" s="81">
        <v>2.5744957322908268</v>
      </c>
      <c r="W103" s="81">
        <v>4.2027562749800911</v>
      </c>
      <c r="X103" s="81">
        <v>2.7995985234336582</v>
      </c>
      <c r="Y103" s="81">
        <v>3.2937300446013547</v>
      </c>
      <c r="Z103" s="81">
        <v>1.8925470096210169</v>
      </c>
      <c r="AA103" s="81">
        <v>4.1579081698238607</v>
      </c>
      <c r="AB103" s="81">
        <v>3.4448758829138364</v>
      </c>
      <c r="AC103" s="81">
        <v>2.5423987746773831</v>
      </c>
      <c r="AD103" s="81">
        <v>5.3904782718164501</v>
      </c>
      <c r="AE103" s="81">
        <v>2.5696730101070386</v>
      </c>
      <c r="AF103" s="81">
        <v>3.5579133370418194</v>
      </c>
      <c r="AG103" s="81">
        <v>3.0165985385115976</v>
      </c>
      <c r="AH103" s="81">
        <v>2.9984496308561628</v>
      </c>
      <c r="AI103" s="81">
        <v>4.8083342987025643</v>
      </c>
      <c r="AJ103" s="81">
        <v>3.9824645699864107</v>
      </c>
      <c r="AK103" s="81">
        <v>2.6079976107104681</v>
      </c>
      <c r="AL103" s="81">
        <v>3.6645038622915305</v>
      </c>
      <c r="AM103" s="81">
        <v>2.6539036068034516</v>
      </c>
      <c r="AN103" s="81">
        <v>3.4021150607338919</v>
      </c>
      <c r="AO103" s="81">
        <v>4.1579081698238607</v>
      </c>
      <c r="AP103" s="81">
        <v>3.1763301823080217</v>
      </c>
      <c r="AQ103" s="81">
        <v>4.2509307509877008</v>
      </c>
      <c r="AR103" s="81">
        <v>4.3206058426514549</v>
      </c>
      <c r="AS103" s="81"/>
      <c r="AT103" s="81"/>
      <c r="AU103" s="81"/>
      <c r="AV103" s="6"/>
      <c r="BA103" s="81"/>
    </row>
    <row r="104" spans="1:53" x14ac:dyDescent="0.25">
      <c r="C104" s="77" t="s">
        <v>192</v>
      </c>
      <c r="E104" t="s">
        <v>45</v>
      </c>
      <c r="F104">
        <v>2030</v>
      </c>
      <c r="G104" t="s">
        <v>61</v>
      </c>
      <c r="I104" s="81">
        <v>3.3160236591658743</v>
      </c>
      <c r="J104" s="81">
        <v>5.9619491014982868</v>
      </c>
      <c r="K104" s="81">
        <v>3.7110347127597643</v>
      </c>
      <c r="L104" s="81">
        <v>2.2401692789144829</v>
      </c>
      <c r="M104" s="81">
        <v>3.0997161912531537</v>
      </c>
      <c r="N104" s="97">
        <v>5.9619491014982868</v>
      </c>
      <c r="O104" s="81">
        <v>2.1375140397883703</v>
      </c>
      <c r="P104" s="81">
        <v>3.538316067864852</v>
      </c>
      <c r="Q104" s="81">
        <v>4.2468861267221092</v>
      </c>
      <c r="R104" s="81">
        <v>3.9368875504845544</v>
      </c>
      <c r="S104" s="81">
        <v>2.3221106612789351</v>
      </c>
      <c r="T104" s="81">
        <v>2.9930534046735149</v>
      </c>
      <c r="U104" s="81">
        <v>3.8807808304047615</v>
      </c>
      <c r="V104" s="81">
        <v>2.3312711286057861</v>
      </c>
      <c r="W104" s="81">
        <v>3.7212250211058659</v>
      </c>
      <c r="X104" s="81">
        <v>2.5752348986753599</v>
      </c>
      <c r="Y104" s="81">
        <v>2.9527456819682554</v>
      </c>
      <c r="Z104" s="81">
        <v>1.7871870722980381</v>
      </c>
      <c r="AA104" s="81">
        <v>3.7045306356197418</v>
      </c>
      <c r="AB104" s="81">
        <v>3.1535341972408388</v>
      </c>
      <c r="AC104" s="81">
        <v>2.2667974509250484</v>
      </c>
      <c r="AD104" s="81">
        <v>5.0987718433081746</v>
      </c>
      <c r="AE104" s="81">
        <v>2.299822816002516</v>
      </c>
      <c r="AF104" s="81">
        <v>2.0352940977519225</v>
      </c>
      <c r="AG104" s="81">
        <v>2.8278772107683752</v>
      </c>
      <c r="AH104" s="81">
        <v>2.6575276692761292</v>
      </c>
      <c r="AI104" s="81">
        <v>4.4540123037125881</v>
      </c>
      <c r="AJ104" s="81">
        <v>0</v>
      </c>
      <c r="AK104" s="81">
        <v>2.3507143546466804</v>
      </c>
      <c r="AL104" s="81">
        <v>3.2249624334568394</v>
      </c>
      <c r="AM104" s="81">
        <v>2.3816724769012843</v>
      </c>
      <c r="AN104" s="81">
        <v>3.1625429127308364</v>
      </c>
      <c r="AO104" s="81">
        <v>3.7045306356197418</v>
      </c>
      <c r="AP104" s="81">
        <v>3.0821259052916439</v>
      </c>
      <c r="AQ104" s="81">
        <v>3.7833453435188358</v>
      </c>
      <c r="AR104" s="81">
        <v>3.7762328418738891</v>
      </c>
      <c r="AS104" s="81"/>
      <c r="AT104" s="81"/>
      <c r="AU104" s="81"/>
      <c r="AV104" s="6"/>
      <c r="BA104" s="81"/>
    </row>
    <row r="105" spans="1:53" x14ac:dyDescent="0.25">
      <c r="C105" s="77" t="s">
        <v>192</v>
      </c>
      <c r="E105" t="s">
        <v>45</v>
      </c>
      <c r="F105">
        <v>2040</v>
      </c>
      <c r="G105" t="s">
        <v>61</v>
      </c>
      <c r="I105" s="81">
        <v>3.3801161858569668</v>
      </c>
      <c r="J105" s="81">
        <v>5.5026386911222325</v>
      </c>
      <c r="K105" s="81">
        <v>3.4828785984459198</v>
      </c>
      <c r="L105" s="81">
        <v>2.0248695845167317</v>
      </c>
      <c r="M105" s="81">
        <v>3.0079442974230783</v>
      </c>
      <c r="N105" s="97">
        <v>5.5026386911222325</v>
      </c>
      <c r="O105" s="81">
        <v>2.0187588070141422</v>
      </c>
      <c r="P105" s="81">
        <v>3.2088445742321601</v>
      </c>
      <c r="Q105" s="81">
        <v>4.050498476406462</v>
      </c>
      <c r="R105" s="81">
        <v>3.6857625730728074</v>
      </c>
      <c r="S105" s="81">
        <v>2.2110454279981777</v>
      </c>
      <c r="T105" s="81">
        <v>2.8028706721741026</v>
      </c>
      <c r="U105" s="81">
        <v>3.5328091661412446</v>
      </c>
      <c r="V105" s="81">
        <v>2.1779483119146068</v>
      </c>
      <c r="W105" s="81">
        <v>3.4511844443966142</v>
      </c>
      <c r="X105" s="81">
        <v>2.3829425101320854</v>
      </c>
      <c r="Y105" s="81">
        <v>2.6912767214462545</v>
      </c>
      <c r="Z105" s="81">
        <v>1.8310170284429124</v>
      </c>
      <c r="AA105" s="81">
        <v>3.373660637196672</v>
      </c>
      <c r="AB105" s="81">
        <v>2.9389242878626125</v>
      </c>
      <c r="AC105" s="81">
        <v>2.0564036937882735</v>
      </c>
      <c r="AD105" s="81">
        <v>4.7835462016907657</v>
      </c>
      <c r="AE105" s="81">
        <v>2.1258905082272554</v>
      </c>
      <c r="AF105" s="81">
        <v>1.9787525075912016</v>
      </c>
      <c r="AG105" s="81">
        <v>2.6885018125274707</v>
      </c>
      <c r="AH105" s="81">
        <v>2.3986926347567548</v>
      </c>
      <c r="AI105" s="81">
        <v>4.2646159805590642</v>
      </c>
      <c r="AJ105" s="81">
        <v>0</v>
      </c>
      <c r="AK105" s="81">
        <v>2.1843203167173577</v>
      </c>
      <c r="AL105" s="81">
        <v>3.191178237718304</v>
      </c>
      <c r="AM105" s="81">
        <v>2.1951936505520906</v>
      </c>
      <c r="AN105" s="81">
        <v>2.9485070688824293</v>
      </c>
      <c r="AO105" s="81">
        <v>3.373660637196672</v>
      </c>
      <c r="AP105" s="81">
        <v>2.9321229561605735</v>
      </c>
      <c r="AQ105" s="81">
        <v>3.4353126788238675</v>
      </c>
      <c r="AR105" s="81">
        <v>3.4426772543966164</v>
      </c>
      <c r="AS105" s="81"/>
      <c r="AT105" s="81"/>
      <c r="AU105" s="81"/>
      <c r="AW105" s="6"/>
      <c r="BA105" s="81"/>
    </row>
    <row r="106" spans="1:53" x14ac:dyDescent="0.25">
      <c r="C106" s="77" t="s">
        <v>192</v>
      </c>
      <c r="E106" t="s">
        <v>45</v>
      </c>
      <c r="F106">
        <v>2050</v>
      </c>
      <c r="G106" t="s">
        <v>61</v>
      </c>
      <c r="I106" s="81">
        <v>3.4828443113727783</v>
      </c>
      <c r="J106" s="81">
        <v>5.0949689021889766</v>
      </c>
      <c r="K106" s="81">
        <v>3.2913557856939075</v>
      </c>
      <c r="L106" s="81">
        <v>1.8422556238662187</v>
      </c>
      <c r="M106" s="81">
        <v>2.9685790462695052</v>
      </c>
      <c r="N106" s="97">
        <v>5.0949689021889766</v>
      </c>
      <c r="O106" s="81">
        <v>2.0222639859123079</v>
      </c>
      <c r="P106" s="81">
        <v>2.9084804848921255</v>
      </c>
      <c r="Q106" s="81">
        <v>3.8944816592553941</v>
      </c>
      <c r="R106" s="81">
        <v>3.4893154216287399</v>
      </c>
      <c r="S106" s="81">
        <v>2.1241524114419681</v>
      </c>
      <c r="T106" s="81">
        <v>2.6900955656445418</v>
      </c>
      <c r="U106" s="81">
        <v>3.2253670389047859</v>
      </c>
      <c r="V106" s="81">
        <v>2.0481801842064766</v>
      </c>
      <c r="W106" s="81">
        <v>3.232367883631285</v>
      </c>
      <c r="X106" s="81">
        <v>2.2325003798388119</v>
      </c>
      <c r="Y106" s="81">
        <v>2.458949501092953</v>
      </c>
      <c r="Z106" s="81">
        <v>1.907742981248117</v>
      </c>
      <c r="AA106" s="81">
        <v>3.0724387586373245</v>
      </c>
      <c r="AB106" s="81">
        <v>2.776305593977499</v>
      </c>
      <c r="AC106" s="81">
        <v>1.8854458085547263</v>
      </c>
      <c r="AD106" s="81">
        <v>4.3982894506964758</v>
      </c>
      <c r="AE106" s="81">
        <v>1.9686744037403368</v>
      </c>
      <c r="AF106" s="81">
        <v>1.9363130317633395</v>
      </c>
      <c r="AG106" s="81">
        <v>2.5836167564434196</v>
      </c>
      <c r="AH106" s="81">
        <v>1.5609325469265785</v>
      </c>
      <c r="AI106" s="81">
        <v>4.0528353261327155</v>
      </c>
      <c r="AJ106" s="81">
        <v>0</v>
      </c>
      <c r="AK106" s="81">
        <v>2.0522285935420421</v>
      </c>
      <c r="AL106" s="81">
        <v>3.223267476831011</v>
      </c>
      <c r="AM106" s="81">
        <v>2.0310162471460922</v>
      </c>
      <c r="AN106" s="81">
        <v>2.7520740914079918</v>
      </c>
      <c r="AO106" s="81">
        <v>3.0724387586373245</v>
      </c>
      <c r="AP106" s="81">
        <v>2.7569073427559214</v>
      </c>
      <c r="AQ106" s="81">
        <v>3.1175455555604468</v>
      </c>
      <c r="AR106" s="81">
        <v>3.1459107160263309</v>
      </c>
      <c r="AS106" s="81"/>
      <c r="AT106" s="81"/>
      <c r="AU106" s="81"/>
      <c r="AW106" s="6"/>
      <c r="AX106" s="6"/>
      <c r="BA106" s="81"/>
    </row>
    <row r="107" spans="1:53" x14ac:dyDescent="0.25">
      <c r="B107" t="s">
        <v>46</v>
      </c>
      <c r="AU107" s="81"/>
      <c r="AW107" s="6"/>
      <c r="AX107" s="6"/>
      <c r="AY107" s="6"/>
      <c r="BA107" s="81"/>
    </row>
    <row r="108" spans="1:53" x14ac:dyDescent="0.25">
      <c r="A108" s="21" t="s">
        <v>62</v>
      </c>
      <c r="B108" s="77" t="s">
        <v>42</v>
      </c>
      <c r="D108" s="77" t="s">
        <v>40</v>
      </c>
      <c r="E108" s="77" t="s">
        <v>41</v>
      </c>
      <c r="F108" s="77">
        <v>2005</v>
      </c>
      <c r="G108" s="77" t="s">
        <v>63</v>
      </c>
      <c r="H108" s="77"/>
      <c r="I108" s="11">
        <f>I109</f>
        <v>1.2859338196242263</v>
      </c>
      <c r="J108" s="11">
        <f t="shared" ref="J108:AR108" si="98">J109</f>
        <v>11.145922907197557</v>
      </c>
      <c r="K108" s="11">
        <f t="shared" si="98"/>
        <v>1.5164348245043591</v>
      </c>
      <c r="L108" s="11">
        <f t="shared" si="98"/>
        <v>3.1422811517506828</v>
      </c>
      <c r="M108" s="11">
        <f t="shared" si="98"/>
        <v>5.0049592349114835</v>
      </c>
      <c r="N108" s="11">
        <f t="shared" si="98"/>
        <v>2.7747582929163896</v>
      </c>
      <c r="O108" s="11">
        <f t="shared" si="98"/>
        <v>0</v>
      </c>
      <c r="P108" s="11">
        <f t="shared" si="98"/>
        <v>4.4564640593199902</v>
      </c>
      <c r="Q108" s="11">
        <f t="shared" si="98"/>
        <v>17.359569299140176</v>
      </c>
      <c r="R108" s="11">
        <f t="shared" si="98"/>
        <v>2.2934381014266298</v>
      </c>
      <c r="S108" s="11">
        <f t="shared" si="98"/>
        <v>4.2560186526636272</v>
      </c>
      <c r="T108" s="11">
        <f t="shared" si="98"/>
        <v>7.9579470535705106</v>
      </c>
      <c r="U108" s="11">
        <f t="shared" si="98"/>
        <v>10.586817452017275</v>
      </c>
      <c r="V108" s="11">
        <f t="shared" si="98"/>
        <v>83.697758543212032</v>
      </c>
      <c r="W108" s="11">
        <f t="shared" si="98"/>
        <v>2.4478516593383346</v>
      </c>
      <c r="X108" s="11">
        <f t="shared" si="98"/>
        <v>3.5413241874603054</v>
      </c>
      <c r="Y108" s="11">
        <f t="shared" si="98"/>
        <v>7.2383749508985762</v>
      </c>
      <c r="Z108" s="11">
        <f t="shared" si="98"/>
        <v>0.39943271681784287</v>
      </c>
      <c r="AA108" s="11">
        <f t="shared" si="98"/>
        <v>0</v>
      </c>
      <c r="AB108" s="11">
        <f t="shared" si="98"/>
        <v>14.950079341677712</v>
      </c>
      <c r="AC108" s="11">
        <f t="shared" si="98"/>
        <v>3.8471561024440732</v>
      </c>
      <c r="AD108" s="11">
        <f t="shared" si="98"/>
        <v>4.8034456191283464E-2</v>
      </c>
      <c r="AE108" s="11">
        <f t="shared" si="98"/>
        <v>5.1165577427803113</v>
      </c>
      <c r="AF108" s="11">
        <f t="shared" si="98"/>
        <v>0.79107843938273215</v>
      </c>
      <c r="AG108" s="11">
        <f t="shared" si="98"/>
        <v>3.9526299099262854</v>
      </c>
      <c r="AH108" s="11">
        <f t="shared" si="98"/>
        <v>0</v>
      </c>
      <c r="AI108" s="11">
        <f t="shared" si="98"/>
        <v>0.72947433624746327</v>
      </c>
      <c r="AJ108" s="11">
        <f t="shared" si="98"/>
        <v>5.2183358618948397</v>
      </c>
      <c r="AK108" s="11">
        <f t="shared" si="98"/>
        <v>8.0508863920954017</v>
      </c>
      <c r="AL108" s="11">
        <f t="shared" si="98"/>
        <v>0.83397197263720169</v>
      </c>
      <c r="AM108" s="11">
        <f t="shared" si="98"/>
        <v>6.2213152925748405</v>
      </c>
      <c r="AN108" s="11">
        <f t="shared" si="98"/>
        <v>27.250276909522174</v>
      </c>
      <c r="AO108" s="11">
        <f t="shared" si="98"/>
        <v>14.011097777520519</v>
      </c>
      <c r="AP108" s="11">
        <f t="shared" si="98"/>
        <v>2.5950798757298852</v>
      </c>
      <c r="AQ108" s="11">
        <f t="shared" si="98"/>
        <v>0.93885808409605453</v>
      </c>
      <c r="AR108" s="11">
        <f t="shared" si="98"/>
        <v>3.1486197734242354</v>
      </c>
      <c r="AS108" s="81">
        <f>AS109</f>
        <v>9.8421200000000013</v>
      </c>
      <c r="AT108" s="11"/>
      <c r="AU108" s="81"/>
      <c r="AV108" s="81"/>
      <c r="AW108" s="77"/>
      <c r="AX108" s="77"/>
      <c r="AY108" s="77"/>
      <c r="BA108" s="81"/>
    </row>
    <row r="109" spans="1:53" x14ac:dyDescent="0.25">
      <c r="A109" s="21" t="s">
        <v>62</v>
      </c>
      <c r="B109" t="s">
        <v>42</v>
      </c>
      <c r="D109" t="s">
        <v>40</v>
      </c>
      <c r="E109" t="s">
        <v>41</v>
      </c>
      <c r="F109">
        <v>2010</v>
      </c>
      <c r="G109" t="s">
        <v>63</v>
      </c>
      <c r="I109" s="11">
        <v>1.2859338196242263</v>
      </c>
      <c r="J109" s="11">
        <v>11.145922907197557</v>
      </c>
      <c r="K109" s="11">
        <v>1.5164348245043591</v>
      </c>
      <c r="L109" s="11">
        <v>3.1422811517506828</v>
      </c>
      <c r="M109" s="11">
        <v>5.0049592349114835</v>
      </c>
      <c r="N109" s="17">
        <v>2.7747582929163896</v>
      </c>
      <c r="O109" s="11">
        <v>0</v>
      </c>
      <c r="P109" s="11">
        <v>4.4564640593199902</v>
      </c>
      <c r="Q109" s="11">
        <v>17.359569299140176</v>
      </c>
      <c r="R109" s="11">
        <v>2.2934381014266298</v>
      </c>
      <c r="S109" s="11">
        <v>4.2560186526636272</v>
      </c>
      <c r="T109" s="11">
        <v>7.9579470535705106</v>
      </c>
      <c r="U109" s="11">
        <v>10.586817452017275</v>
      </c>
      <c r="V109" s="11">
        <v>83.697758543212032</v>
      </c>
      <c r="W109" s="11">
        <v>2.4478516593383346</v>
      </c>
      <c r="X109" s="11">
        <v>3.5413241874603054</v>
      </c>
      <c r="Y109" s="11">
        <v>7.2383749508985762</v>
      </c>
      <c r="Z109" s="11">
        <v>0.39943271681784287</v>
      </c>
      <c r="AA109" s="105">
        <v>0</v>
      </c>
      <c r="AB109" s="11">
        <v>14.950079341677712</v>
      </c>
      <c r="AC109" s="11">
        <v>3.8471561024440732</v>
      </c>
      <c r="AD109" s="11">
        <v>4.8034456191283464E-2</v>
      </c>
      <c r="AE109" s="11">
        <v>5.1165577427803113</v>
      </c>
      <c r="AF109" s="11">
        <v>0.79107843938273215</v>
      </c>
      <c r="AG109" s="11">
        <v>3.9526299099262854</v>
      </c>
      <c r="AH109" s="11">
        <v>0</v>
      </c>
      <c r="AI109" s="11">
        <v>0.72947433624746327</v>
      </c>
      <c r="AJ109" s="11">
        <v>5.2183358618948397</v>
      </c>
      <c r="AK109" s="11">
        <v>8.0508863920954017</v>
      </c>
      <c r="AL109" s="11">
        <v>0.83397197263720169</v>
      </c>
      <c r="AM109" s="11">
        <v>6.2213152925748405</v>
      </c>
      <c r="AN109" s="11">
        <v>27.250276909522174</v>
      </c>
      <c r="AO109" s="11">
        <v>14.011097777520519</v>
      </c>
      <c r="AP109" s="11">
        <v>2.5950798757298852</v>
      </c>
      <c r="AQ109" s="11">
        <v>0.93885808409605453</v>
      </c>
      <c r="AR109" s="11">
        <v>3.1486197734242354</v>
      </c>
      <c r="AS109" s="81">
        <f>9842.12/1000</f>
        <v>9.8421200000000013</v>
      </c>
      <c r="AT109" s="11"/>
      <c r="AU109" s="81">
        <f>SUM(J109:L109,O109:Z109,AB109:AE109,AH109:AI109,AK109:AM109,AO109:AR109)</f>
        <v>220.5307667067369</v>
      </c>
      <c r="AV109" s="77"/>
      <c r="AW109" s="77"/>
      <c r="AX109" s="77"/>
      <c r="AY109" s="77"/>
      <c r="BA109" s="81"/>
    </row>
    <row r="110" spans="1:53" x14ac:dyDescent="0.25">
      <c r="A110" s="19"/>
      <c r="B110" t="s">
        <v>42</v>
      </c>
      <c r="D110" t="s">
        <v>40</v>
      </c>
      <c r="E110" t="s">
        <v>41</v>
      </c>
      <c r="F110">
        <v>2020</v>
      </c>
      <c r="G110" t="s">
        <v>63</v>
      </c>
      <c r="I110" s="81">
        <v>1.3482261794455954</v>
      </c>
      <c r="J110" s="81">
        <v>12.400088707732502</v>
      </c>
      <c r="K110" s="81">
        <v>1.6709938069707198</v>
      </c>
      <c r="L110" s="81">
        <v>3.5954552371062936</v>
      </c>
      <c r="M110" s="81">
        <v>5.6106835698202042</v>
      </c>
      <c r="N110" s="73">
        <v>2.8129538900955429</v>
      </c>
      <c r="O110" s="81">
        <v>0</v>
      </c>
      <c r="P110" s="81">
        <v>4.8745223774564765</v>
      </c>
      <c r="Q110" s="81">
        <v>19.63089100379305</v>
      </c>
      <c r="R110" s="81">
        <v>2.2495919562136431</v>
      </c>
      <c r="S110" s="81">
        <v>4.6414242658692393</v>
      </c>
      <c r="T110" s="81">
        <v>8.8002028146004605</v>
      </c>
      <c r="U110" s="81">
        <v>11.95074344542201</v>
      </c>
      <c r="V110" s="81">
        <v>86.143146211084058</v>
      </c>
      <c r="W110" s="81">
        <v>2.7441024875099931</v>
      </c>
      <c r="X110" s="81">
        <v>4.0205533944153711</v>
      </c>
      <c r="Y110" s="81">
        <v>8.173442779738906</v>
      </c>
      <c r="Z110" s="81">
        <v>0.5195750853209935</v>
      </c>
      <c r="AA110" s="105">
        <v>0</v>
      </c>
      <c r="AB110" s="81">
        <v>16.028596349087803</v>
      </c>
      <c r="AC110" s="81">
        <v>4.0213210458453954</v>
      </c>
      <c r="AD110" s="81">
        <v>4.9688434544649517E-2</v>
      </c>
      <c r="AE110" s="81">
        <v>5.3547832301972811</v>
      </c>
      <c r="AF110" s="81">
        <v>0.88681857213212656</v>
      </c>
      <c r="AG110" s="81">
        <v>4.4309962683633195</v>
      </c>
      <c r="AH110" s="81">
        <v>0</v>
      </c>
      <c r="AI110" s="81">
        <v>0.76410363747502574</v>
      </c>
      <c r="AJ110" s="81">
        <v>5.7285375895548736</v>
      </c>
      <c r="AK110" s="81">
        <v>8.7039413683262143</v>
      </c>
      <c r="AL110" s="81">
        <v>0.89162222591941598</v>
      </c>
      <c r="AM110" s="81">
        <v>7.0117216443809385</v>
      </c>
      <c r="AN110" s="81">
        <v>24.895908814870634</v>
      </c>
      <c r="AO110" s="81">
        <v>15.48007870476685</v>
      </c>
      <c r="AP110" s="81">
        <v>2.8614832657932334</v>
      </c>
      <c r="AQ110" s="81">
        <v>1.0243270638778954</v>
      </c>
      <c r="AR110" s="81">
        <v>3.4936757107590397</v>
      </c>
      <c r="AS110" s="81">
        <f>$AS$109</f>
        <v>9.8421200000000013</v>
      </c>
      <c r="AT110" s="81"/>
      <c r="AU110" s="81"/>
      <c r="AV110" s="81">
        <f>SUM(J110:L110,O110:Z110,AB110:AE110,AH110:AI110,AK110:AM110,AO110:AR110)</f>
        <v>237.10007625420741</v>
      </c>
      <c r="AW110" s="77"/>
      <c r="AX110" s="77"/>
      <c r="AY110" s="77"/>
      <c r="BA110" s="81"/>
    </row>
    <row r="111" spans="1:53" x14ac:dyDescent="0.25">
      <c r="A111" s="19"/>
      <c r="B111" t="s">
        <v>42</v>
      </c>
      <c r="D111" t="s">
        <v>40</v>
      </c>
      <c r="E111" t="s">
        <v>41</v>
      </c>
      <c r="F111">
        <v>2030</v>
      </c>
      <c r="G111" t="s">
        <v>63</v>
      </c>
      <c r="I111" s="81">
        <v>1.3098322702134897</v>
      </c>
      <c r="J111" s="81">
        <v>13.138622644476508</v>
      </c>
      <c r="K111" s="81">
        <v>1.7684939923655874</v>
      </c>
      <c r="L111" s="81">
        <v>3.8098190872697195</v>
      </c>
      <c r="M111" s="81">
        <v>6.0469511001108049</v>
      </c>
      <c r="N111" s="73">
        <v>2.9918436636498025</v>
      </c>
      <c r="O111" s="81">
        <v>0</v>
      </c>
      <c r="P111" s="81">
        <v>5.2109072620858479</v>
      </c>
      <c r="Q111" s="81">
        <v>20.425079354078836</v>
      </c>
      <c r="R111" s="81">
        <v>2.6229674235357283</v>
      </c>
      <c r="S111" s="81">
        <v>4.8302606948130213</v>
      </c>
      <c r="T111" s="81">
        <v>9.4885223605093802</v>
      </c>
      <c r="U111" s="81">
        <v>12.487276383750126</v>
      </c>
      <c r="V111" s="81">
        <v>98.500897167174429</v>
      </c>
      <c r="W111" s="81">
        <v>2.9562496255535557</v>
      </c>
      <c r="X111" s="81">
        <v>4.2298865843823794</v>
      </c>
      <c r="Y111" s="81">
        <v>8.2006334277785697</v>
      </c>
      <c r="Z111" s="81">
        <v>0.64271334972009098</v>
      </c>
      <c r="AA111" s="105">
        <v>0</v>
      </c>
      <c r="AB111" s="81">
        <v>17.339252789091983</v>
      </c>
      <c r="AC111" s="81">
        <v>4.5720212388735488</v>
      </c>
      <c r="AD111" s="81">
        <v>4.8991040933900977E-2</v>
      </c>
      <c r="AE111" s="81">
        <v>6.7231984320219995</v>
      </c>
      <c r="AF111" s="81">
        <v>2.792234155378345</v>
      </c>
      <c r="AG111" s="81">
        <v>4.7694922898004881</v>
      </c>
      <c r="AH111" s="81">
        <v>0</v>
      </c>
      <c r="AI111" s="81">
        <v>0.88891151178271788</v>
      </c>
      <c r="AJ111" s="81">
        <v>6.1834123984826741</v>
      </c>
      <c r="AK111" s="81">
        <v>9.0118284430032798</v>
      </c>
      <c r="AL111" s="81">
        <v>1.0940788785660382</v>
      </c>
      <c r="AM111" s="81">
        <v>7.2319359217696739</v>
      </c>
      <c r="AN111" s="81">
        <v>25.039198599189728</v>
      </c>
      <c r="AO111" s="81">
        <v>17.493861631290013</v>
      </c>
      <c r="AP111" s="81">
        <v>2.9797701504288598</v>
      </c>
      <c r="AQ111" s="81">
        <v>1.101138234962177</v>
      </c>
      <c r="AR111" s="81">
        <v>4.1393379040568039</v>
      </c>
      <c r="AS111" s="81">
        <f t="shared" ref="AS111:AS113" si="99">$AS$109</f>
        <v>9.8421200000000013</v>
      </c>
      <c r="AT111" s="81"/>
      <c r="AU111" s="81"/>
      <c r="AV111" s="77"/>
      <c r="AW111" s="81">
        <f>SUM(J111:L111,O111:Z111,AB111:AE111,AH111:AI111,AK111:AM111,AO111:AR111)</f>
        <v>260.93665553427473</v>
      </c>
      <c r="AX111" s="77"/>
      <c r="AY111" s="77"/>
      <c r="BA111" s="81"/>
    </row>
    <row r="112" spans="1:53" x14ac:dyDescent="0.25">
      <c r="A112" s="19"/>
      <c r="B112" t="s">
        <v>42</v>
      </c>
      <c r="D112" t="s">
        <v>40</v>
      </c>
      <c r="E112" t="s">
        <v>41</v>
      </c>
      <c r="F112">
        <v>2040</v>
      </c>
      <c r="G112" t="s">
        <v>63</v>
      </c>
      <c r="I112" s="81">
        <v>1.3743906154981511</v>
      </c>
      <c r="J112" s="81">
        <v>14.191544269040703</v>
      </c>
      <c r="K112" s="81">
        <v>1.9715204194259384</v>
      </c>
      <c r="L112" s="81">
        <v>4.6324973475784965</v>
      </c>
      <c r="M112" s="81">
        <v>6.4789978974543283</v>
      </c>
      <c r="N112" s="73">
        <v>3.3349404055698475</v>
      </c>
      <c r="O112" s="81">
        <v>0</v>
      </c>
      <c r="P112" s="81">
        <v>5.5130441977924818</v>
      </c>
      <c r="Q112" s="81">
        <v>21.545570856845202</v>
      </c>
      <c r="R112" s="81">
        <v>3.8805791005305763</v>
      </c>
      <c r="S112" s="81">
        <v>4.9412618658735061</v>
      </c>
      <c r="T112" s="81">
        <v>10.510101953108611</v>
      </c>
      <c r="U112" s="81">
        <v>12.588109434305814</v>
      </c>
      <c r="V112" s="81">
        <v>106.7599830489776</v>
      </c>
      <c r="W112" s="81">
        <v>3.171187286242187</v>
      </c>
      <c r="X112" s="81">
        <v>4.428828505605118</v>
      </c>
      <c r="Y112" s="81">
        <v>9.6399192868260872</v>
      </c>
      <c r="Z112" s="81">
        <v>1.0001728539089518</v>
      </c>
      <c r="AA112" s="105">
        <v>0</v>
      </c>
      <c r="AB112" s="81">
        <v>18.860411584892702</v>
      </c>
      <c r="AC112" s="81">
        <v>4.9373739634660376</v>
      </c>
      <c r="AD112" s="81">
        <v>4.8972831948004794E-2</v>
      </c>
      <c r="AE112" s="81">
        <v>7.6676815300895056</v>
      </c>
      <c r="AF112" s="81">
        <v>3.0843309338347655</v>
      </c>
      <c r="AG112" s="81">
        <v>5.1119789868277898</v>
      </c>
      <c r="AH112" s="81">
        <v>0</v>
      </c>
      <c r="AI112" s="81">
        <v>1.1801886787470481</v>
      </c>
      <c r="AJ112" s="81">
        <v>6.5372120677321952</v>
      </c>
      <c r="AK112" s="81">
        <v>10.515577169979119</v>
      </c>
      <c r="AL112" s="81">
        <v>1.1054402579240825</v>
      </c>
      <c r="AM112" s="81">
        <v>7.9832453152772374</v>
      </c>
      <c r="AN112" s="81">
        <v>25.995172968871827</v>
      </c>
      <c r="AO112" s="81">
        <v>19.599387098514278</v>
      </c>
      <c r="AP112" s="81">
        <v>3.0134248710969258</v>
      </c>
      <c r="AQ112" s="81">
        <v>1.1485660525819612</v>
      </c>
      <c r="AR112" s="81">
        <v>4.7826589677338172</v>
      </c>
      <c r="AS112" s="81">
        <f t="shared" si="99"/>
        <v>9.8421200000000013</v>
      </c>
      <c r="AT112" s="81"/>
      <c r="AU112" s="81"/>
      <c r="AV112" s="77"/>
      <c r="AW112" s="81"/>
      <c r="AX112" s="81">
        <f>SUM(J112:L112,O112:Z112,AB112:AE112,AH112:AI112,AK112:AM112,AO112:AR112)</f>
        <v>285.61724874831197</v>
      </c>
      <c r="AY112" s="77"/>
      <c r="BA112" s="81"/>
    </row>
    <row r="113" spans="1:53" x14ac:dyDescent="0.25">
      <c r="A113" s="19"/>
      <c r="B113" t="s">
        <v>42</v>
      </c>
      <c r="D113" t="s">
        <v>40</v>
      </c>
      <c r="E113" s="5" t="s">
        <v>41</v>
      </c>
      <c r="F113" s="5">
        <v>2050</v>
      </c>
      <c r="G113" s="5" t="s">
        <v>63</v>
      </c>
      <c r="H113" s="5"/>
      <c r="I113" s="82">
        <v>1.4642429107369006</v>
      </c>
      <c r="J113" s="82">
        <v>15.74251654131672</v>
      </c>
      <c r="K113" s="82">
        <v>2.2889899139691927</v>
      </c>
      <c r="L113" s="82">
        <v>4.9502375848139621</v>
      </c>
      <c r="M113" s="82">
        <v>6.9098272939986094</v>
      </c>
      <c r="N113" s="96">
        <v>3.8655812111557362</v>
      </c>
      <c r="O113" s="82">
        <v>0</v>
      </c>
      <c r="P113" s="82">
        <v>5.8176440707971642</v>
      </c>
      <c r="Q113" s="82">
        <v>25.463351399983299</v>
      </c>
      <c r="R113" s="82">
        <v>4.6096568334521573</v>
      </c>
      <c r="S113" s="82">
        <v>5.3297474263790825</v>
      </c>
      <c r="T113" s="82">
        <v>12.345266174799418</v>
      </c>
      <c r="U113" s="82">
        <v>15.483900981425727</v>
      </c>
      <c r="V113" s="82">
        <v>122.96612710722796</v>
      </c>
      <c r="W113" s="82">
        <v>3.3841464062412654</v>
      </c>
      <c r="X113" s="82">
        <v>4.6035756296359089</v>
      </c>
      <c r="Y113" s="82">
        <v>11.126057833507584</v>
      </c>
      <c r="Z113" s="82">
        <v>1.105933354667326</v>
      </c>
      <c r="AA113" s="105">
        <v>0</v>
      </c>
      <c r="AB113" s="82">
        <v>20.069731017963655</v>
      </c>
      <c r="AC113" s="82">
        <v>5.5836791490063504</v>
      </c>
      <c r="AD113" s="82">
        <v>5.0958164202970009E-2</v>
      </c>
      <c r="AE113" s="82">
        <v>8.2970495851684269</v>
      </c>
      <c r="AF113" s="82">
        <v>3.200322823950966</v>
      </c>
      <c r="AG113" s="82">
        <v>5.4555930140060127</v>
      </c>
      <c r="AH113" s="82">
        <v>0</v>
      </c>
      <c r="AI113" s="82">
        <v>1.3387755486891113</v>
      </c>
      <c r="AJ113" s="82">
        <v>6.8606131452550372</v>
      </c>
      <c r="AK113" s="82">
        <v>11.47024387243647</v>
      </c>
      <c r="AL113" s="82">
        <v>1.4573547318274438</v>
      </c>
      <c r="AM113" s="82">
        <v>8.8084660718540988</v>
      </c>
      <c r="AN113" s="82">
        <v>26.978597363844152</v>
      </c>
      <c r="AO113" s="82">
        <v>20.546610501969159</v>
      </c>
      <c r="AP113" s="82">
        <v>3.2319933240646486</v>
      </c>
      <c r="AQ113" s="82">
        <v>1.2399951278164472</v>
      </c>
      <c r="AR113" s="82">
        <v>5.380348852258968</v>
      </c>
      <c r="AS113" s="82">
        <f t="shared" si="99"/>
        <v>9.8421200000000013</v>
      </c>
      <c r="AT113" s="85"/>
      <c r="AU113" s="81"/>
      <c r="AV113" s="77"/>
      <c r="AW113" s="81"/>
      <c r="AX113" s="81"/>
      <c r="AY113" s="81">
        <f>SUM(J113:L113,O113:Z113,AB113:AE113,AH113:AI113,AK113:AM113,AO113:AR113)</f>
        <v>322.69235720547459</v>
      </c>
      <c r="BA113" s="81"/>
    </row>
    <row r="114" spans="1:53" x14ac:dyDescent="0.25">
      <c r="A114" s="19"/>
      <c r="B114" s="77"/>
      <c r="C114" s="77" t="s">
        <v>192</v>
      </c>
      <c r="D114" s="77"/>
      <c r="E114" s="77" t="s">
        <v>45</v>
      </c>
      <c r="F114" s="77">
        <v>2005</v>
      </c>
      <c r="G114" s="77" t="s">
        <v>63</v>
      </c>
      <c r="H114" s="77"/>
      <c r="I114" s="65">
        <f>I115</f>
        <v>1.878322019713595</v>
      </c>
      <c r="J114" s="65">
        <f t="shared" ref="J114:AR114" si="100">J115</f>
        <v>4.9578779983789287</v>
      </c>
      <c r="K114" s="65">
        <f t="shared" si="100"/>
        <v>5.0594733289895206</v>
      </c>
      <c r="L114" s="65">
        <f t="shared" si="100"/>
        <v>4.1863895281218175</v>
      </c>
      <c r="M114" s="65">
        <f t="shared" si="100"/>
        <v>1.878322019713595</v>
      </c>
      <c r="N114" s="65">
        <f t="shared" si="100"/>
        <v>4.9578779983789287</v>
      </c>
      <c r="O114" s="65">
        <f t="shared" si="100"/>
        <v>0</v>
      </c>
      <c r="P114" s="65">
        <f t="shared" si="100"/>
        <v>4.747487666603762</v>
      </c>
      <c r="Q114" s="65">
        <f t="shared" si="100"/>
        <v>5.0326371633100129</v>
      </c>
      <c r="R114" s="65">
        <f t="shared" si="100"/>
        <v>4.2968702163043764</v>
      </c>
      <c r="S114" s="65">
        <f t="shared" si="100"/>
        <v>4.3198341983712814</v>
      </c>
      <c r="T114" s="65">
        <f t="shared" si="100"/>
        <v>5.2831474115133634</v>
      </c>
      <c r="U114" s="65">
        <f t="shared" si="100"/>
        <v>5.7489484837116569</v>
      </c>
      <c r="V114" s="65">
        <f t="shared" si="100"/>
        <v>4.7299783841223864</v>
      </c>
      <c r="W114" s="65">
        <f t="shared" si="100"/>
        <v>4.6023678746944636</v>
      </c>
      <c r="X114" s="65">
        <f t="shared" si="100"/>
        <v>2.1594406219527871</v>
      </c>
      <c r="Y114" s="65">
        <f t="shared" si="100"/>
        <v>3.599355393789577</v>
      </c>
      <c r="Z114" s="65">
        <f t="shared" si="100"/>
        <v>4.5880793222254601</v>
      </c>
      <c r="AA114" s="65">
        <f t="shared" si="100"/>
        <v>0</v>
      </c>
      <c r="AB114" s="65">
        <f t="shared" si="100"/>
        <v>4.726728259603826</v>
      </c>
      <c r="AC114" s="65">
        <f t="shared" si="100"/>
        <v>4.5964418923481301</v>
      </c>
      <c r="AD114" s="65">
        <f t="shared" si="100"/>
        <v>5.047264709698208</v>
      </c>
      <c r="AE114" s="65">
        <f t="shared" si="100"/>
        <v>4.3178974374899104</v>
      </c>
      <c r="AF114" s="65">
        <f t="shared" si="100"/>
        <v>1.878322019713595</v>
      </c>
      <c r="AG114" s="65">
        <f t="shared" si="100"/>
        <v>1.878322019713595</v>
      </c>
      <c r="AH114" s="65">
        <f t="shared" si="100"/>
        <v>4.2770017680778523</v>
      </c>
      <c r="AI114" s="65">
        <f t="shared" si="100"/>
        <v>5.7364418899450103</v>
      </c>
      <c r="AJ114" s="65">
        <f t="shared" si="100"/>
        <v>4.6159834817425516</v>
      </c>
      <c r="AK114" s="65">
        <f t="shared" si="100"/>
        <v>4.7472060313136035</v>
      </c>
      <c r="AL114" s="65">
        <f t="shared" si="100"/>
        <v>5.2696993168737478</v>
      </c>
      <c r="AM114" s="65">
        <f t="shared" si="100"/>
        <v>3.7903594395339875</v>
      </c>
      <c r="AN114" s="65">
        <f t="shared" si="100"/>
        <v>1.878322019713595</v>
      </c>
      <c r="AO114" s="65">
        <f t="shared" si="100"/>
        <v>5.9644417346981182</v>
      </c>
      <c r="AP114" s="65">
        <f t="shared" si="100"/>
        <v>4.2005374268811932</v>
      </c>
      <c r="AQ114" s="65">
        <f t="shared" si="100"/>
        <v>4.0038930843298539</v>
      </c>
      <c r="AR114" s="65">
        <f t="shared" si="100"/>
        <v>6.4270822677411603</v>
      </c>
      <c r="AS114" s="26">
        <f>AN114</f>
        <v>1.878322019713595</v>
      </c>
      <c r="AT114" s="65"/>
      <c r="AU114" s="81"/>
      <c r="AV114" s="6"/>
      <c r="BA114" s="81"/>
    </row>
    <row r="115" spans="1:53" x14ac:dyDescent="0.25">
      <c r="A115" s="19"/>
      <c r="C115" s="77" t="s">
        <v>192</v>
      </c>
      <c r="E115" t="s">
        <v>45</v>
      </c>
      <c r="F115">
        <v>2010</v>
      </c>
      <c r="G115" t="s">
        <v>63</v>
      </c>
      <c r="I115" s="26">
        <v>1.878322019713595</v>
      </c>
      <c r="J115" s="81">
        <v>4.9578779983789287</v>
      </c>
      <c r="K115" s="81">
        <v>5.0594733289895206</v>
      </c>
      <c r="L115" s="81">
        <v>4.1863895281218175</v>
      </c>
      <c r="M115" s="26">
        <v>1.878322019713595</v>
      </c>
      <c r="N115" s="103">
        <v>4.9578779983789287</v>
      </c>
      <c r="O115" s="81">
        <v>0</v>
      </c>
      <c r="P115" s="81">
        <v>4.747487666603762</v>
      </c>
      <c r="Q115" s="81">
        <v>5.0326371633100129</v>
      </c>
      <c r="R115" s="81">
        <v>4.2968702163043764</v>
      </c>
      <c r="S115" s="81">
        <v>4.3198341983712814</v>
      </c>
      <c r="T115" s="81">
        <v>5.2831474115133634</v>
      </c>
      <c r="U115" s="81">
        <v>5.7489484837116569</v>
      </c>
      <c r="V115" s="81">
        <v>4.7299783841223864</v>
      </c>
      <c r="W115" s="81">
        <v>4.6023678746944636</v>
      </c>
      <c r="X115" s="81">
        <v>2.1594406219527871</v>
      </c>
      <c r="Y115" s="81">
        <v>3.599355393789577</v>
      </c>
      <c r="Z115" s="81">
        <v>4.5880793222254601</v>
      </c>
      <c r="AA115" s="81">
        <v>0</v>
      </c>
      <c r="AB115" s="81">
        <v>4.726728259603826</v>
      </c>
      <c r="AC115" s="81">
        <v>4.5964418923481301</v>
      </c>
      <c r="AD115" s="81">
        <v>5.047264709698208</v>
      </c>
      <c r="AE115" s="81">
        <v>4.3178974374899104</v>
      </c>
      <c r="AF115" s="81">
        <v>1.878322019713595</v>
      </c>
      <c r="AG115" s="26">
        <v>1.878322019713595</v>
      </c>
      <c r="AH115" s="81">
        <v>4.2770017680778523</v>
      </c>
      <c r="AI115" s="81">
        <v>5.7364418899450103</v>
      </c>
      <c r="AJ115" s="81">
        <v>4.6159834817425516</v>
      </c>
      <c r="AK115" s="81">
        <v>4.7472060313136035</v>
      </c>
      <c r="AL115" s="81">
        <v>5.2696993168737478</v>
      </c>
      <c r="AM115" s="81">
        <v>3.7903594395339875</v>
      </c>
      <c r="AN115" s="26">
        <v>1.878322019713595</v>
      </c>
      <c r="AO115" s="81">
        <v>5.9644417346981182</v>
      </c>
      <c r="AP115" s="81">
        <v>4.2005374268811932</v>
      </c>
      <c r="AQ115" s="81">
        <v>4.0038930843298539</v>
      </c>
      <c r="AR115" s="81">
        <v>6.4270822677411603</v>
      </c>
      <c r="AS115" s="26">
        <f t="shared" ref="AS115:AS119" si="101">AN115</f>
        <v>1.878322019713595</v>
      </c>
      <c r="AT115" s="81"/>
      <c r="AU115" s="81"/>
      <c r="AV115" s="6"/>
      <c r="BA115" s="81"/>
    </row>
    <row r="116" spans="1:53" x14ac:dyDescent="0.25">
      <c r="C116" s="77" t="s">
        <v>192</v>
      </c>
      <c r="E116" t="s">
        <v>45</v>
      </c>
      <c r="F116">
        <v>2020</v>
      </c>
      <c r="G116" t="s">
        <v>63</v>
      </c>
      <c r="I116" s="26">
        <v>1.4707434442997953</v>
      </c>
      <c r="J116" s="81">
        <v>3.9697457493591259</v>
      </c>
      <c r="K116" s="81">
        <v>4.0512891166677694</v>
      </c>
      <c r="L116" s="81">
        <v>3.3379469908636601</v>
      </c>
      <c r="M116" s="26">
        <v>1.4707434442997953</v>
      </c>
      <c r="N116" s="103">
        <v>3.9697457493591259</v>
      </c>
      <c r="O116" s="81">
        <v>0</v>
      </c>
      <c r="P116" s="81">
        <v>3.7820097575976948</v>
      </c>
      <c r="Q116" s="81">
        <v>4.0254233681650371</v>
      </c>
      <c r="R116" s="81">
        <v>3.4816671016087661</v>
      </c>
      <c r="S116" s="81">
        <v>3.4468988992565901</v>
      </c>
      <c r="T116" s="81">
        <v>4.2177162370858463</v>
      </c>
      <c r="U116" s="81">
        <v>4.5929650945743328</v>
      </c>
      <c r="V116" s="81">
        <v>3.7907095708548657</v>
      </c>
      <c r="W116" s="81">
        <v>3.6804427847941619</v>
      </c>
      <c r="X116" s="81">
        <v>1.7518615609585884</v>
      </c>
      <c r="Y116" s="81">
        <v>2.8814827202542936</v>
      </c>
      <c r="Z116" s="81">
        <v>3.6782154474326401</v>
      </c>
      <c r="AA116" s="81">
        <v>0</v>
      </c>
      <c r="AB116" s="81">
        <v>3.7981722874540988</v>
      </c>
      <c r="AC116" s="81">
        <v>3.6575454846315369</v>
      </c>
      <c r="AD116" s="81">
        <v>4.0393489600201784</v>
      </c>
      <c r="AE116" s="81">
        <v>3.4420956340839077</v>
      </c>
      <c r="AF116" s="81">
        <v>1.4707434442997953</v>
      </c>
      <c r="AG116" s="26">
        <v>1.4707434442997953</v>
      </c>
      <c r="AH116" s="81">
        <v>3.3489317836024122</v>
      </c>
      <c r="AI116" s="81">
        <v>4.5852501622611692</v>
      </c>
      <c r="AJ116" s="81">
        <v>3.713729206877197</v>
      </c>
      <c r="AK116" s="81">
        <v>3.7798315173793897</v>
      </c>
      <c r="AL116" s="81">
        <v>4.1936052676541937</v>
      </c>
      <c r="AM116" s="81">
        <v>3.0240404050991381</v>
      </c>
      <c r="AN116" s="26">
        <v>1.4707434442997953</v>
      </c>
      <c r="AO116" s="81">
        <v>4.7674468634086722</v>
      </c>
      <c r="AP116" s="81">
        <v>3.3598706944154513</v>
      </c>
      <c r="AQ116" s="81">
        <v>3.2002430725638646</v>
      </c>
      <c r="AR116" s="81">
        <v>3.5348840970260991</v>
      </c>
      <c r="AS116" s="26">
        <f t="shared" si="101"/>
        <v>1.4707434442997953</v>
      </c>
      <c r="AT116" s="81"/>
      <c r="AU116" s="81"/>
      <c r="AW116" s="6"/>
      <c r="BA116" s="81"/>
    </row>
    <row r="117" spans="1:53" x14ac:dyDescent="0.25">
      <c r="A117" s="20"/>
      <c r="C117" s="77" t="s">
        <v>192</v>
      </c>
      <c r="E117" t="s">
        <v>45</v>
      </c>
      <c r="F117">
        <v>2030</v>
      </c>
      <c r="G117" t="s">
        <v>63</v>
      </c>
      <c r="I117" s="26">
        <v>1.3236690998698157</v>
      </c>
      <c r="J117" s="81">
        <v>3.6124702988799431</v>
      </c>
      <c r="K117" s="81">
        <v>3.6875193908250399</v>
      </c>
      <c r="L117" s="81">
        <v>3.0317814717555387</v>
      </c>
      <c r="M117" s="26">
        <v>1.3236690998698157</v>
      </c>
      <c r="N117" s="103">
        <v>3.6124702988799431</v>
      </c>
      <c r="O117" s="81">
        <v>0</v>
      </c>
      <c r="P117" s="81">
        <v>3.4335933466507389</v>
      </c>
      <c r="Q117" s="81">
        <v>3.6619622990084033</v>
      </c>
      <c r="R117" s="81">
        <v>3.18742749196262</v>
      </c>
      <c r="S117" s="81">
        <v>3.1319010200949204</v>
      </c>
      <c r="T117" s="81">
        <v>3.8332482420383687</v>
      </c>
      <c r="U117" s="81">
        <v>4.1758599476253915</v>
      </c>
      <c r="V117" s="81">
        <v>3.4516362336391042</v>
      </c>
      <c r="W117" s="81">
        <v>3.3477628541585318</v>
      </c>
      <c r="X117" s="81">
        <v>1.6047872156780199</v>
      </c>
      <c r="Y117" s="81">
        <v>2.6224538785876432</v>
      </c>
      <c r="Z117" s="81">
        <v>3.3498900805910861</v>
      </c>
      <c r="AA117" s="81">
        <v>0</v>
      </c>
      <c r="AB117" s="81">
        <v>3.4632271186696206</v>
      </c>
      <c r="AC117" s="81">
        <v>3.3187456016583323</v>
      </c>
      <c r="AD117" s="81">
        <v>3.6756435126127762</v>
      </c>
      <c r="AE117" s="81">
        <v>3.1260633795529684</v>
      </c>
      <c r="AF117" s="81">
        <v>1.3236690998698157</v>
      </c>
      <c r="AG117" s="26">
        <v>1.3236690998698157</v>
      </c>
      <c r="AH117" s="81">
        <v>3.0140386052421708</v>
      </c>
      <c r="AI117" s="81">
        <v>4.1699124072263345</v>
      </c>
      <c r="AJ117" s="81">
        <v>3.3882949107072364</v>
      </c>
      <c r="AK117" s="81">
        <v>3.4307608124198685</v>
      </c>
      <c r="AL117" s="81">
        <v>3.8052957030952488</v>
      </c>
      <c r="AM117" s="81">
        <v>2.7475173807426025</v>
      </c>
      <c r="AN117" s="26">
        <v>1.3236690998698157</v>
      </c>
      <c r="AO117" s="81">
        <v>4.3354989733673683</v>
      </c>
      <c r="AP117" s="81">
        <v>3.0565163744965771</v>
      </c>
      <c r="AQ117" s="81">
        <v>2.9102490049818579</v>
      </c>
      <c r="AR117" s="81">
        <v>3.2250608941986512</v>
      </c>
      <c r="AS117" s="26">
        <f t="shared" si="101"/>
        <v>1.3236690998698157</v>
      </c>
      <c r="AT117" s="81"/>
      <c r="AU117" s="81"/>
      <c r="AW117" s="6"/>
      <c r="AX117" s="6"/>
      <c r="BA117" s="81"/>
    </row>
    <row r="118" spans="1:53" x14ac:dyDescent="0.25">
      <c r="A118" s="20"/>
      <c r="C118" s="77" t="s">
        <v>192</v>
      </c>
      <c r="E118" t="s">
        <v>45</v>
      </c>
      <c r="F118">
        <v>2040</v>
      </c>
      <c r="G118" t="s">
        <v>63</v>
      </c>
      <c r="I118" s="26">
        <v>1.1913021898828344</v>
      </c>
      <c r="J118" s="81">
        <v>3.2911591575693588</v>
      </c>
      <c r="K118" s="81">
        <v>3.3601459477498956</v>
      </c>
      <c r="L118" s="81">
        <v>2.7562534508014003</v>
      </c>
      <c r="M118" s="26">
        <v>1.1913021898828344</v>
      </c>
      <c r="N118" s="103">
        <v>3.2911591575693588</v>
      </c>
      <c r="O118" s="81">
        <v>0</v>
      </c>
      <c r="P118" s="81">
        <v>3.1200494330769737</v>
      </c>
      <c r="Q118" s="81">
        <v>3.3348721765648954</v>
      </c>
      <c r="R118" s="81">
        <v>2.9227008628041031</v>
      </c>
      <c r="S118" s="81">
        <v>2.8484029288494179</v>
      </c>
      <c r="T118" s="81">
        <v>3.4871907722721045</v>
      </c>
      <c r="U118" s="81">
        <v>3.8004038823981507</v>
      </c>
      <c r="V118" s="81">
        <v>3.1471104482707335</v>
      </c>
      <c r="W118" s="81">
        <v>3.0483523345233392</v>
      </c>
      <c r="X118" s="81">
        <v>1.4724202980421315</v>
      </c>
      <c r="Y118" s="81">
        <v>2.3892865242602905</v>
      </c>
      <c r="Z118" s="81">
        <v>3.0543982668729983</v>
      </c>
      <c r="AA118" s="81">
        <v>0</v>
      </c>
      <c r="AB118" s="81">
        <v>3.1623756161068868</v>
      </c>
      <c r="AC118" s="81">
        <v>3.0138257069824479</v>
      </c>
      <c r="AD118" s="81">
        <v>3.3483086099461139</v>
      </c>
      <c r="AE118" s="81">
        <v>2.8416343504751231</v>
      </c>
      <c r="AF118" s="81">
        <v>1.1913021898828344</v>
      </c>
      <c r="AG118" s="26">
        <v>1.1913021898828344</v>
      </c>
      <c r="AH118" s="81">
        <v>2.7126347447179535</v>
      </c>
      <c r="AI118" s="81">
        <v>3.7959484707489635</v>
      </c>
      <c r="AJ118" s="81">
        <v>3.0954656281487285</v>
      </c>
      <c r="AK118" s="81">
        <v>3.11659391042773</v>
      </c>
      <c r="AL118" s="81">
        <v>3.4558274295588678</v>
      </c>
      <c r="AM118" s="81">
        <v>2.498645739342146</v>
      </c>
      <c r="AN118" s="26">
        <v>1.1913021898828344</v>
      </c>
      <c r="AO118" s="81">
        <v>3.9466517434351425</v>
      </c>
      <c r="AP118" s="81">
        <v>2.7834939243006867</v>
      </c>
      <c r="AQ118" s="81">
        <v>2.6492544976679921</v>
      </c>
      <c r="AR118" s="81">
        <v>2.9461928762638236</v>
      </c>
      <c r="AS118" s="26">
        <f t="shared" si="101"/>
        <v>1.1913021898828344</v>
      </c>
      <c r="AT118" s="81"/>
      <c r="AU118" s="81"/>
      <c r="AW118" s="6"/>
      <c r="AX118" s="6"/>
      <c r="AY118" s="6"/>
      <c r="BA118" s="81"/>
    </row>
    <row r="119" spans="1:53" x14ac:dyDescent="0.25">
      <c r="C119" s="77" t="s">
        <v>192</v>
      </c>
      <c r="E119" t="s">
        <v>45</v>
      </c>
      <c r="F119">
        <v>2050</v>
      </c>
      <c r="G119" t="s">
        <v>63</v>
      </c>
      <c r="I119" s="26">
        <v>1.072171970894551</v>
      </c>
      <c r="J119" s="81">
        <v>3.0028094958286333</v>
      </c>
      <c r="K119" s="81">
        <v>3.065582714681907</v>
      </c>
      <c r="L119" s="81">
        <v>2.5082546563379702</v>
      </c>
      <c r="M119" s="26">
        <v>1.072171970894551</v>
      </c>
      <c r="N119" s="103">
        <v>3.0028094958286333</v>
      </c>
      <c r="O119" s="81">
        <v>0</v>
      </c>
      <c r="P119" s="81">
        <v>2.8378727604094562</v>
      </c>
      <c r="Q119" s="81">
        <v>3.0404867585695508</v>
      </c>
      <c r="R119" s="81">
        <v>2.6844809081778713</v>
      </c>
      <c r="S119" s="81">
        <v>2.5932546467284658</v>
      </c>
      <c r="T119" s="81">
        <v>3.1757337045588296</v>
      </c>
      <c r="U119" s="81">
        <v>3.4625107502533581</v>
      </c>
      <c r="V119" s="81">
        <v>2.8729814123159092</v>
      </c>
      <c r="W119" s="81">
        <v>2.7788846577448179</v>
      </c>
      <c r="X119" s="81">
        <v>1.3532900264561407</v>
      </c>
      <c r="Y119" s="81">
        <v>2.1794544800300839</v>
      </c>
      <c r="Z119" s="81">
        <v>2.7884538130318517</v>
      </c>
      <c r="AA119" s="81">
        <v>0</v>
      </c>
      <c r="AB119" s="81">
        <v>2.8904195026881685</v>
      </c>
      <c r="AC119" s="81">
        <v>2.7393978017741527</v>
      </c>
      <c r="AD119" s="81">
        <v>3.0537071975461187</v>
      </c>
      <c r="AE119" s="81">
        <v>2.585648224305062</v>
      </c>
      <c r="AF119" s="81">
        <v>1.072171970894551</v>
      </c>
      <c r="AG119" s="26">
        <v>1.072171970894551</v>
      </c>
      <c r="AH119" s="81">
        <v>2.4413712702461585</v>
      </c>
      <c r="AI119" s="81">
        <v>3.4594671158505008</v>
      </c>
      <c r="AJ119" s="81">
        <v>2.831972012159206</v>
      </c>
      <c r="AK119" s="81">
        <v>2.8338400417103418</v>
      </c>
      <c r="AL119" s="81">
        <v>3.1413016344430851</v>
      </c>
      <c r="AM119" s="81">
        <v>2.2746598839072494</v>
      </c>
      <c r="AN119" s="26">
        <v>1.072171970894551</v>
      </c>
      <c r="AO119" s="81">
        <v>3.5968571849461939</v>
      </c>
      <c r="AP119" s="81">
        <v>2.5377871379902661</v>
      </c>
      <c r="AQ119" s="81">
        <v>2.4143588470083488</v>
      </c>
      <c r="AR119" s="81">
        <v>2.6952316986510905</v>
      </c>
      <c r="AS119" s="26">
        <f t="shared" si="101"/>
        <v>1.072171970894551</v>
      </c>
      <c r="AT119" s="81"/>
      <c r="AU119" s="81"/>
      <c r="AV119" s="6"/>
      <c r="AW119" s="6"/>
      <c r="AX119" s="6"/>
      <c r="AY119" s="6"/>
      <c r="BA119" s="81"/>
    </row>
    <row r="120" spans="1:53" x14ac:dyDescent="0.25">
      <c r="B120" t="s">
        <v>46</v>
      </c>
      <c r="AU120" s="81"/>
      <c r="AV120" s="6"/>
      <c r="AW120" s="6"/>
      <c r="AX120" s="6"/>
      <c r="AY120" s="6"/>
      <c r="BA120" s="81"/>
    </row>
    <row r="121" spans="1:53" x14ac:dyDescent="0.25">
      <c r="A121" s="77" t="s">
        <v>79</v>
      </c>
      <c r="B121" s="77" t="s">
        <v>42</v>
      </c>
      <c r="D121" s="77" t="s">
        <v>40</v>
      </c>
      <c r="E121" s="77" t="s">
        <v>41</v>
      </c>
      <c r="F121" s="77">
        <v>2005</v>
      </c>
      <c r="G121" s="77" t="s">
        <v>76</v>
      </c>
      <c r="H121" s="77"/>
      <c r="I121" s="11">
        <f>I122</f>
        <v>4.6741743372253604</v>
      </c>
      <c r="J121" s="11">
        <f t="shared" ref="J121:AR121" si="102">J122</f>
        <v>93.474022791210544</v>
      </c>
      <c r="K121" s="11">
        <f t="shared" si="102"/>
        <v>14.533780113477427</v>
      </c>
      <c r="L121" s="11">
        <f t="shared" si="102"/>
        <v>22.467548247037776</v>
      </c>
      <c r="M121" s="11">
        <f t="shared" si="102"/>
        <v>12.225127774838196</v>
      </c>
      <c r="N121" s="11">
        <f t="shared" si="102"/>
        <v>34.015838620963073</v>
      </c>
      <c r="O121" s="11">
        <f t="shared" si="102"/>
        <v>0</v>
      </c>
      <c r="P121" s="11">
        <f t="shared" si="102"/>
        <v>65.020668265502621</v>
      </c>
      <c r="Q121" s="11">
        <f t="shared" si="102"/>
        <v>272.96617493747141</v>
      </c>
      <c r="R121" s="11">
        <f t="shared" si="102"/>
        <v>8.922071145521576</v>
      </c>
      <c r="S121" s="11">
        <f t="shared" si="102"/>
        <v>35.530054091093909</v>
      </c>
      <c r="T121" s="11">
        <f t="shared" si="102"/>
        <v>66.385560753131216</v>
      </c>
      <c r="U121" s="11">
        <f t="shared" si="102"/>
        <v>159.24913337230097</v>
      </c>
      <c r="V121" s="11">
        <f t="shared" si="102"/>
        <v>227.76744020888421</v>
      </c>
      <c r="W121" s="11">
        <f t="shared" si="102"/>
        <v>10.429880925686964</v>
      </c>
      <c r="X121" s="11">
        <f t="shared" si="102"/>
        <v>19.573271465050691</v>
      </c>
      <c r="Y121" s="11">
        <f t="shared" si="102"/>
        <v>30.504185388596849</v>
      </c>
      <c r="Z121" s="11">
        <f t="shared" si="102"/>
        <v>9.9869330133805114</v>
      </c>
      <c r="AA121" s="11">
        <f t="shared" si="102"/>
        <v>0</v>
      </c>
      <c r="AB121" s="11">
        <f t="shared" si="102"/>
        <v>87.941639938598001</v>
      </c>
      <c r="AC121" s="11">
        <f t="shared" si="102"/>
        <v>25.160855827164664</v>
      </c>
      <c r="AD121" s="11">
        <f t="shared" si="102"/>
        <v>3.3830688296845906</v>
      </c>
      <c r="AE121" s="11">
        <f t="shared" si="102"/>
        <v>46.652927104040842</v>
      </c>
      <c r="AF121" s="11">
        <f t="shared" si="102"/>
        <v>0</v>
      </c>
      <c r="AG121" s="11">
        <f t="shared" si="102"/>
        <v>2.5389512450260736</v>
      </c>
      <c r="AH121" s="11">
        <f t="shared" si="102"/>
        <v>0</v>
      </c>
      <c r="AI121" s="11">
        <f t="shared" si="102"/>
        <v>4.2828741360874378</v>
      </c>
      <c r="AJ121" s="11">
        <f t="shared" si="102"/>
        <v>60.149731081698675</v>
      </c>
      <c r="AK121" s="11">
        <f t="shared" si="102"/>
        <v>164.78733608822424</v>
      </c>
      <c r="AL121" s="11">
        <f t="shared" si="102"/>
        <v>31.620827403257003</v>
      </c>
      <c r="AM121" s="11">
        <f t="shared" si="102"/>
        <v>101.93466163296218</v>
      </c>
      <c r="AN121" s="11">
        <f t="shared" si="102"/>
        <v>0</v>
      </c>
      <c r="AO121" s="11">
        <f t="shared" si="102"/>
        <v>271.12870083272111</v>
      </c>
      <c r="AP121" s="11">
        <f t="shared" si="102"/>
        <v>31.101791726210458</v>
      </c>
      <c r="AQ121" s="11">
        <f t="shared" si="102"/>
        <v>32.398526561499288</v>
      </c>
      <c r="AR121" s="11">
        <f t="shared" si="102"/>
        <v>43.355877210868535</v>
      </c>
      <c r="AS121" s="11"/>
      <c r="AT121" s="11"/>
      <c r="AU121" s="81"/>
      <c r="AV121" s="81"/>
      <c r="AW121" s="77"/>
      <c r="AX121" s="77"/>
      <c r="AY121" s="77"/>
      <c r="BA121" s="81"/>
    </row>
    <row r="122" spans="1:53" x14ac:dyDescent="0.25">
      <c r="A122" t="s">
        <v>79</v>
      </c>
      <c r="B122" t="s">
        <v>42</v>
      </c>
      <c r="D122" t="s">
        <v>40</v>
      </c>
      <c r="E122" t="s">
        <v>41</v>
      </c>
      <c r="F122">
        <v>2010</v>
      </c>
      <c r="G122" t="s">
        <v>76</v>
      </c>
      <c r="I122" s="11">
        <v>4.6741743372253604</v>
      </c>
      <c r="J122" s="11">
        <v>93.474022791210544</v>
      </c>
      <c r="K122" s="11">
        <v>14.533780113477427</v>
      </c>
      <c r="L122" s="11">
        <v>22.467548247037776</v>
      </c>
      <c r="M122" s="11">
        <v>12.225127774838196</v>
      </c>
      <c r="N122" s="17">
        <v>34.015838620963073</v>
      </c>
      <c r="O122" s="11">
        <v>0</v>
      </c>
      <c r="P122" s="11">
        <v>65.020668265502621</v>
      </c>
      <c r="Q122" s="11">
        <v>272.96617493747141</v>
      </c>
      <c r="R122" s="11">
        <v>8.922071145521576</v>
      </c>
      <c r="S122" s="11">
        <v>35.530054091093909</v>
      </c>
      <c r="T122" s="11">
        <v>66.385560753131216</v>
      </c>
      <c r="U122" s="11">
        <v>159.24913337230097</v>
      </c>
      <c r="V122" s="11">
        <v>227.76744020888421</v>
      </c>
      <c r="W122" s="11">
        <v>10.429880925686964</v>
      </c>
      <c r="X122" s="11">
        <v>19.573271465050691</v>
      </c>
      <c r="Y122" s="11">
        <v>30.504185388596849</v>
      </c>
      <c r="Z122" s="11">
        <v>9.9869330133805114</v>
      </c>
      <c r="AA122" s="105">
        <v>0</v>
      </c>
      <c r="AB122" s="11">
        <v>87.941639938598001</v>
      </c>
      <c r="AC122" s="11">
        <v>25.160855827164664</v>
      </c>
      <c r="AD122" s="11">
        <v>3.3830688296845906</v>
      </c>
      <c r="AE122" s="11">
        <v>46.652927104040842</v>
      </c>
      <c r="AF122" s="11">
        <v>0</v>
      </c>
      <c r="AG122" s="11">
        <v>2.5389512450260736</v>
      </c>
      <c r="AH122" s="11">
        <v>0</v>
      </c>
      <c r="AI122" s="11">
        <v>4.2828741360874378</v>
      </c>
      <c r="AJ122" s="11">
        <v>60.149731081698675</v>
      </c>
      <c r="AK122" s="11">
        <v>164.78733608822424</v>
      </c>
      <c r="AL122" s="11">
        <v>31.620827403257003</v>
      </c>
      <c r="AM122" s="11">
        <v>101.93466163296218</v>
      </c>
      <c r="AN122" s="11">
        <v>0</v>
      </c>
      <c r="AO122" s="11">
        <v>271.12870083272111</v>
      </c>
      <c r="AP122" s="11">
        <v>31.101791726210458</v>
      </c>
      <c r="AQ122" s="11">
        <v>32.398526561499288</v>
      </c>
      <c r="AR122" s="11">
        <v>43.355877210868535</v>
      </c>
      <c r="AS122" s="11"/>
      <c r="AT122" s="11"/>
      <c r="AU122" s="81">
        <f>SUM(J122:L122,O122:Z122,AB122:AE122,AH122:AI122,AK122:AM122,AO122:AR122)</f>
        <v>1880.5598120096647</v>
      </c>
      <c r="AV122" s="77"/>
      <c r="AW122" s="77"/>
      <c r="AX122" s="77"/>
      <c r="AY122" s="77"/>
      <c r="BA122" s="81"/>
    </row>
    <row r="123" spans="1:53" x14ac:dyDescent="0.25">
      <c r="B123" t="s">
        <v>42</v>
      </c>
      <c r="D123" t="s">
        <v>40</v>
      </c>
      <c r="E123" t="s">
        <v>41</v>
      </c>
      <c r="F123">
        <v>2020</v>
      </c>
      <c r="G123" t="s">
        <v>76</v>
      </c>
      <c r="I123" s="11">
        <v>4.900597614410291</v>
      </c>
      <c r="J123" s="81">
        <v>103.9919425363271</v>
      </c>
      <c r="K123" s="81">
        <v>16.015100793687402</v>
      </c>
      <c r="L123" s="81">
        <v>25.707777282992051</v>
      </c>
      <c r="M123" s="81">
        <v>13.704671771707325</v>
      </c>
      <c r="N123" s="73">
        <v>34.484079502698329</v>
      </c>
      <c r="O123" s="81">
        <v>0</v>
      </c>
      <c r="P123" s="81">
        <v>71.120219581829005</v>
      </c>
      <c r="Q123" s="81">
        <v>308.681000984582</v>
      </c>
      <c r="R123" s="81">
        <v>8.7514982284658274</v>
      </c>
      <c r="S123" s="81">
        <v>38.74749353432486</v>
      </c>
      <c r="T123" s="81">
        <v>73.411697094217033</v>
      </c>
      <c r="U123" s="81">
        <v>179.76559485074753</v>
      </c>
      <c r="V123" s="81">
        <v>234.42209499443655</v>
      </c>
      <c r="W123" s="81">
        <v>11.692155479857355</v>
      </c>
      <c r="X123" s="81">
        <v>22.222021724890496</v>
      </c>
      <c r="Y123" s="81">
        <v>34.444777385467255</v>
      </c>
      <c r="Z123" s="81">
        <v>12.990827626392456</v>
      </c>
      <c r="AA123" s="105">
        <v>0</v>
      </c>
      <c r="AB123" s="81">
        <v>94.285857394949545</v>
      </c>
      <c r="AC123" s="81">
        <v>26.299915151605131</v>
      </c>
      <c r="AD123" s="81">
        <v>3.4995585967377076</v>
      </c>
      <c r="AE123" s="81">
        <v>48.825074250131529</v>
      </c>
      <c r="AF123" s="81">
        <v>0</v>
      </c>
      <c r="AG123" s="81">
        <v>2.8462273849657587</v>
      </c>
      <c r="AH123" s="81">
        <v>0</v>
      </c>
      <c r="AI123" s="81">
        <v>4.4861889495204279</v>
      </c>
      <c r="AJ123" s="81">
        <v>66.03062827351448</v>
      </c>
      <c r="AK123" s="81">
        <v>178.15421081619132</v>
      </c>
      <c r="AL123" s="81">
        <v>33.806690679964483</v>
      </c>
      <c r="AM123" s="81">
        <v>114.88526777248049</v>
      </c>
      <c r="AN123" s="81">
        <v>0</v>
      </c>
      <c r="AO123" s="81">
        <v>299.55494527670402</v>
      </c>
      <c r="AP123" s="81">
        <v>34.294611658420159</v>
      </c>
      <c r="AQ123" s="81">
        <v>35.347927603630495</v>
      </c>
      <c r="AR123" s="81">
        <v>48.141231782582814</v>
      </c>
      <c r="AS123" s="81"/>
      <c r="AT123" s="81"/>
      <c r="AU123" s="81"/>
      <c r="AV123" s="81">
        <f>SUM(J123:L123,O123:Z123,AB123:AE123,AH123:AI123,AK123:AM123,AO123:AR123)</f>
        <v>2063.5456820311356</v>
      </c>
      <c r="AW123" s="77"/>
      <c r="AX123" s="77"/>
      <c r="AY123" s="77"/>
      <c r="BA123" s="81"/>
    </row>
    <row r="124" spans="1:53" x14ac:dyDescent="0.25">
      <c r="B124" t="s">
        <v>42</v>
      </c>
      <c r="D124" t="s">
        <v>40</v>
      </c>
      <c r="E124" t="s">
        <v>41</v>
      </c>
      <c r="F124">
        <v>2030</v>
      </c>
      <c r="G124" t="s">
        <v>76</v>
      </c>
      <c r="I124" s="11">
        <v>4.7610415793330638</v>
      </c>
      <c r="J124" s="81">
        <v>110.1855739305217</v>
      </c>
      <c r="K124" s="81">
        <v>16.949559850320746</v>
      </c>
      <c r="L124" s="81">
        <v>27.240495048645919</v>
      </c>
      <c r="M124" s="81">
        <v>14.770300091836893</v>
      </c>
      <c r="N124" s="73">
        <v>36.677094182101868</v>
      </c>
      <c r="O124" s="81">
        <v>0</v>
      </c>
      <c r="P124" s="81">
        <v>76.028139785353147</v>
      </c>
      <c r="Q124" s="81">
        <v>321.16901565947074</v>
      </c>
      <c r="R124" s="81">
        <v>10.204025977685564</v>
      </c>
      <c r="S124" s="81">
        <v>40.323935999054797</v>
      </c>
      <c r="T124" s="81">
        <v>79.153690440604322</v>
      </c>
      <c r="U124" s="81">
        <v>187.83623608374305</v>
      </c>
      <c r="V124" s="81">
        <v>268.05135043685567</v>
      </c>
      <c r="W124" s="81">
        <v>12.596078468849973</v>
      </c>
      <c r="X124" s="81">
        <v>23.379028295590178</v>
      </c>
      <c r="Y124" s="81">
        <v>34.559365062157731</v>
      </c>
      <c r="Z124" s="81">
        <v>16.069628000420277</v>
      </c>
      <c r="AA124" s="105">
        <v>0</v>
      </c>
      <c r="AB124" s="81">
        <v>101.99560087495425</v>
      </c>
      <c r="AC124" s="81">
        <v>29.901559533014673</v>
      </c>
      <c r="AD124" s="81">
        <v>3.4504411345320518</v>
      </c>
      <c r="AE124" s="81">
        <v>61.302325141880353</v>
      </c>
      <c r="AF124" s="81">
        <v>0</v>
      </c>
      <c r="AG124" s="81">
        <v>3.0636585421064733</v>
      </c>
      <c r="AH124" s="81">
        <v>0</v>
      </c>
      <c r="AI124" s="81">
        <v>5.2189582743498804</v>
      </c>
      <c r="AJ124" s="81">
        <v>71.273793557803273</v>
      </c>
      <c r="AK124" s="81">
        <v>184.45611204558188</v>
      </c>
      <c r="AL124" s="81">
        <v>41.483024034113015</v>
      </c>
      <c r="AM124" s="81">
        <v>118.49342244664703</v>
      </c>
      <c r="AN124" s="81">
        <v>0</v>
      </c>
      <c r="AO124" s="81">
        <v>338.52365117663271</v>
      </c>
      <c r="AP124" s="81">
        <v>35.712269004649166</v>
      </c>
      <c r="AQ124" s="81">
        <v>37.998561185797492</v>
      </c>
      <c r="AR124" s="81">
        <v>57.051281769264662</v>
      </c>
      <c r="AS124" s="81"/>
      <c r="AT124" s="81"/>
      <c r="AU124" s="81"/>
      <c r="AV124" s="77"/>
      <c r="AW124" s="81">
        <f>SUM(J124:L124,O124:Z124,AB124:AE124,AH124:AI124,AK124:AM124,AO124:AR124)</f>
        <v>2239.3333296606911</v>
      </c>
      <c r="AX124" s="77"/>
      <c r="AY124" s="77"/>
      <c r="BA124" s="81"/>
    </row>
    <row r="125" spans="1:53" x14ac:dyDescent="0.25">
      <c r="B125" t="s">
        <v>42</v>
      </c>
      <c r="D125" t="s">
        <v>40</v>
      </c>
      <c r="E125" t="s">
        <v>41</v>
      </c>
      <c r="F125">
        <v>2040</v>
      </c>
      <c r="G125" t="s">
        <v>76</v>
      </c>
      <c r="I125" s="11">
        <v>4.9957013698901527</v>
      </c>
      <c r="J125" s="81">
        <v>119.0157821377143</v>
      </c>
      <c r="K125" s="81">
        <v>18.895401109330699</v>
      </c>
      <c r="L125" s="81">
        <v>33.122706923601356</v>
      </c>
      <c r="M125" s="81">
        <v>15.825618837570415</v>
      </c>
      <c r="N125" s="73">
        <v>40.883126626197765</v>
      </c>
      <c r="O125" s="81">
        <v>0</v>
      </c>
      <c r="P125" s="81">
        <v>80.436375823126582</v>
      </c>
      <c r="Q125" s="81">
        <v>338.78790206670578</v>
      </c>
      <c r="R125" s="81">
        <v>15.096462729567833</v>
      </c>
      <c r="S125" s="81">
        <v>41.250594910543704</v>
      </c>
      <c r="T125" s="81">
        <v>87.675754441800095</v>
      </c>
      <c r="U125" s="81">
        <v>189.35298802445203</v>
      </c>
      <c r="V125" s="81">
        <v>290.52687287026032</v>
      </c>
      <c r="W125" s="81">
        <v>13.511891401743986</v>
      </c>
      <c r="X125" s="81">
        <v>24.478601230386623</v>
      </c>
      <c r="Y125" s="81">
        <v>40.624848401912196</v>
      </c>
      <c r="Z125" s="81">
        <v>25.007113521813835</v>
      </c>
      <c r="AA125" s="105">
        <v>0</v>
      </c>
      <c r="AB125" s="81">
        <v>110.9435934609739</v>
      </c>
      <c r="AC125" s="81">
        <v>32.29100955395181</v>
      </c>
      <c r="AD125" s="81">
        <v>3.4491586748668439</v>
      </c>
      <c r="AE125" s="81">
        <v>69.914150384606614</v>
      </c>
      <c r="AF125" s="81">
        <v>0</v>
      </c>
      <c r="AG125" s="81">
        <v>3.2836530889368274</v>
      </c>
      <c r="AH125" s="81">
        <v>0</v>
      </c>
      <c r="AI125" s="81">
        <v>6.9290985532275648</v>
      </c>
      <c r="AJ125" s="81">
        <v>75.351904956793476</v>
      </c>
      <c r="AK125" s="81">
        <v>215.23517596427081</v>
      </c>
      <c r="AL125" s="81">
        <v>41.913801359408019</v>
      </c>
      <c r="AM125" s="81">
        <v>130.80343491302426</v>
      </c>
      <c r="AN125" s="81">
        <v>0</v>
      </c>
      <c r="AO125" s="81">
        <v>379.26766663947723</v>
      </c>
      <c r="AP125" s="81">
        <v>36.115617711797377</v>
      </c>
      <c r="AQ125" s="81">
        <v>39.63522111868604</v>
      </c>
      <c r="AR125" s="81">
        <v>65.927802474454765</v>
      </c>
      <c r="AS125" s="81"/>
      <c r="AT125" s="81"/>
      <c r="AU125" s="81"/>
      <c r="AV125" s="77"/>
      <c r="AW125" s="81"/>
      <c r="AX125" s="81">
        <f>SUM(J125:L125,O125:Z125,AB125:AE125,AH125:AI125,AK125:AM125,AO125:AR125)</f>
        <v>2450.2090264017047</v>
      </c>
      <c r="AY125" s="77"/>
      <c r="BA125" s="81"/>
    </row>
    <row r="126" spans="1:53" x14ac:dyDescent="0.25">
      <c r="B126" t="s">
        <v>42</v>
      </c>
      <c r="D126" t="s">
        <v>40</v>
      </c>
      <c r="E126" s="5" t="s">
        <v>41</v>
      </c>
      <c r="F126" s="5">
        <v>2050</v>
      </c>
      <c r="G126" s="5" t="s">
        <v>76</v>
      </c>
      <c r="H126" s="5"/>
      <c r="I126" s="12">
        <v>5.3223008310260997</v>
      </c>
      <c r="J126" s="82">
        <v>132.02283581414383</v>
      </c>
      <c r="K126" s="82">
        <v>21.938085009666846</v>
      </c>
      <c r="L126" s="82">
        <v>35.394573687062604</v>
      </c>
      <c r="M126" s="82">
        <v>16.877963956621802</v>
      </c>
      <c r="N126" s="96">
        <v>47.388266931422635</v>
      </c>
      <c r="O126" s="82">
        <v>0</v>
      </c>
      <c r="P126" s="82">
        <v>84.880546590067269</v>
      </c>
      <c r="Q126" s="82">
        <v>400.39205541156008</v>
      </c>
      <c r="R126" s="82">
        <v>17.932764873364768</v>
      </c>
      <c r="S126" s="82">
        <v>44.493746340280403</v>
      </c>
      <c r="T126" s="82">
        <v>102.98477888125862</v>
      </c>
      <c r="U126" s="82">
        <v>232.91209314700322</v>
      </c>
      <c r="V126" s="82">
        <v>334.62879402145063</v>
      </c>
      <c r="W126" s="82">
        <v>14.419274108190283</v>
      </c>
      <c r="X126" s="82">
        <v>25.444446974897389</v>
      </c>
      <c r="Y126" s="82">
        <v>46.887779798618098</v>
      </c>
      <c r="Z126" s="82">
        <v>27.651421291467919</v>
      </c>
      <c r="AA126" s="105">
        <v>0</v>
      </c>
      <c r="AB126" s="82">
        <v>118.05723692220924</v>
      </c>
      <c r="AC126" s="82">
        <v>36.517921891456858</v>
      </c>
      <c r="AD126" s="82">
        <v>3.5889857115588719</v>
      </c>
      <c r="AE126" s="82">
        <v>75.652747205220962</v>
      </c>
      <c r="AF126" s="82">
        <v>0</v>
      </c>
      <c r="AG126" s="82">
        <v>3.5043717704206809</v>
      </c>
      <c r="AH126" s="82">
        <v>0</v>
      </c>
      <c r="AI126" s="82">
        <v>7.8601903954599894</v>
      </c>
      <c r="AJ126" s="82">
        <v>79.079623593413999</v>
      </c>
      <c r="AK126" s="82">
        <v>234.77550669164688</v>
      </c>
      <c r="AL126" s="82">
        <v>55.256967802780856</v>
      </c>
      <c r="AM126" s="82">
        <v>144.32446618024764</v>
      </c>
      <c r="AN126" s="82">
        <v>0</v>
      </c>
      <c r="AO126" s="82">
        <v>397.59738318667831</v>
      </c>
      <c r="AP126" s="82">
        <v>38.735140357592698</v>
      </c>
      <c r="AQ126" s="82">
        <v>42.790295748873433</v>
      </c>
      <c r="AR126" s="82">
        <v>74.133055204995017</v>
      </c>
      <c r="AS126" s="85"/>
      <c r="AT126" s="85"/>
      <c r="AU126" s="81"/>
      <c r="AV126" s="77"/>
      <c r="AW126" s="81"/>
      <c r="AX126" s="81"/>
      <c r="AY126" s="81">
        <f>SUM(J126:L126,O126:Z126,AB126:AE126,AH126:AI126,AK126:AM126,AO126:AR126)</f>
        <v>2751.273093247753</v>
      </c>
      <c r="BA126" s="81"/>
    </row>
    <row r="127" spans="1:53" x14ac:dyDescent="0.25">
      <c r="A127" s="77"/>
      <c r="B127" s="77"/>
      <c r="C127" s="77" t="s">
        <v>192</v>
      </c>
      <c r="D127" s="77"/>
      <c r="E127" s="77" t="s">
        <v>45</v>
      </c>
      <c r="F127" s="77">
        <v>2005</v>
      </c>
      <c r="G127" s="77" t="s">
        <v>76</v>
      </c>
      <c r="H127" s="77"/>
      <c r="I127" s="33">
        <f>I128</f>
        <v>3.6249116607773848</v>
      </c>
      <c r="J127" s="33">
        <f t="shared" ref="J127:AR127" si="103">J128</f>
        <v>10.385697296161824</v>
      </c>
      <c r="K127" s="33">
        <f t="shared" si="103"/>
        <v>10.59594284471396</v>
      </c>
      <c r="L127" s="33">
        <f t="shared" si="103"/>
        <v>4.1072774250386086</v>
      </c>
      <c r="M127" s="33">
        <f t="shared" si="103"/>
        <v>3.6249116607773848</v>
      </c>
      <c r="N127" s="33">
        <f t="shared" si="103"/>
        <v>10.385697296161824</v>
      </c>
      <c r="O127" s="33">
        <f t="shared" si="103"/>
        <v>0</v>
      </c>
      <c r="P127" s="33">
        <f t="shared" si="103"/>
        <v>10.019825139763794</v>
      </c>
      <c r="Q127" s="33">
        <f t="shared" si="103"/>
        <v>9.9396048859080413</v>
      </c>
      <c r="R127" s="33">
        <f t="shared" si="103"/>
        <v>8.3096663523610719</v>
      </c>
      <c r="S127" s="33">
        <f t="shared" si="103"/>
        <v>4.2620537075602485</v>
      </c>
      <c r="T127" s="33">
        <f t="shared" si="103"/>
        <v>11.111373568556937</v>
      </c>
      <c r="U127" s="33">
        <f t="shared" si="103"/>
        <v>12.093587635025496</v>
      </c>
      <c r="V127" s="33">
        <f t="shared" si="103"/>
        <v>9.8944287307585803</v>
      </c>
      <c r="W127" s="33">
        <f t="shared" si="103"/>
        <v>9.6577889024300401</v>
      </c>
      <c r="X127" s="33">
        <f t="shared" si="103"/>
        <v>3.9644927649719612</v>
      </c>
      <c r="Y127" s="33">
        <f t="shared" si="103"/>
        <v>3.5504826944998276</v>
      </c>
      <c r="Z127" s="33">
        <f t="shared" si="103"/>
        <v>9.8809618528610272</v>
      </c>
      <c r="AA127" s="33">
        <f t="shared" si="103"/>
        <v>0</v>
      </c>
      <c r="AB127" s="33">
        <f t="shared" si="103"/>
        <v>9.8256497668132976</v>
      </c>
      <c r="AC127" s="33">
        <f t="shared" si="103"/>
        <v>4.519717925564481</v>
      </c>
      <c r="AD127" s="33">
        <f t="shared" si="103"/>
        <v>10.572445591284835</v>
      </c>
      <c r="AE127" s="33">
        <f t="shared" si="103"/>
        <v>4.2557248455007715</v>
      </c>
      <c r="AF127" s="33">
        <f t="shared" si="103"/>
        <v>3.6249116607773848</v>
      </c>
      <c r="AG127" s="33">
        <f t="shared" si="103"/>
        <v>3.6249116607773848</v>
      </c>
      <c r="AH127" s="33">
        <f t="shared" si="103"/>
        <v>9.2853821689481872</v>
      </c>
      <c r="AI127" s="33">
        <f t="shared" si="103"/>
        <v>12.047638050406231</v>
      </c>
      <c r="AJ127" s="33">
        <f t="shared" si="103"/>
        <v>9.6044631887219918</v>
      </c>
      <c r="AK127" s="33">
        <f t="shared" si="103"/>
        <v>4.6623787995582964</v>
      </c>
      <c r="AL127" s="33">
        <f t="shared" si="103"/>
        <v>11.150145262718389</v>
      </c>
      <c r="AM127" s="33">
        <f t="shared" si="103"/>
        <v>3.7265714500540668</v>
      </c>
      <c r="AN127" s="33">
        <f t="shared" si="103"/>
        <v>3.6249116607773848</v>
      </c>
      <c r="AO127" s="33">
        <f t="shared" si="103"/>
        <v>12.540856360003271</v>
      </c>
      <c r="AP127" s="33">
        <f t="shared" si="103"/>
        <v>4.1566034160185534</v>
      </c>
      <c r="AQ127" s="33">
        <f t="shared" si="103"/>
        <v>3.9525371566267613</v>
      </c>
      <c r="AR127" s="33">
        <f t="shared" si="103"/>
        <v>13.42053618606043</v>
      </c>
      <c r="AS127" s="33"/>
      <c r="AT127" s="33"/>
      <c r="AU127" s="81"/>
      <c r="AW127" s="6"/>
      <c r="BA127" s="81"/>
    </row>
    <row r="128" spans="1:53" x14ac:dyDescent="0.25">
      <c r="C128" s="77" t="s">
        <v>192</v>
      </c>
      <c r="E128" t="s">
        <v>45</v>
      </c>
      <c r="F128">
        <v>2010</v>
      </c>
      <c r="G128" t="s">
        <v>76</v>
      </c>
      <c r="I128" s="26">
        <v>3.6249116607773848</v>
      </c>
      <c r="J128" s="81">
        <v>10.385697296161824</v>
      </c>
      <c r="K128" s="81">
        <v>10.59594284471396</v>
      </c>
      <c r="L128" s="81">
        <v>4.1072774250386086</v>
      </c>
      <c r="M128" s="26">
        <v>3.6249116607773848</v>
      </c>
      <c r="N128" s="103">
        <v>10.385697296161824</v>
      </c>
      <c r="O128" s="81">
        <v>0</v>
      </c>
      <c r="P128" s="81">
        <v>10.019825139763794</v>
      </c>
      <c r="Q128" s="81">
        <v>9.9396048859080413</v>
      </c>
      <c r="R128" s="81">
        <v>8.3096663523610719</v>
      </c>
      <c r="S128" s="81">
        <v>4.2620537075602485</v>
      </c>
      <c r="T128" s="81">
        <v>11.111373568556937</v>
      </c>
      <c r="U128" s="81">
        <v>12.093587635025496</v>
      </c>
      <c r="V128" s="81">
        <v>9.8944287307585803</v>
      </c>
      <c r="W128" s="81">
        <v>9.6577889024300401</v>
      </c>
      <c r="X128" s="81">
        <v>3.9644927649719612</v>
      </c>
      <c r="Y128" s="81">
        <v>3.5504826944998276</v>
      </c>
      <c r="Z128" s="81">
        <v>9.8809618528610272</v>
      </c>
      <c r="AA128" s="81">
        <v>0</v>
      </c>
      <c r="AB128" s="81">
        <v>9.8256497668132976</v>
      </c>
      <c r="AC128" s="81">
        <v>4.519717925564481</v>
      </c>
      <c r="AD128" s="81">
        <v>10.572445591284835</v>
      </c>
      <c r="AE128" s="81">
        <v>4.2557248455007715</v>
      </c>
      <c r="AF128" s="81">
        <v>3.6249116607773848</v>
      </c>
      <c r="AG128" s="26">
        <v>3.6249116607773848</v>
      </c>
      <c r="AH128" s="81">
        <v>9.2853821689481872</v>
      </c>
      <c r="AI128" s="81">
        <v>12.047638050406231</v>
      </c>
      <c r="AJ128" s="81">
        <v>9.6044631887219918</v>
      </c>
      <c r="AK128" s="81">
        <v>4.6623787995582964</v>
      </c>
      <c r="AL128" s="81">
        <v>11.150145262718389</v>
      </c>
      <c r="AM128" s="81">
        <v>3.7265714500540668</v>
      </c>
      <c r="AN128" s="26">
        <v>3.6249116607773848</v>
      </c>
      <c r="AO128" s="81">
        <v>12.540856360003271</v>
      </c>
      <c r="AP128" s="81">
        <v>4.1566034160185534</v>
      </c>
      <c r="AQ128" s="81">
        <v>3.9525371566267613</v>
      </c>
      <c r="AR128" s="81">
        <v>13.42053618606043</v>
      </c>
      <c r="AS128" s="81"/>
      <c r="AT128" s="81"/>
      <c r="AU128" s="81"/>
      <c r="AW128" s="6"/>
      <c r="AX128" s="6"/>
      <c r="BA128" s="81"/>
    </row>
    <row r="129" spans="1:53" x14ac:dyDescent="0.25">
      <c r="C129" s="77" t="s">
        <v>192</v>
      </c>
      <c r="E129" t="s">
        <v>45</v>
      </c>
      <c r="F129">
        <v>2020</v>
      </c>
      <c r="G129" t="s">
        <v>76</v>
      </c>
      <c r="I129" s="26">
        <v>2.8383392226148412</v>
      </c>
      <c r="J129" s="81">
        <v>8.2416099977841526</v>
      </c>
      <c r="K129" s="81">
        <v>8.4074165440754793</v>
      </c>
      <c r="L129" s="81">
        <v>3.2845127392839011</v>
      </c>
      <c r="M129" s="26">
        <v>2.8383392226148412</v>
      </c>
      <c r="N129" s="103">
        <v>8.2416099977841526</v>
      </c>
      <c r="O129" s="81">
        <v>0</v>
      </c>
      <c r="P129" s="81">
        <v>7.9237952013141237</v>
      </c>
      <c r="Q129" s="81">
        <v>7.8869815881410652</v>
      </c>
      <c r="R129" s="81">
        <v>6.6481849988647976</v>
      </c>
      <c r="S129" s="81">
        <v>3.4155371428073846</v>
      </c>
      <c r="T129" s="81">
        <v>8.7983882537293336</v>
      </c>
      <c r="U129" s="81">
        <v>9.5839027327838551</v>
      </c>
      <c r="V129" s="81">
        <v>7.8556955110629785</v>
      </c>
      <c r="W129" s="81">
        <v>7.6562870899317517</v>
      </c>
      <c r="X129" s="81">
        <v>3.1779198051613764</v>
      </c>
      <c r="Y129" s="81">
        <v>2.8543439077116872</v>
      </c>
      <c r="Z129" s="81">
        <v>7.8433682612880187</v>
      </c>
      <c r="AA129" s="81">
        <v>0</v>
      </c>
      <c r="AB129" s="81">
        <v>7.8102227639918835</v>
      </c>
      <c r="AC129" s="81">
        <v>3.609236515859648</v>
      </c>
      <c r="AD129" s="81">
        <v>8.3842578286062999</v>
      </c>
      <c r="AE129" s="81">
        <v>3.4064285290664369</v>
      </c>
      <c r="AF129" s="81">
        <v>2.8383392226148412</v>
      </c>
      <c r="AG129" s="26">
        <v>2.8383392226148412</v>
      </c>
      <c r="AH129" s="81">
        <v>7.2705397740484772</v>
      </c>
      <c r="AI129" s="81">
        <v>9.5483706834633413</v>
      </c>
      <c r="AJ129" s="81">
        <v>7.6456599561363685</v>
      </c>
      <c r="AK129" s="81">
        <v>3.7242821246723978</v>
      </c>
      <c r="AL129" s="81">
        <v>8.8139388155308644</v>
      </c>
      <c r="AM129" s="81">
        <v>2.9834439851115597</v>
      </c>
      <c r="AN129" s="26">
        <v>2.8383392226148412</v>
      </c>
      <c r="AO129" s="81">
        <v>9.9421994981425534</v>
      </c>
      <c r="AP129" s="81">
        <v>3.3413762186874423</v>
      </c>
      <c r="AQ129" s="81">
        <v>3.1732086696890587</v>
      </c>
      <c r="AR129" s="81">
        <v>7.2618795065498318</v>
      </c>
      <c r="AS129" s="81"/>
      <c r="AT129" s="81"/>
      <c r="AU129" s="81"/>
      <c r="AW129" s="6"/>
      <c r="AX129" s="6"/>
      <c r="AY129" s="6"/>
      <c r="BA129" s="81"/>
    </row>
    <row r="130" spans="1:53" x14ac:dyDescent="0.25">
      <c r="C130" s="77" t="s">
        <v>192</v>
      </c>
      <c r="E130" t="s">
        <v>45</v>
      </c>
      <c r="F130">
        <v>2030</v>
      </c>
      <c r="G130" t="s">
        <v>76</v>
      </c>
      <c r="I130" s="26">
        <v>2.5545053003533571</v>
      </c>
      <c r="J130" s="81">
        <v>7.4670162376978473</v>
      </c>
      <c r="K130" s="81">
        <v>7.6177133861815838</v>
      </c>
      <c r="L130" s="81">
        <v>2.9876120129964834</v>
      </c>
      <c r="M130" s="26">
        <v>2.5545053003533571</v>
      </c>
      <c r="N130" s="103">
        <v>7.4670162376978473</v>
      </c>
      <c r="O130" s="81">
        <v>0</v>
      </c>
      <c r="P130" s="81">
        <v>7.1674151295881146</v>
      </c>
      <c r="Q130" s="81">
        <v>7.1462822075561423</v>
      </c>
      <c r="R130" s="81">
        <v>6.0485494010829237</v>
      </c>
      <c r="S130" s="81">
        <v>3.1100724390168466</v>
      </c>
      <c r="T130" s="81">
        <v>7.963740872564153</v>
      </c>
      <c r="U130" s="81">
        <v>8.6783231410790869</v>
      </c>
      <c r="V130" s="81">
        <v>7.1198477644328904</v>
      </c>
      <c r="W130" s="81">
        <v>6.9340419740911479</v>
      </c>
      <c r="X130" s="81">
        <v>2.8940858819861242</v>
      </c>
      <c r="Y130" s="81">
        <v>2.6031599656480302</v>
      </c>
      <c r="Z130" s="81">
        <v>7.1081031562600163</v>
      </c>
      <c r="AA130" s="81">
        <v>0</v>
      </c>
      <c r="AB130" s="81">
        <v>7.0831061898107261</v>
      </c>
      <c r="AC130" s="81">
        <v>3.2806901581123853</v>
      </c>
      <c r="AD130" s="81">
        <v>7.5946523387718292</v>
      </c>
      <c r="AE130" s="81">
        <v>3.0999607545040466</v>
      </c>
      <c r="AF130" s="81">
        <v>2.5545053003533571</v>
      </c>
      <c r="AG130" s="26">
        <v>2.5545053003533571</v>
      </c>
      <c r="AH130" s="81">
        <v>6.5434857966436297</v>
      </c>
      <c r="AI130" s="81">
        <v>8.6467807211036813</v>
      </c>
      <c r="AJ130" s="81">
        <v>6.9390069552741211</v>
      </c>
      <c r="AK130" s="81">
        <v>3.3857767941068593</v>
      </c>
      <c r="AL130" s="81">
        <v>7.9709191069496752</v>
      </c>
      <c r="AM130" s="81">
        <v>2.7152899107289787</v>
      </c>
      <c r="AN130" s="26">
        <v>2.5545053003533571</v>
      </c>
      <c r="AO130" s="81">
        <v>9.0044605034259213</v>
      </c>
      <c r="AP130" s="81">
        <v>3.0472016136817528</v>
      </c>
      <c r="AQ130" s="81">
        <v>2.8919912945805573</v>
      </c>
      <c r="AR130" s="81">
        <v>6.5892445928351027</v>
      </c>
      <c r="AS130" s="81"/>
      <c r="AT130" s="81"/>
      <c r="AU130" s="81"/>
      <c r="AV130" s="6"/>
      <c r="AW130" s="6"/>
      <c r="AX130" s="6"/>
      <c r="AY130" s="6"/>
      <c r="BA130" s="81"/>
    </row>
    <row r="131" spans="1:53" x14ac:dyDescent="0.25">
      <c r="C131" s="77" t="s">
        <v>192</v>
      </c>
      <c r="E131" t="s">
        <v>45</v>
      </c>
      <c r="F131">
        <v>2040</v>
      </c>
      <c r="G131" t="s">
        <v>76</v>
      </c>
      <c r="I131" s="26">
        <v>2.2990547703180209</v>
      </c>
      <c r="J131" s="81">
        <v>6.7701724741492431</v>
      </c>
      <c r="K131" s="81">
        <v>6.9069775968792886</v>
      </c>
      <c r="L131" s="81">
        <v>2.720425589162335</v>
      </c>
      <c r="M131" s="26">
        <v>2.2990547703180209</v>
      </c>
      <c r="N131" s="103">
        <v>6.7701724741492431</v>
      </c>
      <c r="O131" s="81">
        <v>0</v>
      </c>
      <c r="P131" s="81">
        <v>6.4867105471778377</v>
      </c>
      <c r="Q131" s="81">
        <v>6.4796827104319101</v>
      </c>
      <c r="R131" s="81">
        <v>5.5089870030504207</v>
      </c>
      <c r="S131" s="81">
        <v>2.8351542056053622</v>
      </c>
      <c r="T131" s="81">
        <v>7.2125127909606439</v>
      </c>
      <c r="U131" s="81">
        <v>7.8632247370133772</v>
      </c>
      <c r="V131" s="81">
        <v>6.4583804500492619</v>
      </c>
      <c r="W131" s="81">
        <v>6.2840230866713682</v>
      </c>
      <c r="X131" s="81">
        <v>2.6386353437337404</v>
      </c>
      <c r="Y131" s="81">
        <v>2.3770458307190632</v>
      </c>
      <c r="Z131" s="81">
        <v>6.446365321464512</v>
      </c>
      <c r="AA131" s="81">
        <v>0</v>
      </c>
      <c r="AB131" s="81">
        <v>6.4294223501559609</v>
      </c>
      <c r="AC131" s="81">
        <v>2.9849984361398487</v>
      </c>
      <c r="AD131" s="81">
        <v>6.8840073979208034</v>
      </c>
      <c r="AE131" s="81">
        <v>2.8241397573978952</v>
      </c>
      <c r="AF131" s="81">
        <v>2.2990547703180209</v>
      </c>
      <c r="AG131" s="26">
        <v>2.2990547703180209</v>
      </c>
      <c r="AH131" s="81">
        <v>5.8891372169792664</v>
      </c>
      <c r="AI131" s="81">
        <v>7.8348807145799508</v>
      </c>
      <c r="AJ131" s="81">
        <v>6.303100495567505</v>
      </c>
      <c r="AK131" s="81">
        <v>3.081118494513615</v>
      </c>
      <c r="AL131" s="81">
        <v>7.212207467110578</v>
      </c>
      <c r="AM131" s="81">
        <v>2.4739502489891034</v>
      </c>
      <c r="AN131" s="26">
        <v>2.2990547703180209</v>
      </c>
      <c r="AO131" s="81">
        <v>8.160377714896649</v>
      </c>
      <c r="AP131" s="81">
        <v>2.7824401070486124</v>
      </c>
      <c r="AQ131" s="81">
        <v>2.6388936872926747</v>
      </c>
      <c r="AR131" s="81">
        <v>5.9838382808965687</v>
      </c>
      <c r="AS131" s="81"/>
      <c r="AT131" s="81"/>
      <c r="AU131" s="81"/>
      <c r="AV131" s="6"/>
      <c r="AW131" s="6"/>
      <c r="AX131" s="6"/>
      <c r="AY131" s="6"/>
      <c r="BA131" s="81"/>
    </row>
    <row r="132" spans="1:53" x14ac:dyDescent="0.25">
      <c r="C132" s="77" t="s">
        <v>192</v>
      </c>
      <c r="E132" t="s">
        <v>45</v>
      </c>
      <c r="F132">
        <v>2050</v>
      </c>
      <c r="G132" t="s">
        <v>76</v>
      </c>
      <c r="I132" s="26">
        <v>2.0691492932862192</v>
      </c>
      <c r="J132" s="81">
        <v>6.1440620995811388</v>
      </c>
      <c r="K132" s="81">
        <v>6.2674176280494986</v>
      </c>
      <c r="L132" s="81">
        <v>2.4799304075377231</v>
      </c>
      <c r="M132" s="26">
        <v>2.0691492932862192</v>
      </c>
      <c r="N132" s="103">
        <v>6.1440620995811388</v>
      </c>
      <c r="O132" s="81">
        <v>0</v>
      </c>
      <c r="P132" s="81">
        <v>5.8740921226246128</v>
      </c>
      <c r="Q132" s="81">
        <v>5.8797390208118401</v>
      </c>
      <c r="R132" s="81">
        <v>5.0234217457325956</v>
      </c>
      <c r="S132" s="81">
        <v>2.587727795535026</v>
      </c>
      <c r="T132" s="81">
        <v>6.5364004095574177</v>
      </c>
      <c r="U132" s="81">
        <v>7.1296580334970381</v>
      </c>
      <c r="V132" s="81">
        <v>5.8629904250010467</v>
      </c>
      <c r="W132" s="81">
        <v>5.6990083118977797</v>
      </c>
      <c r="X132" s="81">
        <v>2.4087298101974111</v>
      </c>
      <c r="Y132" s="81">
        <v>2.1735652669392471</v>
      </c>
      <c r="Z132" s="81">
        <v>5.8507999086863132</v>
      </c>
      <c r="AA132" s="81">
        <v>0</v>
      </c>
      <c r="AB132" s="81">
        <v>5.8396773821180155</v>
      </c>
      <c r="AC132" s="81">
        <v>2.7188758863645659</v>
      </c>
      <c r="AD132" s="81">
        <v>6.2444269511548809</v>
      </c>
      <c r="AE132" s="81">
        <v>2.5759008600023598</v>
      </c>
      <c r="AF132" s="81">
        <v>2.0691492932862192</v>
      </c>
      <c r="AG132" s="26">
        <v>2.0691492932862192</v>
      </c>
      <c r="AH132" s="81">
        <v>5.3002234952813403</v>
      </c>
      <c r="AI132" s="81">
        <v>7.1042829907372722</v>
      </c>
      <c r="AJ132" s="81">
        <v>5.7308483844679925</v>
      </c>
      <c r="AK132" s="81">
        <v>2.8069214067149533</v>
      </c>
      <c r="AL132" s="81">
        <v>6.5293641477146762</v>
      </c>
      <c r="AM132" s="81">
        <v>2.256742979981234</v>
      </c>
      <c r="AN132" s="26">
        <v>2.0691492932862192</v>
      </c>
      <c r="AO132" s="81">
        <v>7.400913520112959</v>
      </c>
      <c r="AP132" s="81">
        <v>2.5441711829688058</v>
      </c>
      <c r="AQ132" s="81">
        <v>2.4111024185689507</v>
      </c>
      <c r="AR132" s="81">
        <v>5.43899753541774</v>
      </c>
      <c r="AS132" s="81"/>
      <c r="AT132" s="81"/>
      <c r="AU132" s="81"/>
      <c r="AV132" s="6"/>
      <c r="AW132" s="6"/>
      <c r="AX132" s="6"/>
      <c r="AY132" s="6"/>
      <c r="BA132" s="81"/>
    </row>
    <row r="133" spans="1:53" x14ac:dyDescent="0.25">
      <c r="B133" t="s">
        <v>46</v>
      </c>
      <c r="AU133" s="81"/>
      <c r="AV133" s="6"/>
      <c r="AW133" s="6"/>
      <c r="AX133" s="6"/>
      <c r="AY133" s="6"/>
      <c r="BA133" s="81"/>
    </row>
    <row r="134" spans="1:53" x14ac:dyDescent="0.25">
      <c r="A134" s="77" t="s">
        <v>77</v>
      </c>
      <c r="B134" s="77" t="s">
        <v>42</v>
      </c>
      <c r="D134" s="77" t="s">
        <v>40</v>
      </c>
      <c r="E134" s="77" t="s">
        <v>41</v>
      </c>
      <c r="F134" s="77">
        <v>2005</v>
      </c>
      <c r="G134" s="77" t="s">
        <v>64</v>
      </c>
      <c r="H134" s="77"/>
      <c r="I134" s="11">
        <f>I135</f>
        <v>7.5967194994255678</v>
      </c>
      <c r="J134" s="11">
        <f t="shared" ref="J134:AR134" si="104">J135</f>
        <v>180.17338505857555</v>
      </c>
      <c r="K134" s="11">
        <f t="shared" si="104"/>
        <v>37.101359888545751</v>
      </c>
      <c r="L134" s="11">
        <f t="shared" si="104"/>
        <v>142.16174658024713</v>
      </c>
      <c r="M134" s="11">
        <f t="shared" si="104"/>
        <v>14.923051330512077</v>
      </c>
      <c r="N134" s="11">
        <f t="shared" si="104"/>
        <v>103.64638931624793</v>
      </c>
      <c r="O134" s="11">
        <f t="shared" si="104"/>
        <v>0</v>
      </c>
      <c r="P134" s="11">
        <f t="shared" si="104"/>
        <v>135.67229646312023</v>
      </c>
      <c r="Q134" s="11">
        <f t="shared" si="104"/>
        <v>785.16601723600479</v>
      </c>
      <c r="R134" s="11">
        <f t="shared" si="104"/>
        <v>26.28883490419711</v>
      </c>
      <c r="S134" s="11">
        <f t="shared" si="104"/>
        <v>82.718849032575079</v>
      </c>
      <c r="T134" s="11">
        <f t="shared" si="104"/>
        <v>265.91920353752454</v>
      </c>
      <c r="U134" s="11">
        <f t="shared" si="104"/>
        <v>358.59304982776052</v>
      </c>
      <c r="V134" s="11">
        <f t="shared" si="104"/>
        <v>430.84011927804261</v>
      </c>
      <c r="W134" s="11">
        <f t="shared" si="104"/>
        <v>18.131562869078117</v>
      </c>
      <c r="X134" s="11">
        <f t="shared" si="104"/>
        <v>36.970011862390535</v>
      </c>
      <c r="Y134" s="11">
        <f t="shared" si="104"/>
        <v>91.184685046639643</v>
      </c>
      <c r="Z134" s="11">
        <f t="shared" si="104"/>
        <v>19.68053541761374</v>
      </c>
      <c r="AA134" s="11">
        <f t="shared" si="104"/>
        <v>0</v>
      </c>
      <c r="AB134" s="11">
        <f t="shared" si="104"/>
        <v>187.57546118902766</v>
      </c>
      <c r="AC134" s="11">
        <f t="shared" si="104"/>
        <v>69.548290737319476</v>
      </c>
      <c r="AD134" s="11">
        <f t="shared" si="104"/>
        <v>5.6007565711290139</v>
      </c>
      <c r="AE134" s="11">
        <f t="shared" si="104"/>
        <v>105.31881459411417</v>
      </c>
      <c r="AF134" s="11">
        <f t="shared" si="104"/>
        <v>0.95153828201583968</v>
      </c>
      <c r="AG134" s="11">
        <f t="shared" si="104"/>
        <v>0.12379597727287242</v>
      </c>
      <c r="AH134" s="11">
        <f t="shared" si="104"/>
        <v>0</v>
      </c>
      <c r="AI134" s="11">
        <f t="shared" si="104"/>
        <v>9.3103142799309335</v>
      </c>
      <c r="AJ134" s="11">
        <f t="shared" si="104"/>
        <v>105.15291708816466</v>
      </c>
      <c r="AK134" s="11">
        <f t="shared" si="104"/>
        <v>429.96667634371391</v>
      </c>
      <c r="AL134" s="11">
        <f t="shared" si="104"/>
        <v>126.81838243974168</v>
      </c>
      <c r="AM134" s="11">
        <f t="shared" si="104"/>
        <v>230.91157156309157</v>
      </c>
      <c r="AN134" s="11">
        <f t="shared" si="104"/>
        <v>19.346106625341712</v>
      </c>
      <c r="AO134" s="11">
        <f t="shared" si="104"/>
        <v>484.06223989866305</v>
      </c>
      <c r="AP134" s="11">
        <f t="shared" si="104"/>
        <v>71.696586787659612</v>
      </c>
      <c r="AQ134" s="11">
        <f t="shared" si="104"/>
        <v>105.39391630539706</v>
      </c>
      <c r="AR134" s="11">
        <f t="shared" si="104"/>
        <v>93.349039539481794</v>
      </c>
      <c r="AS134" s="11"/>
      <c r="AT134" s="11"/>
      <c r="AU134" s="81"/>
      <c r="AV134" s="81"/>
      <c r="AW134" s="77"/>
      <c r="AX134" s="77"/>
      <c r="AY134" s="77"/>
      <c r="BA134" s="81"/>
    </row>
    <row r="135" spans="1:53" x14ac:dyDescent="0.25">
      <c r="A135" t="s">
        <v>77</v>
      </c>
      <c r="B135" t="s">
        <v>42</v>
      </c>
      <c r="D135" t="s">
        <v>40</v>
      </c>
      <c r="E135" t="s">
        <v>41</v>
      </c>
      <c r="F135">
        <v>2010</v>
      </c>
      <c r="G135" t="s">
        <v>64</v>
      </c>
      <c r="I135" s="11">
        <v>7.5967194994255678</v>
      </c>
      <c r="J135" s="11">
        <v>180.17338505857555</v>
      </c>
      <c r="K135" s="11">
        <v>37.101359888545751</v>
      </c>
      <c r="L135" s="11">
        <v>142.16174658024713</v>
      </c>
      <c r="M135" s="11">
        <v>14.923051330512077</v>
      </c>
      <c r="N135" s="17">
        <v>103.64638931624793</v>
      </c>
      <c r="O135" s="11">
        <v>0</v>
      </c>
      <c r="P135" s="11">
        <v>135.67229646312023</v>
      </c>
      <c r="Q135" s="11">
        <v>785.16601723600479</v>
      </c>
      <c r="R135" s="11">
        <v>26.28883490419711</v>
      </c>
      <c r="S135" s="11">
        <v>82.718849032575079</v>
      </c>
      <c r="T135" s="11">
        <v>265.91920353752454</v>
      </c>
      <c r="U135" s="11">
        <v>358.59304982776052</v>
      </c>
      <c r="V135" s="11">
        <v>430.84011927804261</v>
      </c>
      <c r="W135" s="11">
        <v>18.131562869078117</v>
      </c>
      <c r="X135" s="11">
        <v>36.970011862390535</v>
      </c>
      <c r="Y135" s="11">
        <v>91.184685046639643</v>
      </c>
      <c r="Z135" s="11">
        <v>19.68053541761374</v>
      </c>
      <c r="AA135" s="105">
        <v>0</v>
      </c>
      <c r="AB135" s="11">
        <v>187.57546118902766</v>
      </c>
      <c r="AC135" s="11">
        <v>69.548290737319476</v>
      </c>
      <c r="AD135" s="11">
        <v>5.6007565711290139</v>
      </c>
      <c r="AE135" s="11">
        <v>105.31881459411417</v>
      </c>
      <c r="AF135" s="11">
        <v>0.95153828201583968</v>
      </c>
      <c r="AG135" s="11">
        <v>0.12379597727287242</v>
      </c>
      <c r="AH135" s="11">
        <v>0</v>
      </c>
      <c r="AI135" s="11">
        <v>9.3103142799309335</v>
      </c>
      <c r="AJ135" s="11">
        <v>105.15291708816466</v>
      </c>
      <c r="AK135" s="11">
        <v>429.96667634371391</v>
      </c>
      <c r="AL135" s="11">
        <v>126.81838243974168</v>
      </c>
      <c r="AM135" s="11">
        <v>230.91157156309157</v>
      </c>
      <c r="AN135" s="11">
        <v>19.346106625341712</v>
      </c>
      <c r="AO135" s="11">
        <v>484.06223989866305</v>
      </c>
      <c r="AP135" s="11">
        <v>71.696586787659612</v>
      </c>
      <c r="AQ135" s="11">
        <v>105.39391630539706</v>
      </c>
      <c r="AR135" s="11">
        <v>93.349039539481794</v>
      </c>
      <c r="AS135" s="11"/>
      <c r="AT135" s="11"/>
      <c r="AU135" s="81">
        <f>SUM(J135:L135,O135:Z135,AB135:AE135,AH135:AI135,AK135:AM135,AO135:AR135)</f>
        <v>4530.1537072515848</v>
      </c>
      <c r="AV135" s="77"/>
      <c r="AW135" s="77"/>
      <c r="AX135" s="77"/>
      <c r="AY135" s="77"/>
      <c r="BA135" s="81"/>
    </row>
    <row r="136" spans="1:53" x14ac:dyDescent="0.25">
      <c r="B136" t="s">
        <v>42</v>
      </c>
      <c r="D136" t="s">
        <v>40</v>
      </c>
      <c r="E136" t="s">
        <v>41</v>
      </c>
      <c r="F136">
        <v>2020</v>
      </c>
      <c r="G136" t="s">
        <v>64</v>
      </c>
      <c r="I136" s="11">
        <v>14.85662236089567</v>
      </c>
      <c r="J136" s="11">
        <v>227.03978245540162</v>
      </c>
      <c r="K136" s="11">
        <v>42.402698401734078</v>
      </c>
      <c r="L136" s="11">
        <v>190.25228990838838</v>
      </c>
      <c r="M136" s="11">
        <v>36.897646096646682</v>
      </c>
      <c r="N136" s="17">
        <v>122.05462477693409</v>
      </c>
      <c r="O136" s="11">
        <v>0</v>
      </c>
      <c r="P136" s="11">
        <v>166.44033954155327</v>
      </c>
      <c r="Q136" s="11">
        <v>905.48120602845643</v>
      </c>
      <c r="R136" s="11">
        <v>41.795460070290147</v>
      </c>
      <c r="S136" s="11">
        <v>103.20731115943407</v>
      </c>
      <c r="T136" s="11">
        <v>344.66231814128724</v>
      </c>
      <c r="U136" s="11">
        <v>463.5676493268362</v>
      </c>
      <c r="V136" s="11">
        <v>530.01091613752669</v>
      </c>
      <c r="W136" s="11">
        <v>37.268419922180556</v>
      </c>
      <c r="X136" s="11">
        <v>55.707052217242449</v>
      </c>
      <c r="Y136" s="11">
        <v>138.64777803747131</v>
      </c>
      <c r="Z136" s="11">
        <v>26.486735883529505</v>
      </c>
      <c r="AA136" s="105">
        <v>0</v>
      </c>
      <c r="AB136" s="11">
        <v>327.83332712531461</v>
      </c>
      <c r="AC136" s="11">
        <v>84.929819462956118</v>
      </c>
      <c r="AD136" s="11">
        <v>6.9601702308624498</v>
      </c>
      <c r="AE136" s="11">
        <v>140.41314660092823</v>
      </c>
      <c r="AF136" s="11">
        <v>2.1679801544522501</v>
      </c>
      <c r="AG136" s="11">
        <v>14.297342922702819</v>
      </c>
      <c r="AH136" s="11">
        <v>0</v>
      </c>
      <c r="AI136" s="11">
        <v>14.284829839939466</v>
      </c>
      <c r="AJ136" s="11">
        <v>145.18524086806173</v>
      </c>
      <c r="AK136" s="11">
        <v>534.48499558111519</v>
      </c>
      <c r="AL136" s="11">
        <v>135.61419143912269</v>
      </c>
      <c r="AM136" s="11">
        <v>355.7254162321816</v>
      </c>
      <c r="AN136" s="11">
        <v>31.516709946552488</v>
      </c>
      <c r="AO136" s="11">
        <v>624.82679545943654</v>
      </c>
      <c r="AP136" s="11">
        <v>104.7661669338827</v>
      </c>
      <c r="AQ136" s="11">
        <v>109.26624576582952</v>
      </c>
      <c r="AR136" s="11">
        <v>56.503934687630263</v>
      </c>
      <c r="AS136" s="11"/>
      <c r="AT136" s="11"/>
      <c r="AU136" s="81"/>
      <c r="AV136" s="81">
        <f>SUM(J136:L136,O136:Z136,AB136:AE136,AH136:AI136,AK136:AM136,AO136:AR136)</f>
        <v>5768.5789965905315</v>
      </c>
      <c r="AW136" s="77"/>
      <c r="AX136" s="77"/>
      <c r="AY136" s="77"/>
      <c r="BA136" s="81"/>
    </row>
    <row r="137" spans="1:53" x14ac:dyDescent="0.25">
      <c r="B137" t="s">
        <v>42</v>
      </c>
      <c r="D137" t="s">
        <v>40</v>
      </c>
      <c r="E137" t="s">
        <v>41</v>
      </c>
      <c r="F137">
        <v>2030</v>
      </c>
      <c r="G137" t="s">
        <v>64</v>
      </c>
      <c r="I137" s="11">
        <v>14.410699743124216</v>
      </c>
      <c r="J137" s="11">
        <v>223.28600802758564</v>
      </c>
      <c r="K137" s="11">
        <v>42.088465605097028</v>
      </c>
      <c r="L137" s="11">
        <v>133.18734208587139</v>
      </c>
      <c r="M137" s="11">
        <v>36.885442910910271</v>
      </c>
      <c r="N137" s="17">
        <v>115.80450701396195</v>
      </c>
      <c r="O137" s="11">
        <v>0</v>
      </c>
      <c r="P137" s="11">
        <v>153.26358566084627</v>
      </c>
      <c r="Q137" s="11">
        <v>862.72973266977112</v>
      </c>
      <c r="R137" s="11">
        <v>41.798570065693497</v>
      </c>
      <c r="S137" s="11">
        <v>98.221704102536094</v>
      </c>
      <c r="T137" s="11">
        <v>307.98990754634707</v>
      </c>
      <c r="U137" s="11">
        <v>447.63062698453462</v>
      </c>
      <c r="V137" s="11">
        <v>558.95175461393319</v>
      </c>
      <c r="W137" s="11">
        <v>38.648011933658054</v>
      </c>
      <c r="X137" s="11">
        <v>53.692280476011817</v>
      </c>
      <c r="Y137" s="11">
        <v>136.28244699209026</v>
      </c>
      <c r="Z137" s="11">
        <v>29.165979076398425</v>
      </c>
      <c r="AA137" s="105">
        <v>0</v>
      </c>
      <c r="AB137" s="11">
        <v>327.46734230405451</v>
      </c>
      <c r="AC137" s="11">
        <v>88.527958140109334</v>
      </c>
      <c r="AD137" s="11">
        <v>6.3656147211282299</v>
      </c>
      <c r="AE137" s="11">
        <v>149.05058106030862</v>
      </c>
      <c r="AF137" s="11">
        <v>5.7193511310951761</v>
      </c>
      <c r="AG137" s="11">
        <v>14.294850484568439</v>
      </c>
      <c r="AH137" s="11">
        <v>0</v>
      </c>
      <c r="AI137" s="11">
        <v>14.972073133446033</v>
      </c>
      <c r="AJ137" s="11">
        <v>144.40311830366423</v>
      </c>
      <c r="AK137" s="11">
        <v>499.71616566560806</v>
      </c>
      <c r="AL137" s="11">
        <v>151.87844809264834</v>
      </c>
      <c r="AM137" s="11">
        <v>355.36472254688209</v>
      </c>
      <c r="AN137" s="11">
        <v>29.555528459800463</v>
      </c>
      <c r="AO137" s="11">
        <v>642.08177801100396</v>
      </c>
      <c r="AP137" s="11">
        <v>103.10604326604049</v>
      </c>
      <c r="AQ137" s="11">
        <v>106.73022342381509</v>
      </c>
      <c r="AR137" s="11">
        <v>54.644515324978897</v>
      </c>
      <c r="AS137" s="11"/>
      <c r="AT137" s="11"/>
      <c r="AU137" s="81"/>
      <c r="AV137" s="77"/>
      <c r="AW137" s="81">
        <f>SUM(J137:L137,O137:Z137,AB137:AE137,AH137:AI137,AK137:AM137,AO137:AR137)</f>
        <v>5626.8418815303976</v>
      </c>
      <c r="AX137" s="77"/>
      <c r="AY137" s="77"/>
      <c r="BA137" s="81"/>
    </row>
    <row r="138" spans="1:53" x14ac:dyDescent="0.25">
      <c r="B138" t="s">
        <v>42</v>
      </c>
      <c r="D138" t="s">
        <v>40</v>
      </c>
      <c r="E138" t="s">
        <v>41</v>
      </c>
      <c r="F138">
        <v>2040</v>
      </c>
      <c r="G138" t="s">
        <v>64</v>
      </c>
      <c r="I138" s="11">
        <v>14.527894193945547</v>
      </c>
      <c r="J138" s="11">
        <v>223.80229935174648</v>
      </c>
      <c r="K138" s="11">
        <v>44.584847712049417</v>
      </c>
      <c r="L138" s="11">
        <v>125.36071200882549</v>
      </c>
      <c r="M138" s="11">
        <v>36.866540132638512</v>
      </c>
      <c r="N138" s="17">
        <v>112.82391627187695</v>
      </c>
      <c r="O138" s="11">
        <v>0</v>
      </c>
      <c r="P138" s="11">
        <v>152.89222150219499</v>
      </c>
      <c r="Q138" s="11">
        <v>814.54738274798581</v>
      </c>
      <c r="R138" s="11">
        <v>49.729310418536492</v>
      </c>
      <c r="S138" s="11">
        <v>93.028947538192412</v>
      </c>
      <c r="T138" s="11">
        <v>305.85915306195693</v>
      </c>
      <c r="U138" s="11">
        <v>394.46516424397021</v>
      </c>
      <c r="V138" s="11">
        <v>563.56526281037372</v>
      </c>
      <c r="W138" s="11">
        <v>39.216034806168295</v>
      </c>
      <c r="X138" s="11">
        <v>51.841666587122958</v>
      </c>
      <c r="Y138" s="11">
        <v>149.27279778283926</v>
      </c>
      <c r="Z138" s="11">
        <v>42.062168654210119</v>
      </c>
      <c r="AA138" s="105">
        <v>0</v>
      </c>
      <c r="AB138" s="11">
        <v>331.65943541383621</v>
      </c>
      <c r="AC138" s="11">
        <v>86.683433818980774</v>
      </c>
      <c r="AD138" s="11">
        <v>5.93328308466198</v>
      </c>
      <c r="AE138" s="11">
        <v>158.25950990934783</v>
      </c>
      <c r="AF138" s="11">
        <v>5.8827181916978102</v>
      </c>
      <c r="AG138" s="11">
        <v>14.294400165014792</v>
      </c>
      <c r="AH138" s="11">
        <v>0</v>
      </c>
      <c r="AI138" s="11">
        <v>18.683178189613709</v>
      </c>
      <c r="AJ138" s="11">
        <v>140.64076546531751</v>
      </c>
      <c r="AK138" s="11">
        <v>532.48019318953425</v>
      </c>
      <c r="AL138" s="11">
        <v>151.43786351652312</v>
      </c>
      <c r="AM138" s="11">
        <v>363.27366463040278</v>
      </c>
      <c r="AN138" s="11">
        <v>28.681792655313718</v>
      </c>
      <c r="AO138" s="11">
        <v>646.9754145582034</v>
      </c>
      <c r="AP138" s="11">
        <v>97.928181886399869</v>
      </c>
      <c r="AQ138" s="11">
        <v>99.966518824403849</v>
      </c>
      <c r="AR138" s="11">
        <v>58.189258006575173</v>
      </c>
      <c r="AS138" s="11"/>
      <c r="AT138" s="11"/>
      <c r="AU138" s="81"/>
      <c r="AV138" s="77"/>
      <c r="AW138" s="81"/>
      <c r="AX138" s="81">
        <f>SUM(J138:L138,O138:Z138,AB138:AE138,AH138:AI138,AK138:AM138,AO138:AR138)</f>
        <v>5601.6979042546554</v>
      </c>
      <c r="AY138" s="77"/>
      <c r="BA138" s="81"/>
    </row>
    <row r="139" spans="1:53" x14ac:dyDescent="0.25">
      <c r="B139" t="s">
        <v>42</v>
      </c>
      <c r="D139" t="s">
        <v>40</v>
      </c>
      <c r="E139" s="5" t="s">
        <v>41</v>
      </c>
      <c r="F139" s="5">
        <v>2050</v>
      </c>
      <c r="G139" s="5" t="s">
        <v>64</v>
      </c>
      <c r="H139" s="5"/>
      <c r="I139" s="12">
        <v>14.66511258269178</v>
      </c>
      <c r="J139" s="12">
        <v>232.06873251533639</v>
      </c>
      <c r="K139" s="12">
        <v>47.49897702966922</v>
      </c>
      <c r="L139" s="12">
        <v>118.12740663382098</v>
      </c>
      <c r="M139" s="12">
        <v>36.858464911839576</v>
      </c>
      <c r="N139" s="106">
        <v>114.01411464591401</v>
      </c>
      <c r="O139" s="12">
        <v>0</v>
      </c>
      <c r="P139" s="12">
        <v>149.31433184235624</v>
      </c>
      <c r="Q139" s="12">
        <v>877.35964881786094</v>
      </c>
      <c r="R139" s="12">
        <v>53.154550516355485</v>
      </c>
      <c r="S139" s="12">
        <v>93.302222199493599</v>
      </c>
      <c r="T139" s="12">
        <v>306.67685855814375</v>
      </c>
      <c r="U139" s="12">
        <v>432.86076829819194</v>
      </c>
      <c r="V139" s="12">
        <v>594.88317513886557</v>
      </c>
      <c r="W139" s="12">
        <v>39.391191714083874</v>
      </c>
      <c r="X139" s="12">
        <v>51.268741331283934</v>
      </c>
      <c r="Y139" s="12">
        <v>156.9068636666708</v>
      </c>
      <c r="Z139" s="12">
        <v>43.536564919874522</v>
      </c>
      <c r="AA139" s="105">
        <v>0</v>
      </c>
      <c r="AB139" s="12">
        <v>367.522188110282</v>
      </c>
      <c r="AC139" s="12">
        <v>88.042968376752029</v>
      </c>
      <c r="AD139" s="12">
        <v>5.7327871885643686</v>
      </c>
      <c r="AE139" s="12">
        <v>156.2432914837423</v>
      </c>
      <c r="AF139" s="12">
        <v>5.7289977856220693</v>
      </c>
      <c r="AG139" s="12">
        <v>14.293416309501701</v>
      </c>
      <c r="AH139" s="12">
        <v>0</v>
      </c>
      <c r="AI139" s="12">
        <v>20.376905354122517</v>
      </c>
      <c r="AJ139" s="12">
        <v>136.58882264137409</v>
      </c>
      <c r="AK139" s="12">
        <v>531.63282105947201</v>
      </c>
      <c r="AL139" s="12">
        <v>174.84027053946195</v>
      </c>
      <c r="AM139" s="12">
        <v>379.12300694610212</v>
      </c>
      <c r="AN139" s="12">
        <v>27.928012064063211</v>
      </c>
      <c r="AO139" s="12">
        <v>614.33977320377016</v>
      </c>
      <c r="AP139" s="12">
        <v>95.609623344265032</v>
      </c>
      <c r="AQ139" s="12">
        <v>96.399284165732155</v>
      </c>
      <c r="AR139" s="12">
        <v>61.563655713115722</v>
      </c>
      <c r="AS139" s="112"/>
      <c r="AT139" s="112"/>
      <c r="AU139" s="81"/>
      <c r="AV139" s="77"/>
      <c r="AW139" s="81"/>
      <c r="AX139" s="81"/>
      <c r="AY139" s="81">
        <f>SUM(J139:L139,O139:Z139,AB139:AE139,AH139:AI139,AK139:AM139,AO139:AR139)</f>
        <v>5787.7766086673882</v>
      </c>
      <c r="BA139" s="81"/>
    </row>
    <row r="140" spans="1:53" x14ac:dyDescent="0.25">
      <c r="A140" s="77"/>
      <c r="B140" s="77"/>
      <c r="C140" s="77" t="s">
        <v>192</v>
      </c>
      <c r="D140" s="77"/>
      <c r="E140" s="77" t="s">
        <v>45</v>
      </c>
      <c r="F140" s="77">
        <v>2005</v>
      </c>
      <c r="G140" s="77" t="s">
        <v>64</v>
      </c>
      <c r="H140" s="77"/>
      <c r="I140" s="81">
        <f>I141</f>
        <v>2.6253618057136916</v>
      </c>
      <c r="J140" s="81">
        <f t="shared" ref="J140:AR140" si="105">J141</f>
        <v>6.064973235147038</v>
      </c>
      <c r="K140" s="81">
        <f t="shared" si="105"/>
        <v>6.1963849207333643</v>
      </c>
      <c r="L140" s="81">
        <f t="shared" si="105"/>
        <v>3.1898679591101784</v>
      </c>
      <c r="M140" s="81">
        <f t="shared" si="105"/>
        <v>2.5541853792980103</v>
      </c>
      <c r="N140" s="81">
        <f t="shared" si="105"/>
        <v>6.1034894528193293</v>
      </c>
      <c r="O140" s="81">
        <f t="shared" si="105"/>
        <v>0</v>
      </c>
      <c r="P140" s="81">
        <f t="shared" si="105"/>
        <v>5.8447939700419029</v>
      </c>
      <c r="Q140" s="81">
        <f t="shared" si="105"/>
        <v>6.2054552488793568</v>
      </c>
      <c r="R140" s="81">
        <f t="shared" si="105"/>
        <v>5.1322243080485945</v>
      </c>
      <c r="S140" s="81">
        <f t="shared" si="105"/>
        <v>3.2970322482627457</v>
      </c>
      <c r="T140" s="81">
        <f t="shared" si="105"/>
        <v>6.4475759620193394</v>
      </c>
      <c r="U140" s="81">
        <f t="shared" si="105"/>
        <v>7.0947394813588431</v>
      </c>
      <c r="V140" s="81">
        <f t="shared" si="105"/>
        <v>5.5912227198155096</v>
      </c>
      <c r="W140" s="81">
        <f t="shared" si="105"/>
        <v>5.5255809409253205</v>
      </c>
      <c r="X140" s="81">
        <f t="shared" si="105"/>
        <v>3.0155704829427696</v>
      </c>
      <c r="Y140" s="81">
        <f t="shared" si="105"/>
        <v>2.8374112994532705</v>
      </c>
      <c r="Z140" s="81">
        <f t="shared" si="105"/>
        <v>5.6860047618722067</v>
      </c>
      <c r="AA140" s="81">
        <f t="shared" si="105"/>
        <v>0</v>
      </c>
      <c r="AB140" s="81">
        <f t="shared" si="105"/>
        <v>5.7159345331220415</v>
      </c>
      <c r="AC140" s="81">
        <f t="shared" si="105"/>
        <v>3.515363376778768</v>
      </c>
      <c r="AD140" s="81">
        <f t="shared" si="105"/>
        <v>6.2757855301621088</v>
      </c>
      <c r="AE140" s="81">
        <f t="shared" si="105"/>
        <v>3.2789775822110299</v>
      </c>
      <c r="AF140" s="81">
        <f t="shared" si="105"/>
        <v>1.878322019713595</v>
      </c>
      <c r="AG140" s="81">
        <f t="shared" si="105"/>
        <v>2.2508825446420162</v>
      </c>
      <c r="AH140" s="81">
        <f t="shared" si="105"/>
        <v>5.3441554770318032</v>
      </c>
      <c r="AI140" s="81">
        <f t="shared" si="105"/>
        <v>4.2356597030748144</v>
      </c>
      <c r="AJ140" s="81">
        <f t="shared" si="105"/>
        <v>5.680289175224428</v>
      </c>
      <c r="AK140" s="81">
        <f t="shared" si="105"/>
        <v>3.5173549288866823</v>
      </c>
      <c r="AL140" s="81">
        <f t="shared" si="105"/>
        <v>6.5468992639100945</v>
      </c>
      <c r="AM140" s="81">
        <f t="shared" si="105"/>
        <v>2.83090476377886</v>
      </c>
      <c r="AN140" s="81">
        <f t="shared" si="105"/>
        <v>1.878322019713595</v>
      </c>
      <c r="AO140" s="81">
        <f t="shared" si="105"/>
        <v>7.3846869000241719</v>
      </c>
      <c r="AP140" s="81">
        <f t="shared" si="105"/>
        <v>3.1938584830820371</v>
      </c>
      <c r="AQ140" s="81">
        <f t="shared" si="105"/>
        <v>2.9812823824011812</v>
      </c>
      <c r="AR140" s="81">
        <f t="shared" si="105"/>
        <v>7.4316933323671677</v>
      </c>
      <c r="AS140" s="81"/>
      <c r="AT140" s="81"/>
      <c r="AU140" s="81"/>
      <c r="AW140" s="6"/>
      <c r="AX140" s="6"/>
      <c r="AY140" s="6"/>
      <c r="BA140" s="81"/>
    </row>
    <row r="141" spans="1:53" x14ac:dyDescent="0.25">
      <c r="C141" s="77" t="s">
        <v>192</v>
      </c>
      <c r="E141" t="s">
        <v>45</v>
      </c>
      <c r="F141">
        <v>2010</v>
      </c>
      <c r="G141" t="s">
        <v>64</v>
      </c>
      <c r="I141" s="33">
        <v>2.6253618057136916</v>
      </c>
      <c r="J141" s="33">
        <v>6.064973235147038</v>
      </c>
      <c r="K141" s="33">
        <v>6.1963849207333643</v>
      </c>
      <c r="L141" s="33">
        <v>3.1898679591101784</v>
      </c>
      <c r="M141" s="33">
        <v>2.5541853792980103</v>
      </c>
      <c r="N141" s="107">
        <v>6.1034894528193293</v>
      </c>
      <c r="O141" s="33">
        <v>0</v>
      </c>
      <c r="P141" s="33">
        <v>5.8447939700419029</v>
      </c>
      <c r="Q141" s="33">
        <v>6.2054552488793568</v>
      </c>
      <c r="R141" s="33">
        <v>5.1322243080485945</v>
      </c>
      <c r="S141" s="33">
        <v>3.2970322482627457</v>
      </c>
      <c r="T141" s="33">
        <v>6.4475759620193394</v>
      </c>
      <c r="U141" s="33">
        <v>7.0947394813588431</v>
      </c>
      <c r="V141" s="33">
        <v>5.5912227198155096</v>
      </c>
      <c r="W141" s="33">
        <v>5.5255809409253205</v>
      </c>
      <c r="X141" s="33">
        <v>3.0155704829427696</v>
      </c>
      <c r="Y141" s="33">
        <v>2.8374112994532705</v>
      </c>
      <c r="Z141" s="33">
        <v>5.6860047618722067</v>
      </c>
      <c r="AA141" s="81">
        <v>0</v>
      </c>
      <c r="AB141" s="33">
        <v>5.7159345331220415</v>
      </c>
      <c r="AC141" s="33">
        <v>3.515363376778768</v>
      </c>
      <c r="AD141" s="33">
        <v>6.2757855301621088</v>
      </c>
      <c r="AE141" s="33">
        <v>3.2789775822110299</v>
      </c>
      <c r="AF141" s="65">
        <v>1.878322019713595</v>
      </c>
      <c r="AG141" s="33">
        <v>2.2508825446420162</v>
      </c>
      <c r="AH141" s="33">
        <v>5.3441554770318032</v>
      </c>
      <c r="AI141" s="33">
        <v>4.2356597030748144</v>
      </c>
      <c r="AJ141" s="33">
        <v>5.680289175224428</v>
      </c>
      <c r="AK141" s="33">
        <v>3.5173549288866823</v>
      </c>
      <c r="AL141" s="33">
        <v>6.5468992639100945</v>
      </c>
      <c r="AM141" s="33">
        <v>2.83090476377886</v>
      </c>
      <c r="AN141" s="65">
        <v>1.878322019713595</v>
      </c>
      <c r="AO141" s="33">
        <v>7.3846869000241719</v>
      </c>
      <c r="AP141" s="33">
        <v>3.1938584830820371</v>
      </c>
      <c r="AQ141" s="33">
        <v>2.9812823824011812</v>
      </c>
      <c r="AR141" s="33">
        <v>7.4316933323671677</v>
      </c>
      <c r="AS141" s="33"/>
      <c r="AT141" s="33"/>
      <c r="AU141" s="81"/>
      <c r="AV141" s="6"/>
      <c r="AW141" s="6"/>
      <c r="AX141" s="6"/>
      <c r="AY141" s="6"/>
      <c r="BA141" s="81"/>
    </row>
    <row r="142" spans="1:53" x14ac:dyDescent="0.25">
      <c r="C142" s="77" t="s">
        <v>192</v>
      </c>
      <c r="E142" t="s">
        <v>45</v>
      </c>
      <c r="F142">
        <v>2020</v>
      </c>
      <c r="G142" t="s">
        <v>64</v>
      </c>
      <c r="I142" s="33">
        <v>2.0556824783735661</v>
      </c>
      <c r="J142" s="33">
        <v>4.8554591756920429</v>
      </c>
      <c r="K142" s="33">
        <v>4.9605495710115246</v>
      </c>
      <c r="L142" s="33">
        <v>2.5651224329181508</v>
      </c>
      <c r="M142" s="33">
        <v>1.999950680821881</v>
      </c>
      <c r="N142" s="107">
        <v>4.8862918840645815</v>
      </c>
      <c r="O142" s="33">
        <v>0</v>
      </c>
      <c r="P142" s="33">
        <v>4.6538641919980099</v>
      </c>
      <c r="Q142" s="33">
        <v>4.9618479598667271</v>
      </c>
      <c r="R142" s="33">
        <v>4.1551622976781655</v>
      </c>
      <c r="S142" s="33">
        <v>2.6584320461530364</v>
      </c>
      <c r="T142" s="33">
        <v>5.1447563892186938</v>
      </c>
      <c r="U142" s="33">
        <v>5.6682921687033101</v>
      </c>
      <c r="V142" s="33">
        <v>4.4804991415988757</v>
      </c>
      <c r="W142" s="33">
        <v>4.4173912581672869</v>
      </c>
      <c r="X142" s="33">
        <v>2.432961345148998</v>
      </c>
      <c r="Y142" s="33">
        <v>2.2938132192061236</v>
      </c>
      <c r="Z142" s="33">
        <v>4.5578767442392794</v>
      </c>
      <c r="AA142" s="81">
        <v>0</v>
      </c>
      <c r="AB142" s="33">
        <v>4.5885937767903719</v>
      </c>
      <c r="AC142" s="33">
        <v>2.8212585324859192</v>
      </c>
      <c r="AD142" s="33">
        <v>5.0198916038981487</v>
      </c>
      <c r="AE142" s="33">
        <v>2.6403395972955357</v>
      </c>
      <c r="AF142" s="65">
        <v>1.4707434442997953</v>
      </c>
      <c r="AG142" s="33">
        <v>1.762461767299019</v>
      </c>
      <c r="AH142" s="33">
        <v>4.1845229681978804</v>
      </c>
      <c r="AI142" s="33">
        <v>3.4287542952831731</v>
      </c>
      <c r="AJ142" s="33">
        <v>4.571369142770938</v>
      </c>
      <c r="AK142" s="33">
        <v>2.8272112285709947</v>
      </c>
      <c r="AL142" s="33">
        <v>5.2091482837135015</v>
      </c>
      <c r="AM142" s="33">
        <v>2.2815913870093438</v>
      </c>
      <c r="AN142" s="65">
        <v>1.4707434442997953</v>
      </c>
      <c r="AO142" s="33">
        <v>5.9035665658224614</v>
      </c>
      <c r="AP142" s="33">
        <v>2.5863399775939988</v>
      </c>
      <c r="AQ142" s="33">
        <v>2.4123111724426365</v>
      </c>
      <c r="AR142" s="33">
        <v>6.4502734030510505</v>
      </c>
      <c r="AS142" s="33"/>
      <c r="AT142" s="33"/>
      <c r="AU142" s="81"/>
      <c r="AV142" s="6"/>
      <c r="AW142" s="6"/>
      <c r="AX142" s="6"/>
      <c r="AY142" s="6"/>
      <c r="BA142" s="81"/>
    </row>
    <row r="143" spans="1:53" x14ac:dyDescent="0.25">
      <c r="C143" s="77" t="s">
        <v>192</v>
      </c>
      <c r="E143" t="s">
        <v>45</v>
      </c>
      <c r="F143">
        <v>2030</v>
      </c>
      <c r="G143" t="s">
        <v>64</v>
      </c>
      <c r="I143" s="33">
        <v>1.8501142305362093</v>
      </c>
      <c r="J143" s="33">
        <v>4.4184567161639539</v>
      </c>
      <c r="K143" s="33">
        <v>4.5145993223958198</v>
      </c>
      <c r="L143" s="33">
        <v>2.3396977163296762</v>
      </c>
      <c r="M143" s="33">
        <v>1.799955612739693</v>
      </c>
      <c r="N143" s="107">
        <v>4.4465129008219728</v>
      </c>
      <c r="O143" s="33">
        <v>0</v>
      </c>
      <c r="P143" s="33">
        <v>4.224073951751615</v>
      </c>
      <c r="Q143" s="33">
        <v>4.5131058553704273</v>
      </c>
      <c r="R143" s="33">
        <v>3.8024927497702969</v>
      </c>
      <c r="S143" s="33">
        <v>2.4279937656747688</v>
      </c>
      <c r="T143" s="33">
        <v>4.6746263904926657</v>
      </c>
      <c r="U143" s="33">
        <v>5.1536120926463003</v>
      </c>
      <c r="V143" s="33">
        <v>4.0795925715489876</v>
      </c>
      <c r="W143" s="33">
        <v>4.0174825068303841</v>
      </c>
      <c r="X143" s="33">
        <v>2.2227276808934855</v>
      </c>
      <c r="Y143" s="33">
        <v>2.0977032524495569</v>
      </c>
      <c r="Z143" s="33">
        <v>4.1507920836448404</v>
      </c>
      <c r="AA143" s="81">
        <v>0</v>
      </c>
      <c r="AB143" s="33">
        <v>4.1823054501426009</v>
      </c>
      <c r="AC143" s="33">
        <v>2.5707914542387358</v>
      </c>
      <c r="AD143" s="33">
        <v>4.5667034654113898</v>
      </c>
      <c r="AE143" s="33">
        <v>2.4098876829274447</v>
      </c>
      <c r="AF143" s="65">
        <v>1.3236690998698157</v>
      </c>
      <c r="AG143" s="33">
        <v>1.5862155905691173</v>
      </c>
      <c r="AH143" s="33">
        <v>3.7660706713780927</v>
      </c>
      <c r="AI143" s="33">
        <v>3.1382483370032852</v>
      </c>
      <c r="AJ143" s="33">
        <v>4.1712030297161178</v>
      </c>
      <c r="AK143" s="33">
        <v>2.5781781632025469</v>
      </c>
      <c r="AL143" s="33">
        <v>4.7264145485869022</v>
      </c>
      <c r="AM143" s="33">
        <v>2.0833734995947983</v>
      </c>
      <c r="AN143" s="65">
        <v>1.3236690998698157</v>
      </c>
      <c r="AO143" s="33">
        <v>5.3690902585695088</v>
      </c>
      <c r="AP143" s="33">
        <v>2.3671245536802594</v>
      </c>
      <c r="AQ143" s="33">
        <v>2.2070058235183003</v>
      </c>
      <c r="AR143" s="33">
        <v>6.2312509228975532</v>
      </c>
      <c r="AS143" s="33"/>
      <c r="AT143" s="33"/>
      <c r="AU143" s="81"/>
      <c r="AV143" s="6"/>
      <c r="AW143" s="6"/>
      <c r="AX143" s="6"/>
      <c r="AY143" s="6"/>
      <c r="BA143" s="81"/>
    </row>
    <row r="144" spans="1:53" x14ac:dyDescent="0.25">
      <c r="C144" s="77" t="s">
        <v>192</v>
      </c>
      <c r="E144" t="s">
        <v>45</v>
      </c>
      <c r="F144">
        <v>2040</v>
      </c>
      <c r="G144" t="s">
        <v>64</v>
      </c>
      <c r="I144" s="65">
        <v>1.6651028074825884</v>
      </c>
      <c r="J144" s="33">
        <v>4.0253654836031547</v>
      </c>
      <c r="K144" s="33">
        <v>4.1132160615931461</v>
      </c>
      <c r="L144" s="33">
        <v>2.1368193143744243</v>
      </c>
      <c r="M144" s="33">
        <v>1.619960051465724</v>
      </c>
      <c r="N144" s="107">
        <v>4.0509238069604185</v>
      </c>
      <c r="O144" s="33">
        <v>0</v>
      </c>
      <c r="P144" s="33">
        <v>3.8372958324070368</v>
      </c>
      <c r="Q144" s="33">
        <v>4.1092682247924666</v>
      </c>
      <c r="R144" s="33">
        <v>3.4851951790308551</v>
      </c>
      <c r="S144" s="33">
        <v>2.2205993132443282</v>
      </c>
      <c r="T144" s="33">
        <v>4.2514551106696139</v>
      </c>
      <c r="U144" s="33">
        <v>4.6903365075280838</v>
      </c>
      <c r="V144" s="33">
        <v>3.719529407538757</v>
      </c>
      <c r="W144" s="33">
        <v>3.6575590471577493</v>
      </c>
      <c r="X144" s="33">
        <v>2.0335173428509723</v>
      </c>
      <c r="Y144" s="33">
        <v>1.921157406584157</v>
      </c>
      <c r="Z144" s="33">
        <v>3.7844164251360888</v>
      </c>
      <c r="AA144" s="81">
        <v>0</v>
      </c>
      <c r="AB144" s="33">
        <v>3.8170494108762218</v>
      </c>
      <c r="AC144" s="33">
        <v>2.3453710838162705</v>
      </c>
      <c r="AD144" s="33">
        <v>4.1588341407733065</v>
      </c>
      <c r="AE144" s="33">
        <v>2.202480959996163</v>
      </c>
      <c r="AF144" s="65">
        <v>1.1913021898828344</v>
      </c>
      <c r="AG144" s="33">
        <v>1.4275940315122058</v>
      </c>
      <c r="AH144" s="33">
        <v>3.3894636042402837</v>
      </c>
      <c r="AI144" s="33">
        <v>2.8760485903067545</v>
      </c>
      <c r="AJ144" s="33">
        <v>3.8111066817902626</v>
      </c>
      <c r="AK144" s="33">
        <v>2.3540462275160237</v>
      </c>
      <c r="AL144" s="33">
        <v>4.2919620464059385</v>
      </c>
      <c r="AM144" s="33">
        <v>1.904977894333644</v>
      </c>
      <c r="AN144" s="65">
        <v>1.1913021898828344</v>
      </c>
      <c r="AO144" s="33">
        <v>4.8879687508111198</v>
      </c>
      <c r="AP144" s="33">
        <v>2.1698262972499718</v>
      </c>
      <c r="AQ144" s="33">
        <v>2.0222279090024258</v>
      </c>
      <c r="AR144" s="33">
        <v>5.7889373688956764</v>
      </c>
      <c r="AS144" s="33"/>
      <c r="AT144" s="33"/>
      <c r="AU144" s="81"/>
      <c r="AV144" s="6"/>
      <c r="AW144" s="6"/>
      <c r="AX144" s="6"/>
      <c r="AY144" s="6"/>
      <c r="BA144" s="81"/>
    </row>
    <row r="145" spans="1:53" x14ac:dyDescent="0.25">
      <c r="C145" s="77" t="s">
        <v>192</v>
      </c>
      <c r="E145" t="s">
        <v>45</v>
      </c>
      <c r="F145">
        <v>2050</v>
      </c>
      <c r="G145" t="s">
        <v>64</v>
      </c>
      <c r="I145" s="33">
        <v>1.4985925267343296</v>
      </c>
      <c r="J145" s="33">
        <v>3.6726230993421103</v>
      </c>
      <c r="K145" s="33">
        <v>3.7519842304888269</v>
      </c>
      <c r="L145" s="33">
        <v>1.9541965722179868</v>
      </c>
      <c r="M145" s="33">
        <v>1.4579640463191514</v>
      </c>
      <c r="N145" s="107">
        <v>3.6959404811373182</v>
      </c>
      <c r="O145" s="33">
        <v>0</v>
      </c>
      <c r="P145" s="33">
        <v>3.4892087662037055</v>
      </c>
      <c r="Q145" s="33">
        <v>3.7458110270719387</v>
      </c>
      <c r="R145" s="33">
        <v>3.1996846805673345</v>
      </c>
      <c r="S145" s="33">
        <v>2.0339443060569309</v>
      </c>
      <c r="T145" s="33">
        <v>3.8705992056930936</v>
      </c>
      <c r="U145" s="33">
        <v>4.2733941058264406</v>
      </c>
      <c r="V145" s="33">
        <v>3.3953628249526044</v>
      </c>
      <c r="W145" s="33">
        <v>3.3336294028435169</v>
      </c>
      <c r="X145" s="33">
        <v>1.8632280887620494</v>
      </c>
      <c r="Y145" s="33">
        <v>1.7622736666683034</v>
      </c>
      <c r="Z145" s="33">
        <v>3.4546772959649585</v>
      </c>
      <c r="AA145" s="81">
        <v>0</v>
      </c>
      <c r="AB145" s="33">
        <v>3.4867796979434704</v>
      </c>
      <c r="AC145" s="33">
        <v>2.1424927504360518</v>
      </c>
      <c r="AD145" s="33">
        <v>3.7917517485990317</v>
      </c>
      <c r="AE145" s="33">
        <v>2.0158149093580096</v>
      </c>
      <c r="AF145" s="65">
        <v>1.072171970894551</v>
      </c>
      <c r="AG145" s="33">
        <v>1.2848346283609851</v>
      </c>
      <c r="AH145" s="33">
        <v>3.0505172438162549</v>
      </c>
      <c r="AI145" s="33">
        <v>2.6402204046955897</v>
      </c>
      <c r="AJ145" s="33">
        <v>3.4870418327532242</v>
      </c>
      <c r="AK145" s="33">
        <v>2.1523225498936469</v>
      </c>
      <c r="AL145" s="33">
        <v>3.9009525887095693</v>
      </c>
      <c r="AM145" s="33">
        <v>1.7444195283999757</v>
      </c>
      <c r="AN145" s="65">
        <v>1.072171970894551</v>
      </c>
      <c r="AO145" s="33">
        <v>4.4551277309648469</v>
      </c>
      <c r="AP145" s="33">
        <v>1.9922596497698661</v>
      </c>
      <c r="AQ145" s="33">
        <v>1.8559239828960192</v>
      </c>
      <c r="AR145" s="33">
        <v>5.0487867699035247</v>
      </c>
      <c r="AS145" s="33"/>
      <c r="AT145" s="33"/>
      <c r="AU145" s="81"/>
      <c r="AV145" s="6"/>
      <c r="AW145" s="6"/>
      <c r="AX145" s="6"/>
      <c r="AY145" s="6"/>
      <c r="BA145" s="81"/>
    </row>
    <row r="146" spans="1:53" x14ac:dyDescent="0.25">
      <c r="B146" t="s">
        <v>46</v>
      </c>
      <c r="AU146" s="81"/>
      <c r="AV146" s="6"/>
      <c r="AW146" s="6"/>
      <c r="AX146" s="6"/>
      <c r="AY146" s="6"/>
      <c r="BA146" s="81"/>
    </row>
    <row r="147" spans="1:53" x14ac:dyDescent="0.25">
      <c r="A147" s="77" t="s">
        <v>65</v>
      </c>
      <c r="B147" s="77" t="s">
        <v>42</v>
      </c>
      <c r="D147" s="77" t="s">
        <v>40</v>
      </c>
      <c r="E147" s="77" t="s">
        <v>41</v>
      </c>
      <c r="F147" s="77">
        <v>2005</v>
      </c>
      <c r="G147" s="77" t="s">
        <v>66</v>
      </c>
      <c r="H147" s="77"/>
      <c r="I147" s="11">
        <f>I148</f>
        <v>4.0828654232277115</v>
      </c>
      <c r="J147" s="11">
        <f t="shared" ref="J147:AR147" si="106">J148</f>
        <v>42.09369647282066</v>
      </c>
      <c r="K147" s="11">
        <f t="shared" si="106"/>
        <v>8.3764024980607523</v>
      </c>
      <c r="L147" s="11">
        <f t="shared" si="106"/>
        <v>3.9617148535714279</v>
      </c>
      <c r="M147" s="11">
        <f t="shared" si="106"/>
        <v>10.887641128607232</v>
      </c>
      <c r="N147" s="11">
        <f t="shared" si="106"/>
        <v>32.67802645738638</v>
      </c>
      <c r="O147" s="11">
        <f t="shared" si="106"/>
        <v>0</v>
      </c>
      <c r="P147" s="11">
        <f t="shared" si="106"/>
        <v>36.464064244656782</v>
      </c>
      <c r="Q147" s="11">
        <f t="shared" si="106"/>
        <v>98.943147297338442</v>
      </c>
      <c r="R147" s="11">
        <f t="shared" si="106"/>
        <v>1.4442942954285716</v>
      </c>
      <c r="S147" s="11">
        <f t="shared" si="106"/>
        <v>8.7941256622857154</v>
      </c>
      <c r="T147" s="11">
        <f t="shared" si="106"/>
        <v>23.785507816571432</v>
      </c>
      <c r="U147" s="11">
        <f t="shared" si="106"/>
        <v>65.913042055142867</v>
      </c>
      <c r="V147" s="11">
        <f t="shared" si="106"/>
        <v>46.899394910571431</v>
      </c>
      <c r="W147" s="11">
        <f t="shared" si="106"/>
        <v>2.1364619414285717</v>
      </c>
      <c r="X147" s="11">
        <f t="shared" si="106"/>
        <v>0</v>
      </c>
      <c r="Y147" s="11">
        <f t="shared" si="106"/>
        <v>2.1607052922857144</v>
      </c>
      <c r="Z147" s="11">
        <f t="shared" si="106"/>
        <v>5.8542697071428575</v>
      </c>
      <c r="AA147" s="11">
        <f t="shared" si="106"/>
        <v>0</v>
      </c>
      <c r="AB147" s="11">
        <f t="shared" si="106"/>
        <v>18.091359107571424</v>
      </c>
      <c r="AC147" s="11">
        <f t="shared" si="106"/>
        <v>6.611291648571429</v>
      </c>
      <c r="AD147" s="11">
        <f t="shared" si="106"/>
        <v>1.7567271477142856</v>
      </c>
      <c r="AE147" s="11">
        <f t="shared" si="106"/>
        <v>17.007693004285713</v>
      </c>
      <c r="AF147" s="11">
        <f t="shared" si="106"/>
        <v>27.219102821518078</v>
      </c>
      <c r="AG147" s="11">
        <f t="shared" si="106"/>
        <v>4.7633429937656642</v>
      </c>
      <c r="AH147" s="11">
        <f t="shared" si="106"/>
        <v>0</v>
      </c>
      <c r="AI147" s="11">
        <f t="shared" si="106"/>
        <v>0.77718588228571439</v>
      </c>
      <c r="AJ147" s="11">
        <f t="shared" si="106"/>
        <v>61.45577356912726</v>
      </c>
      <c r="AK147" s="11">
        <f t="shared" si="106"/>
        <v>27.822375385714285</v>
      </c>
      <c r="AL147" s="11">
        <f t="shared" si="106"/>
        <v>6.6132897234285704</v>
      </c>
      <c r="AM147" s="11">
        <f t="shared" si="106"/>
        <v>34.023878526897597</v>
      </c>
      <c r="AN147" s="11">
        <f t="shared" si="106"/>
        <v>25.858147680442173</v>
      </c>
      <c r="AO147" s="11">
        <f t="shared" si="106"/>
        <v>165.00717379228655</v>
      </c>
      <c r="AP147" s="11">
        <f t="shared" si="106"/>
        <v>3.6622278822857153</v>
      </c>
      <c r="AQ147" s="11">
        <f t="shared" si="106"/>
        <v>9.4226045585714271</v>
      </c>
      <c r="AR147" s="11">
        <f t="shared" si="106"/>
        <v>18.801798276733297</v>
      </c>
      <c r="AS147" s="11"/>
      <c r="AT147" s="11"/>
      <c r="AU147" s="81"/>
      <c r="AV147" s="81"/>
      <c r="AW147" s="77"/>
      <c r="AX147" s="77"/>
      <c r="AY147" s="77"/>
      <c r="BA147" s="81"/>
    </row>
    <row r="148" spans="1:53" x14ac:dyDescent="0.25">
      <c r="A148" t="s">
        <v>65</v>
      </c>
      <c r="B148" t="s">
        <v>42</v>
      </c>
      <c r="D148" t="s">
        <v>40</v>
      </c>
      <c r="E148" t="s">
        <v>41</v>
      </c>
      <c r="F148">
        <v>2010</v>
      </c>
      <c r="G148" t="s">
        <v>66</v>
      </c>
      <c r="I148" s="105">
        <v>4.0828654232277115</v>
      </c>
      <c r="J148" s="11">
        <v>42.09369647282066</v>
      </c>
      <c r="K148" s="11">
        <v>8.3764024980607523</v>
      </c>
      <c r="L148" s="11">
        <v>3.9617148535714279</v>
      </c>
      <c r="M148" s="105">
        <v>10.887641128607232</v>
      </c>
      <c r="N148" s="97">
        <v>32.67802645738638</v>
      </c>
      <c r="O148" s="11">
        <v>0</v>
      </c>
      <c r="P148" s="11">
        <v>36.464064244656782</v>
      </c>
      <c r="Q148" s="11">
        <v>98.943147297338442</v>
      </c>
      <c r="R148" s="11">
        <v>1.4442942954285716</v>
      </c>
      <c r="S148" s="11">
        <v>8.7941256622857154</v>
      </c>
      <c r="T148" s="11">
        <v>23.785507816571432</v>
      </c>
      <c r="U148" s="11">
        <v>65.913042055142867</v>
      </c>
      <c r="V148" s="11">
        <v>46.899394910571431</v>
      </c>
      <c r="W148" s="11">
        <v>2.1364619414285717</v>
      </c>
      <c r="X148" s="11">
        <v>0</v>
      </c>
      <c r="Y148" s="11">
        <v>2.1607052922857144</v>
      </c>
      <c r="Z148" s="11">
        <v>5.8542697071428575</v>
      </c>
      <c r="AA148" s="105">
        <v>0</v>
      </c>
      <c r="AB148" s="11">
        <v>18.091359107571424</v>
      </c>
      <c r="AC148" s="11">
        <v>6.611291648571429</v>
      </c>
      <c r="AD148" s="11">
        <v>1.7567271477142856</v>
      </c>
      <c r="AE148" s="11">
        <v>17.007693004285713</v>
      </c>
      <c r="AF148" s="105">
        <v>27.219102821518078</v>
      </c>
      <c r="AG148" s="105">
        <v>4.7633429937656642</v>
      </c>
      <c r="AH148" s="11">
        <v>0</v>
      </c>
      <c r="AI148" s="11">
        <v>0.77718588228571439</v>
      </c>
      <c r="AJ148" s="97">
        <v>61.45577356912726</v>
      </c>
      <c r="AK148" s="11">
        <v>27.822375385714285</v>
      </c>
      <c r="AL148" s="11">
        <v>6.6132897234285704</v>
      </c>
      <c r="AM148" s="11">
        <v>34.023878526897597</v>
      </c>
      <c r="AN148" s="105">
        <v>25.858147680442173</v>
      </c>
      <c r="AO148" s="11">
        <v>165.00717379228655</v>
      </c>
      <c r="AP148" s="11">
        <v>3.6622278822857153</v>
      </c>
      <c r="AQ148" s="11">
        <v>9.4226045585714271</v>
      </c>
      <c r="AR148" s="11">
        <v>18.801798276733297</v>
      </c>
      <c r="AS148" s="11"/>
      <c r="AT148" s="11"/>
      <c r="AU148" s="81">
        <f>SUM(J148:L148,O148:Z148,AB148:AE148,AH148:AI148,AK148:AM148,AO148:AR148)</f>
        <v>656.42443198365117</v>
      </c>
      <c r="AV148" s="77"/>
      <c r="AW148" s="77"/>
      <c r="AX148" s="77"/>
      <c r="AY148" s="77"/>
      <c r="BA148" s="81"/>
    </row>
    <row r="149" spans="1:53" x14ac:dyDescent="0.25">
      <c r="B149" t="s">
        <v>42</v>
      </c>
      <c r="D149" t="s">
        <v>40</v>
      </c>
      <c r="E149" t="s">
        <v>41</v>
      </c>
      <c r="F149">
        <v>2020</v>
      </c>
      <c r="G149" t="s">
        <v>66</v>
      </c>
      <c r="I149" s="105">
        <v>5.2407884503296707</v>
      </c>
      <c r="J149" s="81">
        <v>46.649868232571436</v>
      </c>
      <c r="K149" s="81">
        <v>26.701139052428282</v>
      </c>
      <c r="L149" s="81">
        <v>5.0299458242857149</v>
      </c>
      <c r="M149" s="105">
        <v>13.975435867545789</v>
      </c>
      <c r="N149" s="97">
        <v>32.277693372034669</v>
      </c>
      <c r="O149" s="81">
        <v>0</v>
      </c>
      <c r="P149" s="81">
        <v>40.168554571301542</v>
      </c>
      <c r="Q149" s="81">
        <v>116.93796923257142</v>
      </c>
      <c r="R149" s="81">
        <v>1.4442942954285714</v>
      </c>
      <c r="S149" s="81">
        <v>6.0000794760000007</v>
      </c>
      <c r="T149" s="81">
        <v>27.629694032</v>
      </c>
      <c r="U149" s="81">
        <v>73.134513532285709</v>
      </c>
      <c r="V149" s="81">
        <v>50.163355822285716</v>
      </c>
      <c r="W149" s="81">
        <v>2.8261819414285712</v>
      </c>
      <c r="X149" s="81">
        <v>0.97607310659897162</v>
      </c>
      <c r="Y149" s="81">
        <v>3.2410579384285714</v>
      </c>
      <c r="Z149" s="81">
        <v>6.9225006778571441</v>
      </c>
      <c r="AA149" s="105">
        <v>0</v>
      </c>
      <c r="AB149" s="81">
        <v>21.240871753714284</v>
      </c>
      <c r="AC149" s="81">
        <v>8.0580335900000009</v>
      </c>
      <c r="AD149" s="81">
        <v>1.7567271477142856</v>
      </c>
      <c r="AE149" s="81">
        <v>21.415220770000005</v>
      </c>
      <c r="AF149" s="105">
        <v>34.938589668864473</v>
      </c>
      <c r="AG149" s="105">
        <v>6.114253192051283</v>
      </c>
      <c r="AH149" s="81">
        <v>0</v>
      </c>
      <c r="AI149" s="81">
        <v>0.77718588228571428</v>
      </c>
      <c r="AJ149" s="97">
        <v>65.733029054218321</v>
      </c>
      <c r="AK149" s="81">
        <v>32.356281601142861</v>
      </c>
      <c r="AL149" s="81">
        <v>8.7839021542857161</v>
      </c>
      <c r="AM149" s="81">
        <v>43.67323708608059</v>
      </c>
      <c r="AN149" s="105">
        <v>33.191660185421249</v>
      </c>
      <c r="AO149" s="81">
        <v>177.62866130395645</v>
      </c>
      <c r="AP149" s="81">
        <v>4.7502148528571437</v>
      </c>
      <c r="AQ149" s="81">
        <v>10.908858499714286</v>
      </c>
      <c r="AR149" s="81">
        <v>20.271766809733059</v>
      </c>
      <c r="AS149" s="81"/>
      <c r="AT149" s="81"/>
      <c r="AU149" s="81"/>
      <c r="AV149" s="81">
        <f>SUM(J149:L149,O149:Z149,AB149:AE149,AH149:AI149,AK149:AM149,AO149:AR149)</f>
        <v>759.44618918695619</v>
      </c>
      <c r="AW149" s="77"/>
      <c r="AX149" s="77"/>
      <c r="AY149" s="77"/>
      <c r="BA149" s="81"/>
    </row>
    <row r="150" spans="1:53" x14ac:dyDescent="0.25">
      <c r="B150" t="s">
        <v>42</v>
      </c>
      <c r="D150" t="s">
        <v>40</v>
      </c>
      <c r="E150" t="s">
        <v>41</v>
      </c>
      <c r="F150">
        <v>2030</v>
      </c>
      <c r="G150" t="s">
        <v>66</v>
      </c>
      <c r="I150" s="105">
        <v>6.636160220736091</v>
      </c>
      <c r="J150" s="81">
        <v>51.439178820571449</v>
      </c>
      <c r="K150" s="81">
        <v>26.70491366466916</v>
      </c>
      <c r="L150" s="81">
        <v>6.787896795</v>
      </c>
      <c r="M150" s="105">
        <v>17.696427255296243</v>
      </c>
      <c r="N150" s="97">
        <v>32.538590005568814</v>
      </c>
      <c r="O150" s="81">
        <v>0</v>
      </c>
      <c r="P150" s="81">
        <v>48.180036286030536</v>
      </c>
      <c r="Q150" s="81">
        <v>137.95915229085716</v>
      </c>
      <c r="R150" s="81">
        <v>1.8215814431428572</v>
      </c>
      <c r="S150" s="81">
        <v>4.9830242857142855</v>
      </c>
      <c r="T150" s="81">
        <v>31.473880247428575</v>
      </c>
      <c r="U150" s="81">
        <v>79.666265009428557</v>
      </c>
      <c r="V150" s="81">
        <v>54.51530370457143</v>
      </c>
      <c r="W150" s="81">
        <v>3.515901941428571</v>
      </c>
      <c r="X150" s="81">
        <v>1.2776642983727446</v>
      </c>
      <c r="Y150" s="81">
        <v>4.3214105845714288</v>
      </c>
      <c r="Z150" s="81">
        <v>8.3692426192857141</v>
      </c>
      <c r="AA150" s="105">
        <v>0</v>
      </c>
      <c r="AB150" s="81">
        <v>24.390384399857144</v>
      </c>
      <c r="AC150" s="81">
        <v>8.8150555314285715</v>
      </c>
      <c r="AD150" s="81">
        <v>1.7567271477142856</v>
      </c>
      <c r="AE150" s="81">
        <v>26.201259506428574</v>
      </c>
      <c r="AF150" s="105">
        <v>44.241068138240614</v>
      </c>
      <c r="AG150" s="105">
        <v>7.7421869241921071</v>
      </c>
      <c r="AH150" s="81">
        <v>0</v>
      </c>
      <c r="AI150" s="81">
        <v>1.4862539411428575</v>
      </c>
      <c r="AJ150" s="97">
        <v>67.249343043590656</v>
      </c>
      <c r="AK150" s="81">
        <v>40.146106462857134</v>
      </c>
      <c r="AL150" s="81">
        <v>10.954514585142856</v>
      </c>
      <c r="AM150" s="81">
        <v>55.301335172800762</v>
      </c>
      <c r="AN150" s="105">
        <v>42.02901473132858</v>
      </c>
      <c r="AO150" s="81">
        <v>190.25913624787756</v>
      </c>
      <c r="AP150" s="81">
        <v>6.2364687940000003</v>
      </c>
      <c r="AQ150" s="81">
        <v>14.27963335257143</v>
      </c>
      <c r="AR150" s="81">
        <v>21.350714080035704</v>
      </c>
      <c r="AS150" s="81"/>
      <c r="AT150" s="81"/>
      <c r="AU150" s="81"/>
      <c r="AV150" s="77"/>
      <c r="AW150" s="81">
        <f>SUM(J150:L150,O150:Z150,AB150:AE150,AH150:AI150,AK150:AM150,AO150:AR150)</f>
        <v>862.19304121292942</v>
      </c>
      <c r="AX150" s="77"/>
      <c r="AY150" s="77"/>
      <c r="BA150" s="81"/>
    </row>
    <row r="151" spans="1:53" x14ac:dyDescent="0.25">
      <c r="B151" t="s">
        <v>42</v>
      </c>
      <c r="D151" t="s">
        <v>40</v>
      </c>
      <c r="E151" t="s">
        <v>41</v>
      </c>
      <c r="F151">
        <v>2040</v>
      </c>
      <c r="G151" t="s">
        <v>66</v>
      </c>
      <c r="I151" s="105">
        <v>6.6370215476911243</v>
      </c>
      <c r="J151" s="81">
        <v>42.161684703428577</v>
      </c>
      <c r="K151" s="81">
        <v>26.707628666485338</v>
      </c>
      <c r="L151" s="81">
        <v>3.9617148535714279</v>
      </c>
      <c r="M151" s="105">
        <v>17.698724127176334</v>
      </c>
      <c r="N151" s="97">
        <v>32.341287092459638</v>
      </c>
      <c r="O151" s="81">
        <v>0</v>
      </c>
      <c r="P151" s="81">
        <v>36.460258171527201</v>
      </c>
      <c r="Q151" s="81">
        <v>102.55152193885715</v>
      </c>
      <c r="R151" s="81">
        <v>1.8215814431428572</v>
      </c>
      <c r="S151" s="81">
        <v>0</v>
      </c>
      <c r="T151" s="81">
        <v>31.473880247428578</v>
      </c>
      <c r="U151" s="81">
        <v>79.666265009428585</v>
      </c>
      <c r="V151" s="81">
        <v>54.515303704571416</v>
      </c>
      <c r="W151" s="81">
        <v>3.5159019414285724</v>
      </c>
      <c r="X151" s="81">
        <v>1.2775760523111415</v>
      </c>
      <c r="Y151" s="81">
        <v>4.3214105845714288</v>
      </c>
      <c r="Z151" s="81">
        <v>8.3692426192857159</v>
      </c>
      <c r="AA151" s="105">
        <v>0</v>
      </c>
      <c r="AB151" s="81">
        <v>24.390384399857144</v>
      </c>
      <c r="AC151" s="81">
        <v>8.8793100135161911</v>
      </c>
      <c r="AD151" s="81">
        <v>1.6379824627632784</v>
      </c>
      <c r="AE151" s="81">
        <v>27.872549094949267</v>
      </c>
      <c r="AF151" s="105">
        <v>44.246810317940835</v>
      </c>
      <c r="AG151" s="105">
        <v>7.7431918056396469</v>
      </c>
      <c r="AH151" s="81">
        <v>0</v>
      </c>
      <c r="AI151" s="81">
        <v>1.4862539411428575</v>
      </c>
      <c r="AJ151" s="97">
        <v>63.395991098885183</v>
      </c>
      <c r="AK151" s="81">
        <v>40.146106462857141</v>
      </c>
      <c r="AL151" s="81">
        <v>10.954514585142856</v>
      </c>
      <c r="AM151" s="81">
        <v>55.308512897426041</v>
      </c>
      <c r="AN151" s="105">
        <v>42.034469802043795</v>
      </c>
      <c r="AO151" s="81">
        <v>190.06918502370937</v>
      </c>
      <c r="AP151" s="81">
        <v>6.2364687939999994</v>
      </c>
      <c r="AQ151" s="81">
        <v>14.279633352571432</v>
      </c>
      <c r="AR151" s="81">
        <v>21.351979713989845</v>
      </c>
      <c r="AS151" s="81"/>
      <c r="AT151" s="81"/>
      <c r="AU151" s="81"/>
      <c r="AV151" s="77"/>
      <c r="AW151" s="81"/>
      <c r="AX151" s="81">
        <f>SUM(J151:L151,O151:Z151,AB151:AE151,AH151:AI151,AK151:AM151,AO151:AR151)</f>
        <v>799.41685067796334</v>
      </c>
      <c r="AY151" s="77"/>
      <c r="BA151" s="81"/>
    </row>
    <row r="152" spans="1:53" x14ac:dyDescent="0.25">
      <c r="B152" t="s">
        <v>42</v>
      </c>
      <c r="D152" t="s">
        <v>40</v>
      </c>
      <c r="E152" s="5" t="s">
        <v>41</v>
      </c>
      <c r="F152" s="5">
        <v>2050</v>
      </c>
      <c r="G152" s="5" t="s">
        <v>66</v>
      </c>
      <c r="H152" s="5"/>
      <c r="I152" s="105">
        <v>6.638538305877268</v>
      </c>
      <c r="J152" s="82">
        <v>42.161684703428584</v>
      </c>
      <c r="K152" s="82">
        <v>26.708769878775065</v>
      </c>
      <c r="L152" s="82">
        <v>3.9617148535714279</v>
      </c>
      <c r="M152" s="105">
        <v>17.702768815672716</v>
      </c>
      <c r="N152" s="97">
        <v>35.78099163702057</v>
      </c>
      <c r="O152" s="82">
        <v>0</v>
      </c>
      <c r="P152" s="82">
        <v>36.460640760073971</v>
      </c>
      <c r="Q152" s="82">
        <v>102.55152193885718</v>
      </c>
      <c r="R152" s="82">
        <v>1.8215814431428574</v>
      </c>
      <c r="S152" s="82">
        <v>0</v>
      </c>
      <c r="T152" s="82">
        <v>31.473880247428568</v>
      </c>
      <c r="U152" s="82">
        <v>79.666265009428585</v>
      </c>
      <c r="V152" s="82">
        <v>54.51530370457143</v>
      </c>
      <c r="W152" s="82">
        <v>3.5159019414285724</v>
      </c>
      <c r="X152" s="82">
        <v>1.2769690036331438</v>
      </c>
      <c r="Y152" s="82">
        <v>4.3214105845714288</v>
      </c>
      <c r="Z152" s="82">
        <v>8.3692426192857159</v>
      </c>
      <c r="AA152" s="105">
        <v>0</v>
      </c>
      <c r="AB152" s="82">
        <v>24.390384399857144</v>
      </c>
      <c r="AC152" s="82">
        <v>9.4088917482736143</v>
      </c>
      <c r="AD152" s="82">
        <v>1.5969915685082756</v>
      </c>
      <c r="AE152" s="82">
        <v>28.259933037636863</v>
      </c>
      <c r="AF152" s="105">
        <v>44.256922039181795</v>
      </c>
      <c r="AG152" s="105">
        <v>7.7449613568568143</v>
      </c>
      <c r="AH152" s="82">
        <v>0</v>
      </c>
      <c r="AI152" s="82">
        <v>1.4862539411428575</v>
      </c>
      <c r="AJ152" s="97">
        <v>63.503915237059545</v>
      </c>
      <c r="AK152" s="82">
        <v>40.146106462857134</v>
      </c>
      <c r="AL152" s="82">
        <v>10.954514585142856</v>
      </c>
      <c r="AM152" s="82">
        <v>55.321152548977238</v>
      </c>
      <c r="AN152" s="105">
        <v>42.044075937222701</v>
      </c>
      <c r="AO152" s="82">
        <v>190.18565601944061</v>
      </c>
      <c r="AP152" s="82">
        <v>6.2364687940000003</v>
      </c>
      <c r="AQ152" s="82">
        <v>14.27963335257143</v>
      </c>
      <c r="AR152" s="82">
        <v>21.345802233259406</v>
      </c>
      <c r="AS152" s="85"/>
      <c r="AT152" s="85"/>
      <c r="AU152" s="81"/>
      <c r="AV152" s="77"/>
      <c r="AW152" s="81"/>
      <c r="AX152" s="81"/>
      <c r="AY152" s="81">
        <f>SUM(J152:L152,O152:Z152,AB152:AE152,AH152:AI152,AK152:AM152,AO152:AR152)</f>
        <v>800.41667537986382</v>
      </c>
      <c r="BA152" s="81"/>
    </row>
    <row r="153" spans="1:53" x14ac:dyDescent="0.25">
      <c r="A153" s="77"/>
      <c r="B153" s="77"/>
      <c r="C153" s="77" t="s">
        <v>192</v>
      </c>
      <c r="D153" s="77"/>
      <c r="E153" s="77" t="s">
        <v>45</v>
      </c>
      <c r="F153" s="77">
        <v>2005</v>
      </c>
      <c r="G153" s="77" t="s">
        <v>66</v>
      </c>
      <c r="H153" s="77"/>
      <c r="I153" s="81">
        <f>I154</f>
        <v>1.9463607719129685</v>
      </c>
      <c r="J153" s="81">
        <f t="shared" ref="J153:AR153" si="107">J154</f>
        <v>2.8214183464343474</v>
      </c>
      <c r="K153" s="81">
        <f t="shared" si="107"/>
        <v>2.276818161325612</v>
      </c>
      <c r="L153" s="81">
        <f t="shared" si="107"/>
        <v>2.7062903459492413</v>
      </c>
      <c r="M153" s="81">
        <f t="shared" si="107"/>
        <v>1.9463607719129685</v>
      </c>
      <c r="N153" s="81">
        <f t="shared" si="107"/>
        <v>2.8214183464343474</v>
      </c>
      <c r="O153" s="81">
        <f t="shared" si="107"/>
        <v>2.7816238287557935</v>
      </c>
      <c r="P153" s="81">
        <f t="shared" si="107"/>
        <v>3.0093899780443483</v>
      </c>
      <c r="Q153" s="81">
        <f t="shared" si="107"/>
        <v>3.4906586236515906</v>
      </c>
      <c r="R153" s="81">
        <f t="shared" si="107"/>
        <v>3.0029067011031878</v>
      </c>
      <c r="S153" s="81">
        <f t="shared" si="107"/>
        <v>2.1147980477924158</v>
      </c>
      <c r="T153" s="81">
        <f t="shared" si="107"/>
        <v>3.0302685694822413</v>
      </c>
      <c r="U153" s="81">
        <f t="shared" si="107"/>
        <v>2.5812043442644308</v>
      </c>
      <c r="V153" s="81">
        <f t="shared" si="107"/>
        <v>3.1317038432821001</v>
      </c>
      <c r="W153" s="81">
        <f t="shared" si="107"/>
        <v>2.7816238287557935</v>
      </c>
      <c r="X153" s="81">
        <f t="shared" si="107"/>
        <v>1.9984924975121034</v>
      </c>
      <c r="Y153" s="81">
        <f t="shared" si="107"/>
        <v>3.0566119163467698</v>
      </c>
      <c r="Z153" s="81">
        <f t="shared" si="107"/>
        <v>4.1709585782895822</v>
      </c>
      <c r="AA153" s="81">
        <f t="shared" si="107"/>
        <v>0</v>
      </c>
      <c r="AB153" s="81">
        <f t="shared" si="107"/>
        <v>3.2820001715452638</v>
      </c>
      <c r="AC153" s="81">
        <f t="shared" si="107"/>
        <v>2.0239815864000219</v>
      </c>
      <c r="AD153" s="81">
        <f t="shared" si="107"/>
        <v>2.8589633191402815</v>
      </c>
      <c r="AE153" s="81">
        <f t="shared" si="107"/>
        <v>1.8075019407970463</v>
      </c>
      <c r="AF153" s="81">
        <f t="shared" si="107"/>
        <v>1.9463607719129685</v>
      </c>
      <c r="AG153" s="81">
        <f t="shared" si="107"/>
        <v>1.9463607719129685</v>
      </c>
      <c r="AH153" s="81">
        <f t="shared" si="107"/>
        <v>0</v>
      </c>
      <c r="AI153" s="81">
        <f t="shared" si="107"/>
        <v>2.9839592815966705</v>
      </c>
      <c r="AJ153" s="81">
        <f t="shared" si="107"/>
        <v>2.8898552802351656</v>
      </c>
      <c r="AK153" s="81">
        <f t="shared" si="107"/>
        <v>3.0031622662300994</v>
      </c>
      <c r="AL153" s="81">
        <f t="shared" si="107"/>
        <v>2.8535445048662407</v>
      </c>
      <c r="AM153" s="81">
        <f t="shared" si="107"/>
        <v>1.9463607719129685</v>
      </c>
      <c r="AN153" s="81">
        <f t="shared" si="107"/>
        <v>1.9463607719129685</v>
      </c>
      <c r="AO153" s="81">
        <f t="shared" si="107"/>
        <v>2.8458065359927405</v>
      </c>
      <c r="AP153" s="81">
        <f t="shared" si="107"/>
        <v>2.489119308602918</v>
      </c>
      <c r="AQ153" s="81">
        <f t="shared" si="107"/>
        <v>2.455043714993236</v>
      </c>
      <c r="AR153" s="81">
        <f t="shared" si="107"/>
        <v>2.2670373991448289</v>
      </c>
      <c r="AS153" s="81"/>
      <c r="AT153" s="81"/>
      <c r="AU153" s="81"/>
      <c r="AV153" s="6"/>
      <c r="AW153" s="6"/>
      <c r="AX153" s="6"/>
      <c r="AY153" s="6"/>
      <c r="BA153" s="81"/>
    </row>
    <row r="154" spans="1:53" x14ac:dyDescent="0.25">
      <c r="C154" s="77" t="s">
        <v>192</v>
      </c>
      <c r="E154" t="s">
        <v>45</v>
      </c>
      <c r="F154">
        <v>2010</v>
      </c>
      <c r="G154" t="s">
        <v>66</v>
      </c>
      <c r="I154" s="97">
        <v>1.9463607719129685</v>
      </c>
      <c r="J154" s="81">
        <v>2.8214183464343474</v>
      </c>
      <c r="K154" s="81">
        <v>2.276818161325612</v>
      </c>
      <c r="L154" s="81">
        <v>2.7062903459492413</v>
      </c>
      <c r="M154" s="97">
        <v>1.9463607719129685</v>
      </c>
      <c r="N154" s="81">
        <v>2.8214183464343474</v>
      </c>
      <c r="O154" s="81">
        <v>2.7816238287557935</v>
      </c>
      <c r="P154" s="81">
        <v>3.0093899780443483</v>
      </c>
      <c r="Q154" s="81">
        <v>3.4906586236515906</v>
      </c>
      <c r="R154" s="81">
        <v>3.0029067011031878</v>
      </c>
      <c r="S154" s="81">
        <v>2.1147980477924158</v>
      </c>
      <c r="T154" s="81">
        <v>3.0302685694822413</v>
      </c>
      <c r="U154" s="81">
        <v>2.5812043442644308</v>
      </c>
      <c r="V154" s="81">
        <v>3.1317038432821001</v>
      </c>
      <c r="W154" s="81">
        <v>2.7816238287557935</v>
      </c>
      <c r="X154" s="81">
        <v>1.9984924975121034</v>
      </c>
      <c r="Y154" s="81">
        <v>3.0566119163467698</v>
      </c>
      <c r="Z154" s="81">
        <v>4.1709585782895822</v>
      </c>
      <c r="AA154" s="81">
        <v>0</v>
      </c>
      <c r="AB154" s="81">
        <v>3.2820001715452638</v>
      </c>
      <c r="AC154" s="81">
        <v>2.0239815864000219</v>
      </c>
      <c r="AD154" s="81">
        <v>2.8589633191402815</v>
      </c>
      <c r="AE154" s="81">
        <v>1.8075019407970463</v>
      </c>
      <c r="AF154" s="97">
        <v>1.9463607719129685</v>
      </c>
      <c r="AG154" s="97">
        <v>1.9463607719129685</v>
      </c>
      <c r="AH154" s="81">
        <v>0</v>
      </c>
      <c r="AI154" s="81">
        <v>2.9839592815966705</v>
      </c>
      <c r="AJ154" s="81">
        <v>2.8898552802351656</v>
      </c>
      <c r="AK154" s="81">
        <v>3.0031622662300994</v>
      </c>
      <c r="AL154" s="81">
        <v>2.8535445048662407</v>
      </c>
      <c r="AM154" s="81">
        <v>1.9463607719129685</v>
      </c>
      <c r="AN154" s="97">
        <v>1.9463607719129685</v>
      </c>
      <c r="AO154" s="81">
        <v>2.8458065359927405</v>
      </c>
      <c r="AP154" s="81">
        <v>2.489119308602918</v>
      </c>
      <c r="AQ154" s="81">
        <v>2.455043714993236</v>
      </c>
      <c r="AR154" s="81">
        <v>2.2670373991448289</v>
      </c>
      <c r="AS154" s="81"/>
      <c r="AT154" s="81"/>
      <c r="AU154" s="81"/>
      <c r="AV154" s="6"/>
      <c r="AW154" s="6"/>
      <c r="AX154" s="6"/>
      <c r="AY154" s="6"/>
      <c r="BA154" s="81"/>
    </row>
    <row r="155" spans="1:53" x14ac:dyDescent="0.25">
      <c r="C155" s="77" t="s">
        <v>192</v>
      </c>
      <c r="E155" t="s">
        <v>45</v>
      </c>
      <c r="F155">
        <v>2020</v>
      </c>
      <c r="G155" t="s">
        <v>66</v>
      </c>
      <c r="I155" s="97">
        <v>1.5817534543334912</v>
      </c>
      <c r="J155" s="81">
        <v>2.3057959650791537</v>
      </c>
      <c r="K155" s="81">
        <v>1.8806643529446307</v>
      </c>
      <c r="L155" s="81">
        <v>2.1794564824750866</v>
      </c>
      <c r="M155" s="97">
        <v>1.5817534543334912</v>
      </c>
      <c r="N155" s="81">
        <v>2.3057959650791537</v>
      </c>
      <c r="O155" s="81">
        <v>0</v>
      </c>
      <c r="P155" s="81">
        <v>2.4241981381555289</v>
      </c>
      <c r="Q155" s="81">
        <v>2.8249993308495607</v>
      </c>
      <c r="R155" s="81">
        <v>2.4762540488586171</v>
      </c>
      <c r="S155" s="81">
        <v>1.7249885617542855</v>
      </c>
      <c r="T155" s="81">
        <v>2.459250600322878</v>
      </c>
      <c r="U155" s="81">
        <v>2.1221266091015227</v>
      </c>
      <c r="V155" s="81">
        <v>2.5476618837272675</v>
      </c>
      <c r="W155" s="81">
        <v>2.2610971795815473</v>
      </c>
      <c r="X155" s="81">
        <v>1.5648380354112175</v>
      </c>
      <c r="Y155" s="81">
        <v>2.4588879735321414</v>
      </c>
      <c r="Z155" s="81">
        <v>3.3598342541265267</v>
      </c>
      <c r="AA155" s="81">
        <v>0</v>
      </c>
      <c r="AB155" s="81">
        <v>2.6727351887143476</v>
      </c>
      <c r="AC155" s="81">
        <v>1.64677541600146</v>
      </c>
      <c r="AD155" s="81">
        <v>2.3321350121462512</v>
      </c>
      <c r="AE155" s="81">
        <v>1.4807090329567569</v>
      </c>
      <c r="AF155" s="97">
        <v>1.5817534543334912</v>
      </c>
      <c r="AG155" s="97">
        <v>1.5817534543334912</v>
      </c>
      <c r="AH155" s="81">
        <v>0</v>
      </c>
      <c r="AI155" s="81">
        <v>2.4392107410756143</v>
      </c>
      <c r="AJ155" s="81">
        <v>2.9211007179709316</v>
      </c>
      <c r="AK155" s="81">
        <v>2.4164273285723299</v>
      </c>
      <c r="AL155" s="81">
        <v>2.3078122452762124</v>
      </c>
      <c r="AM155" s="81">
        <v>1.5817534543334912</v>
      </c>
      <c r="AN155" s="97">
        <v>1.5817534543334912</v>
      </c>
      <c r="AO155" s="81">
        <v>2.3362912488268108</v>
      </c>
      <c r="AP155" s="81">
        <v>2.0255030104284555</v>
      </c>
      <c r="AQ155" s="81">
        <v>1.9914317908025709</v>
      </c>
      <c r="AR155" s="81">
        <v>1.7857068130653571</v>
      </c>
      <c r="AS155" s="81"/>
      <c r="AT155" s="81"/>
      <c r="AU155" s="81"/>
      <c r="AV155" s="6"/>
      <c r="AW155" s="6"/>
      <c r="AX155" s="6"/>
      <c r="AY155" s="6"/>
      <c r="BA155" s="81"/>
    </row>
    <row r="156" spans="1:53" x14ac:dyDescent="0.25">
      <c r="C156" s="77" t="s">
        <v>192</v>
      </c>
      <c r="E156" t="s">
        <v>45</v>
      </c>
      <c r="F156">
        <v>2030</v>
      </c>
      <c r="G156" t="s">
        <v>66</v>
      </c>
      <c r="I156" s="97">
        <v>1.4501868272514216</v>
      </c>
      <c r="J156" s="81">
        <v>2.1189210450914433</v>
      </c>
      <c r="K156" s="81">
        <v>1.7377184082962354</v>
      </c>
      <c r="L156" s="81">
        <v>1.989342942874464</v>
      </c>
      <c r="M156" s="97">
        <v>1.4501868272514216</v>
      </c>
      <c r="N156" s="81">
        <v>2.1189210450914433</v>
      </c>
      <c r="O156" s="81">
        <v>0</v>
      </c>
      <c r="P156" s="81">
        <v>2.2129991107172255</v>
      </c>
      <c r="Q156" s="81">
        <v>2.5848422236375037</v>
      </c>
      <c r="R156" s="81">
        <v>2.2861315226028731</v>
      </c>
      <c r="S156" s="81">
        <v>1.5843261764622241</v>
      </c>
      <c r="T156" s="81">
        <v>2.2531915910868521</v>
      </c>
      <c r="U156" s="81">
        <v>1.9565022150307667</v>
      </c>
      <c r="V156" s="81">
        <v>2.3367582479327389</v>
      </c>
      <c r="W156" s="81">
        <v>2.0732611666484249</v>
      </c>
      <c r="X156" s="81">
        <v>1.4083542318700952</v>
      </c>
      <c r="Y156" s="81">
        <v>2.2432151965522453</v>
      </c>
      <c r="Z156" s="81">
        <v>3.0671396755075255</v>
      </c>
      <c r="AA156" s="81">
        <v>0</v>
      </c>
      <c r="AB156" s="81">
        <v>2.4530129743038076</v>
      </c>
      <c r="AC156" s="81">
        <v>1.5106609252680165</v>
      </c>
      <c r="AD156" s="81">
        <v>2.1420295145752917</v>
      </c>
      <c r="AE156" s="81">
        <v>1.3627861204577845</v>
      </c>
      <c r="AF156" s="97">
        <v>1.4501868272514216</v>
      </c>
      <c r="AG156" s="97">
        <v>1.4501868272514216</v>
      </c>
      <c r="AH156" s="81">
        <v>0</v>
      </c>
      <c r="AI156" s="81">
        <v>2.2430792297062241</v>
      </c>
      <c r="AJ156" s="81">
        <v>2.6831546921370211</v>
      </c>
      <c r="AK156" s="81">
        <v>2.2047098744048204</v>
      </c>
      <c r="AL156" s="81">
        <v>2.1108836857572113</v>
      </c>
      <c r="AM156" s="81">
        <v>1.4501868272514216</v>
      </c>
      <c r="AN156" s="97">
        <v>1.4501868272514216</v>
      </c>
      <c r="AO156" s="81">
        <v>2.1524200001174645</v>
      </c>
      <c r="AP156" s="81">
        <v>1.8582069423255536</v>
      </c>
      <c r="AQ156" s="81">
        <v>1.8241401700389139</v>
      </c>
      <c r="AR156" s="81">
        <v>1.6058859867916537</v>
      </c>
      <c r="AS156" s="81"/>
      <c r="AT156" s="81"/>
      <c r="AU156" s="81"/>
      <c r="AV156" s="6"/>
      <c r="AW156" s="6"/>
      <c r="AX156" s="6"/>
      <c r="AY156" s="6"/>
      <c r="BA156" s="81"/>
    </row>
    <row r="157" spans="1:53" x14ac:dyDescent="0.25">
      <c r="C157" s="77" t="s">
        <v>192</v>
      </c>
      <c r="E157" t="s">
        <v>45</v>
      </c>
      <c r="F157">
        <v>2040</v>
      </c>
      <c r="G157" t="s">
        <v>66</v>
      </c>
      <c r="I157" s="97">
        <v>1.3317750401183117</v>
      </c>
      <c r="J157" s="81">
        <v>1.9509836267606246</v>
      </c>
      <c r="K157" s="81">
        <v>1.6090687968904482</v>
      </c>
      <c r="L157" s="81">
        <v>1.8182621819500575</v>
      </c>
      <c r="M157" s="97">
        <v>1.3317750401183117</v>
      </c>
      <c r="N157" s="81">
        <v>1.9509836267606246</v>
      </c>
      <c r="O157" s="81">
        <v>0</v>
      </c>
      <c r="P157" s="81">
        <v>2.0230271955204135</v>
      </c>
      <c r="Q157" s="81">
        <v>2.3687271824346938</v>
      </c>
      <c r="R157" s="81">
        <v>2.1151180429478584</v>
      </c>
      <c r="S157" s="81">
        <v>1.4577300296993689</v>
      </c>
      <c r="T157" s="81">
        <v>2.0676985253986317</v>
      </c>
      <c r="U157" s="81">
        <v>1.8073727376315627</v>
      </c>
      <c r="V157" s="81">
        <v>2.1476474615833587</v>
      </c>
      <c r="W157" s="81">
        <v>1.9042102559177714</v>
      </c>
      <c r="X157" s="81">
        <v>1.2675188086830858</v>
      </c>
      <c r="Y157" s="81">
        <v>2.0490659885624583</v>
      </c>
      <c r="Z157" s="81">
        <v>2.8037151777549081</v>
      </c>
      <c r="AA157" s="81">
        <v>0</v>
      </c>
      <c r="AB157" s="81">
        <v>2.2558968032569009</v>
      </c>
      <c r="AC157" s="81">
        <v>1.3881578836079171</v>
      </c>
      <c r="AD157" s="81">
        <v>1.9709345667614282</v>
      </c>
      <c r="AE157" s="81">
        <v>1.2566554992087096</v>
      </c>
      <c r="AF157" s="97">
        <v>1.3317750401183117</v>
      </c>
      <c r="AG157" s="97">
        <v>1.3317750401183117</v>
      </c>
      <c r="AH157" s="81">
        <v>0</v>
      </c>
      <c r="AI157" s="81">
        <v>2.0658056913096043</v>
      </c>
      <c r="AJ157" s="81">
        <v>2.4690032688865022</v>
      </c>
      <c r="AK157" s="81">
        <v>2.0141610334356215</v>
      </c>
      <c r="AL157" s="81">
        <v>1.9336531853609507</v>
      </c>
      <c r="AM157" s="81">
        <v>1.3317750401183117</v>
      </c>
      <c r="AN157" s="97">
        <v>1.3317750401183117</v>
      </c>
      <c r="AO157" s="81">
        <v>1.9868047249372704</v>
      </c>
      <c r="AP157" s="81">
        <v>1.7076366345811183</v>
      </c>
      <c r="AQ157" s="81">
        <v>1.6735762132911116</v>
      </c>
      <c r="AR157" s="81">
        <v>1.4719268535608694</v>
      </c>
      <c r="AS157" s="81"/>
      <c r="AT157" s="81"/>
      <c r="AU157" s="81"/>
      <c r="AV157" s="6"/>
      <c r="AW157" s="6"/>
      <c r="AX157" s="6"/>
      <c r="AY157" s="6"/>
      <c r="BA157" s="81"/>
    </row>
    <row r="158" spans="1:53" x14ac:dyDescent="0.25">
      <c r="C158" s="77" t="s">
        <v>192</v>
      </c>
      <c r="E158" t="s">
        <v>45</v>
      </c>
      <c r="F158">
        <v>2050</v>
      </c>
      <c r="G158" t="s">
        <v>66</v>
      </c>
      <c r="I158" s="97">
        <v>1.2252048998035279</v>
      </c>
      <c r="J158" s="81">
        <v>1.8007695791464213</v>
      </c>
      <c r="K158" s="81">
        <v>1.4932874625280221</v>
      </c>
      <c r="L158" s="81">
        <v>1.6642652048932265</v>
      </c>
      <c r="M158" s="97">
        <v>1.2252048998035279</v>
      </c>
      <c r="N158" s="81">
        <v>1.8007695791464213</v>
      </c>
      <c r="O158" s="81">
        <v>0</v>
      </c>
      <c r="P158" s="81">
        <v>1.8520519203870021</v>
      </c>
      <c r="Q158" s="81">
        <v>2.1742200963214229</v>
      </c>
      <c r="R158" s="81">
        <v>1.9612412421119816</v>
      </c>
      <c r="S158" s="81">
        <v>1.3437934976127994</v>
      </c>
      <c r="T158" s="81">
        <v>1.9007485246200597</v>
      </c>
      <c r="U158" s="81">
        <v>1.6731752425827768</v>
      </c>
      <c r="V158" s="81">
        <v>1.9773867322697203</v>
      </c>
      <c r="W158" s="81">
        <v>1.7520663987151612</v>
      </c>
      <c r="X158" s="81">
        <v>1.1407669278147772</v>
      </c>
      <c r="Y158" s="81">
        <v>1.8743510995146515</v>
      </c>
      <c r="Z158" s="81">
        <v>2.5666320133316831</v>
      </c>
      <c r="AA158" s="81">
        <v>0</v>
      </c>
      <c r="AB158" s="81">
        <v>2.0772313904159052</v>
      </c>
      <c r="AC158" s="81">
        <v>1.2779051461138282</v>
      </c>
      <c r="AD158" s="81">
        <v>1.8169491137289513</v>
      </c>
      <c r="AE158" s="81">
        <v>1.1611379400845419</v>
      </c>
      <c r="AF158" s="97">
        <v>1.2252048998035279</v>
      </c>
      <c r="AG158" s="97">
        <v>1.2252048998035279</v>
      </c>
      <c r="AH158" s="81">
        <v>0</v>
      </c>
      <c r="AI158" s="81">
        <v>1.9063870604771427</v>
      </c>
      <c r="AJ158" s="81">
        <v>2.2762669879610358</v>
      </c>
      <c r="AK158" s="81">
        <v>1.84266299581089</v>
      </c>
      <c r="AL158" s="81">
        <v>1.7741432912799608</v>
      </c>
      <c r="AM158" s="81">
        <v>1.2252048998035279</v>
      </c>
      <c r="AN158" s="97">
        <v>1.2252048998035279</v>
      </c>
      <c r="AO158" s="81">
        <v>1.8377667088841891</v>
      </c>
      <c r="AP158" s="81">
        <v>1.5721378469780256</v>
      </c>
      <c r="AQ158" s="81">
        <v>1.5380659228873417</v>
      </c>
      <c r="AR158" s="81">
        <v>1.3971008698028862</v>
      </c>
      <c r="AS158" s="81"/>
      <c r="AT158" s="81"/>
      <c r="AU158" s="81"/>
      <c r="AV158" s="6"/>
      <c r="BA158" s="81"/>
    </row>
    <row r="159" spans="1:53" x14ac:dyDescent="0.25">
      <c r="B159" t="s">
        <v>46</v>
      </c>
      <c r="AU159" s="81"/>
      <c r="AV159" s="6"/>
      <c r="BA159" s="81"/>
    </row>
    <row r="160" spans="1:53" x14ac:dyDescent="0.25">
      <c r="A160" s="77" t="s">
        <v>68</v>
      </c>
      <c r="B160" s="77" t="s">
        <v>42</v>
      </c>
      <c r="D160" s="77" t="s">
        <v>40</v>
      </c>
      <c r="E160" s="77" t="s">
        <v>41</v>
      </c>
      <c r="F160" s="77">
        <v>2005</v>
      </c>
      <c r="G160" s="77" t="s">
        <v>67</v>
      </c>
      <c r="H160" s="77"/>
      <c r="I160" s="11">
        <f>I161</f>
        <v>1.3917253508512366</v>
      </c>
      <c r="J160" s="11">
        <f t="shared" ref="J160:AR160" si="108">J161</f>
        <v>15.355375681279778</v>
      </c>
      <c r="K160" s="11">
        <f t="shared" si="108"/>
        <v>1.8253001465648919</v>
      </c>
      <c r="L160" s="11">
        <f t="shared" si="108"/>
        <v>1.1081320374999999</v>
      </c>
      <c r="M160" s="11">
        <f t="shared" si="108"/>
        <v>3.7112676022699644</v>
      </c>
      <c r="N160" s="11">
        <f t="shared" si="108"/>
        <v>15.096178743162529</v>
      </c>
      <c r="O160" s="11">
        <f t="shared" si="108"/>
        <v>0</v>
      </c>
      <c r="P160" s="11">
        <f t="shared" si="108"/>
        <v>13.046995142468948</v>
      </c>
      <c r="Q160" s="11">
        <f t="shared" si="108"/>
        <v>26.654288378750401</v>
      </c>
      <c r="R160" s="11">
        <f t="shared" si="108"/>
        <v>0.44590853799999997</v>
      </c>
      <c r="S160" s="11">
        <f t="shared" si="108"/>
        <v>3.4526928259999994</v>
      </c>
      <c r="T160" s="11">
        <f t="shared" si="108"/>
        <v>5.4836886060000012</v>
      </c>
      <c r="U160" s="11">
        <f t="shared" si="108"/>
        <v>28.761100701</v>
      </c>
      <c r="V160" s="11">
        <f t="shared" si="108"/>
        <v>14.213555959000001</v>
      </c>
      <c r="W160" s="11">
        <f t="shared" si="108"/>
        <v>0.44325281499999997</v>
      </c>
      <c r="X160" s="11">
        <f t="shared" si="108"/>
        <v>0</v>
      </c>
      <c r="Y160" s="11">
        <f t="shared" si="108"/>
        <v>0.41694851100000002</v>
      </c>
      <c r="Z160" s="11">
        <f t="shared" si="108"/>
        <v>2.2162640750000002</v>
      </c>
      <c r="AA160" s="11">
        <f t="shared" si="108"/>
        <v>0</v>
      </c>
      <c r="AB160" s="11">
        <f t="shared" si="108"/>
        <v>2.2932168104999993</v>
      </c>
      <c r="AC160" s="11">
        <f t="shared" si="108"/>
        <v>2.6595168899999999</v>
      </c>
      <c r="AD160" s="11">
        <f t="shared" si="108"/>
        <v>0.22295426899999998</v>
      </c>
      <c r="AE160" s="11">
        <f t="shared" si="108"/>
        <v>7.5352978550000005</v>
      </c>
      <c r="AF160" s="11">
        <f t="shared" si="108"/>
        <v>9.2781690056749113</v>
      </c>
      <c r="AG160" s="11">
        <f t="shared" si="108"/>
        <v>1.6236795759931095</v>
      </c>
      <c r="AH160" s="11">
        <f t="shared" si="108"/>
        <v>0</v>
      </c>
      <c r="AI160" s="11">
        <f t="shared" si="108"/>
        <v>0.42137471600000009</v>
      </c>
      <c r="AJ160" s="11">
        <f t="shared" si="108"/>
        <v>28.390556076227334</v>
      </c>
      <c r="AK160" s="11">
        <f t="shared" si="108"/>
        <v>5.077489449999999</v>
      </c>
      <c r="AL160" s="11">
        <f t="shared" si="108"/>
        <v>1.624796624</v>
      </c>
      <c r="AM160" s="11">
        <f t="shared" si="108"/>
        <v>11.597711257093639</v>
      </c>
      <c r="AN160" s="11">
        <f t="shared" si="108"/>
        <v>8.814260555391165</v>
      </c>
      <c r="AO160" s="11">
        <f t="shared" si="108"/>
        <v>76.227913969063849</v>
      </c>
      <c r="AP160" s="11">
        <f t="shared" si="108"/>
        <v>0.80076371600000007</v>
      </c>
      <c r="AQ160" s="11">
        <f t="shared" si="108"/>
        <v>3.0028639349999997</v>
      </c>
      <c r="AR160" s="11">
        <f t="shared" si="108"/>
        <v>6.0923330785116061</v>
      </c>
      <c r="AS160" s="11"/>
      <c r="AT160" s="11"/>
      <c r="AU160" s="81"/>
      <c r="AV160" s="81"/>
      <c r="AW160" s="77"/>
      <c r="AX160" s="77"/>
      <c r="AY160" s="77"/>
      <c r="BA160" s="81"/>
    </row>
    <row r="161" spans="1:53" x14ac:dyDescent="0.25">
      <c r="A161" t="s">
        <v>68</v>
      </c>
      <c r="B161" t="s">
        <v>42</v>
      </c>
      <c r="D161" t="s">
        <v>40</v>
      </c>
      <c r="E161" t="s">
        <v>41</v>
      </c>
      <c r="F161">
        <v>2010</v>
      </c>
      <c r="G161" t="s">
        <v>67</v>
      </c>
      <c r="I161" s="105">
        <v>1.3917253508512366</v>
      </c>
      <c r="J161" s="11">
        <v>15.355375681279778</v>
      </c>
      <c r="K161" s="11">
        <v>1.8253001465648919</v>
      </c>
      <c r="L161" s="11">
        <v>1.1081320374999999</v>
      </c>
      <c r="M161" s="105">
        <v>3.7112676022699644</v>
      </c>
      <c r="N161" s="97">
        <v>15.096178743162529</v>
      </c>
      <c r="O161" s="11">
        <v>0</v>
      </c>
      <c r="P161" s="11">
        <v>13.046995142468948</v>
      </c>
      <c r="Q161" s="11">
        <v>26.654288378750401</v>
      </c>
      <c r="R161" s="11">
        <v>0.44590853799999997</v>
      </c>
      <c r="S161" s="11">
        <v>3.4526928259999994</v>
      </c>
      <c r="T161" s="11">
        <v>5.4836886060000012</v>
      </c>
      <c r="U161" s="11">
        <v>28.761100701</v>
      </c>
      <c r="V161" s="11">
        <v>14.213555959000001</v>
      </c>
      <c r="W161" s="11">
        <v>0.44325281499999997</v>
      </c>
      <c r="X161" s="11">
        <v>0</v>
      </c>
      <c r="Y161" s="11">
        <v>0.41694851100000002</v>
      </c>
      <c r="Z161" s="11">
        <v>2.2162640750000002</v>
      </c>
      <c r="AA161" s="105">
        <v>0</v>
      </c>
      <c r="AB161" s="11">
        <v>2.2932168104999993</v>
      </c>
      <c r="AC161" s="11">
        <v>2.6595168899999999</v>
      </c>
      <c r="AD161" s="11">
        <v>0.22295426899999998</v>
      </c>
      <c r="AE161" s="11">
        <v>7.5352978550000005</v>
      </c>
      <c r="AF161" s="105">
        <v>9.2781690056749113</v>
      </c>
      <c r="AG161" s="105">
        <v>1.6236795759931095</v>
      </c>
      <c r="AH161" s="11">
        <v>0</v>
      </c>
      <c r="AI161" s="11">
        <v>0.42137471600000009</v>
      </c>
      <c r="AJ161" s="97">
        <v>28.390556076227334</v>
      </c>
      <c r="AK161" s="11">
        <v>5.077489449999999</v>
      </c>
      <c r="AL161" s="11">
        <v>1.624796624</v>
      </c>
      <c r="AM161" s="11">
        <v>11.597711257093639</v>
      </c>
      <c r="AN161" s="105">
        <v>8.814260555391165</v>
      </c>
      <c r="AO161" s="11">
        <v>76.227913969063849</v>
      </c>
      <c r="AP161" s="11">
        <v>0.80076371600000007</v>
      </c>
      <c r="AQ161" s="11">
        <v>3.0028639349999997</v>
      </c>
      <c r="AR161" s="11">
        <v>6.0923330785116061</v>
      </c>
      <c r="AS161" s="11"/>
      <c r="AT161" s="11"/>
      <c r="AU161" s="81">
        <f>SUM(J161:L161,O161:Z161,AB161:AE161,AH161:AI161,AK161:AM161,AO161:AR161)</f>
        <v>230.97973598773311</v>
      </c>
      <c r="AV161" s="77"/>
      <c r="AW161" s="77"/>
      <c r="AX161" s="77"/>
      <c r="AY161" s="77"/>
      <c r="BA161" s="81"/>
    </row>
    <row r="162" spans="1:53" x14ac:dyDescent="0.25">
      <c r="B162" t="s">
        <v>42</v>
      </c>
      <c r="D162" t="s">
        <v>40</v>
      </c>
      <c r="E162" t="s">
        <v>41</v>
      </c>
      <c r="F162">
        <v>2020</v>
      </c>
      <c r="G162" t="s">
        <v>67</v>
      </c>
      <c r="I162" s="105">
        <v>1.7512147810501137</v>
      </c>
      <c r="J162" s="81">
        <v>17.065675997999996</v>
      </c>
      <c r="K162" s="81">
        <v>13.263101647226028</v>
      </c>
      <c r="L162" s="81">
        <v>1.329758445</v>
      </c>
      <c r="M162" s="105">
        <v>4.6699060828003036</v>
      </c>
      <c r="N162" s="97">
        <v>14.828337153761547</v>
      </c>
      <c r="O162" s="81">
        <v>0</v>
      </c>
      <c r="P162" s="81">
        <v>14.308870380995149</v>
      </c>
      <c r="Q162" s="81">
        <v>32.430930498000002</v>
      </c>
      <c r="R162" s="81">
        <v>0.44590853800000002</v>
      </c>
      <c r="S162" s="81">
        <v>2.5292600000000003</v>
      </c>
      <c r="T162" s="81">
        <v>5.6867881840000001</v>
      </c>
      <c r="U162" s="81">
        <v>30.990643390999999</v>
      </c>
      <c r="V162" s="81">
        <v>14.814128746000003</v>
      </c>
      <c r="W162" s="81">
        <v>0.44325281499999997</v>
      </c>
      <c r="X162" s="81">
        <v>0.30450635085058536</v>
      </c>
      <c r="Y162" s="81">
        <v>0.62542276650000006</v>
      </c>
      <c r="Z162" s="81">
        <v>2.4378904824999998</v>
      </c>
      <c r="AA162" s="105">
        <v>0</v>
      </c>
      <c r="AB162" s="81">
        <v>2.5016910660000002</v>
      </c>
      <c r="AC162" s="81">
        <v>3.1027697049999996</v>
      </c>
      <c r="AD162" s="81">
        <v>0.22295426899999998</v>
      </c>
      <c r="AE162" s="81">
        <v>9.3083091149999984</v>
      </c>
      <c r="AF162" s="105">
        <v>11.67476520700076</v>
      </c>
      <c r="AG162" s="105">
        <v>2.0430839112251329</v>
      </c>
      <c r="AH162" s="81">
        <v>0</v>
      </c>
      <c r="AI162" s="81">
        <v>0.42137471599999998</v>
      </c>
      <c r="AJ162" s="97">
        <v>30.197681901224112</v>
      </c>
      <c r="AK162" s="81">
        <v>5.2805890279999996</v>
      </c>
      <c r="AL162" s="81">
        <v>2.03099578</v>
      </c>
      <c r="AM162" s="81">
        <v>14.593456508750949</v>
      </c>
      <c r="AN162" s="105">
        <v>11.091026946650722</v>
      </c>
      <c r="AO162" s="81">
        <v>81.602413395141241</v>
      </c>
      <c r="AP162" s="81">
        <v>1.0009546450000002</v>
      </c>
      <c r="AQ162" s="81">
        <v>3.4032457929999991</v>
      </c>
      <c r="AR162" s="81">
        <v>6.5148362333675074</v>
      </c>
      <c r="AS162" s="81"/>
      <c r="AT162" s="81"/>
      <c r="AU162" s="81"/>
      <c r="AV162" s="81">
        <f>SUM(J162:L162,O162:Z162,AB162:AE162,AH162:AI162,AK162:AM162,AO162:AR162)</f>
        <v>266.65972849733146</v>
      </c>
      <c r="AW162" s="77"/>
      <c r="AX162" s="77"/>
      <c r="AY162" s="77"/>
      <c r="BA162" s="81"/>
    </row>
    <row r="163" spans="1:53" x14ac:dyDescent="0.25">
      <c r="B163" t="s">
        <v>42</v>
      </c>
      <c r="D163" t="s">
        <v>40</v>
      </c>
      <c r="E163" t="s">
        <v>41</v>
      </c>
      <c r="F163">
        <v>2030</v>
      </c>
      <c r="G163" t="s">
        <v>67</v>
      </c>
      <c r="I163" s="105">
        <v>2.154782858370992</v>
      </c>
      <c r="J163" s="81">
        <v>18.540487503999998</v>
      </c>
      <c r="K163" s="81">
        <v>13.264050222329168</v>
      </c>
      <c r="L163" s="81">
        <v>1.5513848525</v>
      </c>
      <c r="M163" s="105">
        <v>5.746087622322646</v>
      </c>
      <c r="N163" s="97">
        <v>14.875728861117352</v>
      </c>
      <c r="O163" s="81">
        <v>0</v>
      </c>
      <c r="P163" s="81">
        <v>16.412176216891044</v>
      </c>
      <c r="Q163" s="81">
        <v>38.837040225999999</v>
      </c>
      <c r="R163" s="81">
        <v>0.66886280699999978</v>
      </c>
      <c r="S163" s="81">
        <v>2.5292600000000003</v>
      </c>
      <c r="T163" s="81">
        <v>5.8898877620000016</v>
      </c>
      <c r="U163" s="81">
        <v>33.220186080999987</v>
      </c>
      <c r="V163" s="81">
        <v>15.614892462000002</v>
      </c>
      <c r="W163" s="81">
        <v>0.44325281499999991</v>
      </c>
      <c r="X163" s="81">
        <v>0.39406401576108363</v>
      </c>
      <c r="Y163" s="81">
        <v>0.83389702200000004</v>
      </c>
      <c r="Z163" s="81">
        <v>2.8811432975</v>
      </c>
      <c r="AA163" s="105">
        <v>0</v>
      </c>
      <c r="AB163" s="81">
        <v>2.7101653214999994</v>
      </c>
      <c r="AC163" s="81">
        <v>3.5460225199999997</v>
      </c>
      <c r="AD163" s="81">
        <v>0.22295426899999998</v>
      </c>
      <c r="AE163" s="81">
        <v>11.302946782499999</v>
      </c>
      <c r="AF163" s="105">
        <v>14.365219055806614</v>
      </c>
      <c r="AG163" s="105">
        <v>2.5139133347661575</v>
      </c>
      <c r="AH163" s="81">
        <v>0</v>
      </c>
      <c r="AI163" s="81">
        <v>0.40038185800000003</v>
      </c>
      <c r="AJ163" s="97">
        <v>30.744509612540451</v>
      </c>
      <c r="AK163" s="81">
        <v>6.0929873400000005</v>
      </c>
      <c r="AL163" s="81">
        <v>2.437194936</v>
      </c>
      <c r="AM163" s="81">
        <v>17.956523819758267</v>
      </c>
      <c r="AN163" s="105">
        <v>13.646958103016283</v>
      </c>
      <c r="AO163" s="81">
        <v>86.981129904197729</v>
      </c>
      <c r="AP163" s="81">
        <v>1.401336503</v>
      </c>
      <c r="AQ163" s="81">
        <v>4.4042004380000002</v>
      </c>
      <c r="AR163" s="81">
        <v>6.7260487839632255</v>
      </c>
      <c r="AS163" s="81"/>
      <c r="AT163" s="81"/>
      <c r="AU163" s="81"/>
      <c r="AV163" s="77"/>
      <c r="AW163" s="81">
        <f>SUM(J163:L163,O163:Z163,AB163:AE163,AH163:AI163,AK163:AM163,AO163:AR163)</f>
        <v>295.26247775990043</v>
      </c>
      <c r="AX163" s="77"/>
      <c r="AY163" s="77"/>
      <c r="BA163" s="81"/>
    </row>
    <row r="164" spans="1:53" x14ac:dyDescent="0.25">
      <c r="B164" t="s">
        <v>42</v>
      </c>
      <c r="D164" t="s">
        <v>40</v>
      </c>
      <c r="E164" t="s">
        <v>41</v>
      </c>
      <c r="F164">
        <v>2040</v>
      </c>
      <c r="G164" t="s">
        <v>67</v>
      </c>
      <c r="I164" s="105">
        <v>2.1550625340413232</v>
      </c>
      <c r="J164" s="81">
        <v>15.380177133999998</v>
      </c>
      <c r="K164" s="81">
        <v>13.26461848541501</v>
      </c>
      <c r="L164" s="81">
        <v>1.1081320374999999</v>
      </c>
      <c r="M164" s="105">
        <v>5.7468334241101955</v>
      </c>
      <c r="N164" s="97">
        <v>14.785527514395859</v>
      </c>
      <c r="O164" s="81">
        <v>0</v>
      </c>
      <c r="P164" s="81">
        <v>13.045633313537859</v>
      </c>
      <c r="Q164" s="81">
        <v>27.626348201999992</v>
      </c>
      <c r="R164" s="81">
        <v>0.66886280699999978</v>
      </c>
      <c r="S164" s="81">
        <v>0</v>
      </c>
      <c r="T164" s="81">
        <v>5.8898877619999999</v>
      </c>
      <c r="U164" s="81">
        <v>33.220186080999994</v>
      </c>
      <c r="V164" s="81">
        <v>15.614892461999998</v>
      </c>
      <c r="W164" s="81">
        <v>0.44325281500000002</v>
      </c>
      <c r="X164" s="81">
        <v>0.39403679844159312</v>
      </c>
      <c r="Y164" s="81">
        <v>0.83389702199999993</v>
      </c>
      <c r="Z164" s="81">
        <v>2.8811432974999995</v>
      </c>
      <c r="AA164" s="105">
        <v>0</v>
      </c>
      <c r="AB164" s="81">
        <v>2.7101653215000008</v>
      </c>
      <c r="AC164" s="81">
        <v>3.5718700985752312</v>
      </c>
      <c r="AD164" s="81">
        <v>0.20788383847506969</v>
      </c>
      <c r="AE164" s="81">
        <v>12.023923469615399</v>
      </c>
      <c r="AF164" s="105">
        <v>14.367083560275489</v>
      </c>
      <c r="AG164" s="105">
        <v>2.5142396230482107</v>
      </c>
      <c r="AH164" s="81">
        <v>0</v>
      </c>
      <c r="AI164" s="81">
        <v>0.40038185800000003</v>
      </c>
      <c r="AJ164" s="97">
        <v>28.982865400972344</v>
      </c>
      <c r="AK164" s="81">
        <v>6.0929873400000005</v>
      </c>
      <c r="AL164" s="81">
        <v>2.4371949359999991</v>
      </c>
      <c r="AM164" s="81">
        <v>17.958854450344361</v>
      </c>
      <c r="AN164" s="105">
        <v>13.648729382261715</v>
      </c>
      <c r="AO164" s="81">
        <v>86.894289543042547</v>
      </c>
      <c r="AP164" s="81">
        <v>1.401336503</v>
      </c>
      <c r="AQ164" s="81">
        <v>4.4042004380000002</v>
      </c>
      <c r="AR164" s="81">
        <v>6.7264474926755558</v>
      </c>
      <c r="AS164" s="81"/>
      <c r="AT164" s="81"/>
      <c r="AU164" s="81"/>
      <c r="AV164" s="77"/>
      <c r="AW164" s="81"/>
      <c r="AX164" s="81">
        <f>SUM(J164:L164,O164:Z164,AB164:AE164,AH164:AI164,AK164:AM164,AO164:AR164)</f>
        <v>275.20060350662254</v>
      </c>
      <c r="AY164" s="77"/>
      <c r="BA164" s="81"/>
    </row>
    <row r="165" spans="1:53" x14ac:dyDescent="0.25">
      <c r="B165" t="s">
        <v>42</v>
      </c>
      <c r="D165" t="s">
        <v>40</v>
      </c>
      <c r="E165" s="5" t="s">
        <v>41</v>
      </c>
      <c r="F165" s="5">
        <v>2050</v>
      </c>
      <c r="G165" s="5" t="s">
        <v>67</v>
      </c>
      <c r="H165" s="5"/>
      <c r="I165" s="105">
        <v>2.1555550303691824</v>
      </c>
      <c r="J165" s="82">
        <v>15.380177134000002</v>
      </c>
      <c r="K165" s="82">
        <v>13.264857346698083</v>
      </c>
      <c r="L165" s="82">
        <v>1.1081320374999999</v>
      </c>
      <c r="M165" s="105">
        <v>5.7481467476511536</v>
      </c>
      <c r="N165" s="97">
        <v>16.358063760080888</v>
      </c>
      <c r="O165" s="82">
        <v>0</v>
      </c>
      <c r="P165" s="82">
        <v>13.045770205324732</v>
      </c>
      <c r="Q165" s="82">
        <v>27.62634820200001</v>
      </c>
      <c r="R165" s="82">
        <v>0.668862807</v>
      </c>
      <c r="S165" s="82">
        <v>0</v>
      </c>
      <c r="T165" s="82">
        <v>5.8898877620000016</v>
      </c>
      <c r="U165" s="82">
        <v>33.220186080999987</v>
      </c>
      <c r="V165" s="82">
        <v>15.614892461999995</v>
      </c>
      <c r="W165" s="82">
        <v>0.44325281500000008</v>
      </c>
      <c r="X165" s="82">
        <v>0.39384956926087733</v>
      </c>
      <c r="Y165" s="82">
        <v>0.83389702200000004</v>
      </c>
      <c r="Z165" s="82">
        <v>2.8811432975</v>
      </c>
      <c r="AA165" s="105">
        <v>0</v>
      </c>
      <c r="AB165" s="82">
        <v>2.7101653215000003</v>
      </c>
      <c r="AC165" s="82">
        <v>3.7849043501389481</v>
      </c>
      <c r="AD165" s="82">
        <v>0.20268149679316905</v>
      </c>
      <c r="AE165" s="82">
        <v>12.191036813442194</v>
      </c>
      <c r="AF165" s="105">
        <v>14.370366869127885</v>
      </c>
      <c r="AG165" s="105">
        <v>2.51481420209738</v>
      </c>
      <c r="AH165" s="82">
        <v>0</v>
      </c>
      <c r="AI165" s="82">
        <v>0.40038185799999992</v>
      </c>
      <c r="AJ165" s="97">
        <v>29.032205283763115</v>
      </c>
      <c r="AK165" s="82">
        <v>6.0929873399999988</v>
      </c>
      <c r="AL165" s="82">
        <v>2.4371949359999996</v>
      </c>
      <c r="AM165" s="82">
        <v>17.962958586409854</v>
      </c>
      <c r="AN165" s="105">
        <v>13.65184852567149</v>
      </c>
      <c r="AO165" s="82">
        <v>86.947536808900907</v>
      </c>
      <c r="AP165" s="82">
        <v>1.401336503</v>
      </c>
      <c r="AQ165" s="82">
        <v>4.4042004379999993</v>
      </c>
      <c r="AR165" s="82">
        <v>6.7245014202116948</v>
      </c>
      <c r="AS165" s="85"/>
      <c r="AT165" s="85"/>
      <c r="AU165" s="81"/>
      <c r="AV165" s="77"/>
      <c r="AW165" s="81"/>
      <c r="AX165" s="81"/>
      <c r="AY165" s="81">
        <f>SUM(J165:L165,O165:Z165,AB165:AE165,AH165:AI165,AK165:AM165,AO165:AR165)</f>
        <v>275.63114261368042</v>
      </c>
      <c r="BA165" s="81"/>
    </row>
    <row r="166" spans="1:53" x14ac:dyDescent="0.25">
      <c r="A166" s="77"/>
      <c r="B166" s="77"/>
      <c r="C166" s="77" t="s">
        <v>192</v>
      </c>
      <c r="D166" s="77"/>
      <c r="E166" s="77" t="s">
        <v>45</v>
      </c>
      <c r="F166" s="77">
        <v>2005</v>
      </c>
      <c r="G166" s="77" t="s">
        <v>67</v>
      </c>
      <c r="H166" s="77"/>
      <c r="I166" s="81">
        <f>I167</f>
        <v>1.745198610319965</v>
      </c>
      <c r="J166" s="81">
        <f t="shared" ref="J166:AR166" si="109">J167</f>
        <v>2.5036329794538057</v>
      </c>
      <c r="K166" s="81">
        <f t="shared" si="109"/>
        <v>2.5276286497930411</v>
      </c>
      <c r="L166" s="81">
        <f t="shared" si="109"/>
        <v>1.8234161386097858</v>
      </c>
      <c r="M166" s="81">
        <f t="shared" si="109"/>
        <v>1.745198610319965</v>
      </c>
      <c r="N166" s="81">
        <f t="shared" si="109"/>
        <v>2.5036329794538057</v>
      </c>
      <c r="O166" s="81">
        <f t="shared" si="109"/>
        <v>2.1586131065612331</v>
      </c>
      <c r="P166" s="81">
        <f t="shared" si="109"/>
        <v>1.9768743219769012</v>
      </c>
      <c r="Q166" s="81">
        <f t="shared" si="109"/>
        <v>2.5138573535222597</v>
      </c>
      <c r="R166" s="81">
        <f t="shared" si="109"/>
        <v>2.4924776775422242</v>
      </c>
      <c r="S166" s="81">
        <f t="shared" si="109"/>
        <v>1.9371844437867993</v>
      </c>
      <c r="T166" s="81">
        <f t="shared" si="109"/>
        <v>2.6811883856766459</v>
      </c>
      <c r="U166" s="81">
        <f t="shared" si="109"/>
        <v>2.0030023430573891</v>
      </c>
      <c r="V166" s="81">
        <f t="shared" si="109"/>
        <v>2.3559669905816074</v>
      </c>
      <c r="W166" s="81">
        <f t="shared" si="109"/>
        <v>2.1586131065612331</v>
      </c>
      <c r="X166" s="81">
        <f t="shared" si="109"/>
        <v>2.1783750424064405</v>
      </c>
      <c r="Y166" s="81">
        <f t="shared" si="109"/>
        <v>2.4509109488679783</v>
      </c>
      <c r="Z166" s="81">
        <f t="shared" si="109"/>
        <v>2.6559597602209113</v>
      </c>
      <c r="AA166" s="81">
        <f t="shared" si="109"/>
        <v>0</v>
      </c>
      <c r="AB166" s="81">
        <f t="shared" si="109"/>
        <v>2.835890784813238</v>
      </c>
      <c r="AC166" s="81">
        <f t="shared" si="109"/>
        <v>1.8933804061369015</v>
      </c>
      <c r="AD166" s="81">
        <f t="shared" si="109"/>
        <v>2.505525349467296</v>
      </c>
      <c r="AE166" s="81">
        <f t="shared" si="109"/>
        <v>1.8485836618557212</v>
      </c>
      <c r="AF166" s="81">
        <f t="shared" si="109"/>
        <v>1.745198610319965</v>
      </c>
      <c r="AG166" s="81">
        <f t="shared" si="109"/>
        <v>1.745198610319965</v>
      </c>
      <c r="AH166" s="81">
        <f t="shared" si="109"/>
        <v>2.3160418666477396</v>
      </c>
      <c r="AI166" s="81">
        <f t="shared" si="109"/>
        <v>2.4928492084438947</v>
      </c>
      <c r="AJ166" s="81">
        <f t="shared" si="109"/>
        <v>2.0673577046667977</v>
      </c>
      <c r="AK166" s="81">
        <f t="shared" si="109"/>
        <v>1.7030242623878256</v>
      </c>
      <c r="AL166" s="81">
        <f t="shared" si="109"/>
        <v>2.4207777547641607</v>
      </c>
      <c r="AM166" s="81">
        <f t="shared" si="109"/>
        <v>1.745198610319965</v>
      </c>
      <c r="AN166" s="81">
        <f t="shared" si="109"/>
        <v>1.745198610319965</v>
      </c>
      <c r="AO166" s="81">
        <f t="shared" si="109"/>
        <v>2.0193099754829484</v>
      </c>
      <c r="AP166" s="81">
        <f t="shared" si="109"/>
        <v>1.9097423719855142</v>
      </c>
      <c r="AQ166" s="81">
        <f t="shared" si="109"/>
        <v>2.3989463618847156</v>
      </c>
      <c r="AR166" s="81">
        <f t="shared" si="109"/>
        <v>2.1696920922262062</v>
      </c>
      <c r="AS166" s="81"/>
      <c r="AT166" s="81"/>
      <c r="AU166" s="81"/>
      <c r="AV166" s="6"/>
      <c r="AW166" s="6"/>
      <c r="AX166" s="6"/>
      <c r="AY166" s="6"/>
      <c r="BA166" s="81"/>
    </row>
    <row r="167" spans="1:53" x14ac:dyDescent="0.25">
      <c r="C167" s="77" t="s">
        <v>192</v>
      </c>
      <c r="E167" t="s">
        <v>45</v>
      </c>
      <c r="F167">
        <v>2010</v>
      </c>
      <c r="G167" t="s">
        <v>67</v>
      </c>
      <c r="I167" s="97">
        <v>1.745198610319965</v>
      </c>
      <c r="J167" s="81">
        <v>2.5036329794538057</v>
      </c>
      <c r="K167" s="81">
        <v>2.5276286497930411</v>
      </c>
      <c r="L167" s="81">
        <v>1.8234161386097858</v>
      </c>
      <c r="M167" s="97">
        <v>1.745198610319965</v>
      </c>
      <c r="N167" s="73">
        <v>2.5036329794538057</v>
      </c>
      <c r="O167" s="81">
        <v>2.1586131065612331</v>
      </c>
      <c r="P167" s="81">
        <v>1.9768743219769012</v>
      </c>
      <c r="Q167" s="81">
        <v>2.5138573535222597</v>
      </c>
      <c r="R167" s="81">
        <v>2.4924776775422242</v>
      </c>
      <c r="S167" s="81">
        <v>1.9371844437867993</v>
      </c>
      <c r="T167" s="81">
        <v>2.6811883856766459</v>
      </c>
      <c r="U167" s="81">
        <v>2.0030023430573891</v>
      </c>
      <c r="V167" s="81">
        <v>2.3559669905816074</v>
      </c>
      <c r="W167" s="81">
        <v>2.1586131065612331</v>
      </c>
      <c r="X167" s="81">
        <v>2.1783750424064405</v>
      </c>
      <c r="Y167" s="81">
        <v>2.4509109488679783</v>
      </c>
      <c r="Z167" s="81">
        <v>2.6559597602209113</v>
      </c>
      <c r="AA167" s="81">
        <v>0</v>
      </c>
      <c r="AB167" s="81">
        <v>2.835890784813238</v>
      </c>
      <c r="AC167" s="81">
        <v>1.8933804061369015</v>
      </c>
      <c r="AD167" s="81">
        <v>2.505525349467296</v>
      </c>
      <c r="AE167" s="81">
        <v>1.8485836618557212</v>
      </c>
      <c r="AF167" s="97">
        <v>1.745198610319965</v>
      </c>
      <c r="AG167" s="97">
        <v>1.745198610319965</v>
      </c>
      <c r="AH167" s="81">
        <v>2.3160418666477396</v>
      </c>
      <c r="AI167" s="81">
        <v>2.4928492084438947</v>
      </c>
      <c r="AJ167" s="81">
        <v>2.0673577046667977</v>
      </c>
      <c r="AK167" s="81">
        <v>1.7030242623878256</v>
      </c>
      <c r="AL167" s="81">
        <v>2.4207777547641607</v>
      </c>
      <c r="AM167" s="81">
        <v>1.745198610319965</v>
      </c>
      <c r="AN167" s="97">
        <v>1.745198610319965</v>
      </c>
      <c r="AO167" s="81">
        <v>2.0193099754829484</v>
      </c>
      <c r="AP167" s="81">
        <v>1.9097423719855142</v>
      </c>
      <c r="AQ167" s="81">
        <v>2.3989463618847156</v>
      </c>
      <c r="AR167" s="81">
        <v>2.1696920922262062</v>
      </c>
      <c r="AS167" s="81"/>
      <c r="AT167" s="81"/>
      <c r="AU167" s="81"/>
      <c r="AV167" s="6"/>
      <c r="AW167" s="6"/>
      <c r="AX167" s="6"/>
      <c r="AY167" s="6"/>
      <c r="BA167" s="81"/>
    </row>
    <row r="168" spans="1:53" x14ac:dyDescent="0.25">
      <c r="C168" s="77" t="s">
        <v>192</v>
      </c>
      <c r="E168" t="s">
        <v>45</v>
      </c>
      <c r="F168">
        <v>2020</v>
      </c>
      <c r="G168" t="s">
        <v>67</v>
      </c>
      <c r="I168" s="97">
        <v>1.4294831301741375</v>
      </c>
      <c r="J168" s="81">
        <v>2.065736915897991</v>
      </c>
      <c r="K168" s="81">
        <v>2.0859665106641203</v>
      </c>
      <c r="L168" s="81">
        <v>1.4936418501319149</v>
      </c>
      <c r="M168" s="97">
        <v>1.4294831301741375</v>
      </c>
      <c r="N168" s="73">
        <v>2.065736915897991</v>
      </c>
      <c r="O168" s="81">
        <v>0</v>
      </c>
      <c r="P168" s="81">
        <v>1.6218857612449944</v>
      </c>
      <c r="Q168" s="81">
        <v>2.0684873602356064</v>
      </c>
      <c r="R168" s="81">
        <v>2.0879271029216495</v>
      </c>
      <c r="S168" s="81">
        <v>1.5921871329038939</v>
      </c>
      <c r="T168" s="81">
        <v>2.1937725751252621</v>
      </c>
      <c r="U168" s="81">
        <v>1.6785602462514488</v>
      </c>
      <c r="V168" s="81">
        <v>1.9489236025866481</v>
      </c>
      <c r="W168" s="81">
        <v>1.7808146931156059</v>
      </c>
      <c r="X168" s="81">
        <v>1.7056877251186564</v>
      </c>
      <c r="Y168" s="81">
        <v>1.9905679505477163</v>
      </c>
      <c r="Z168" s="81">
        <v>2.1821041786345443</v>
      </c>
      <c r="AA168" s="81">
        <v>0</v>
      </c>
      <c r="AB168" s="81">
        <v>2.3327691448757322</v>
      </c>
      <c r="AC168" s="81">
        <v>1.5501402971769982</v>
      </c>
      <c r="AD168" s="81">
        <v>2.0638819328192302</v>
      </c>
      <c r="AE168" s="81">
        <v>1.5188154343055074</v>
      </c>
      <c r="AF168" s="97">
        <v>1.4294831301741375</v>
      </c>
      <c r="AG168" s="97">
        <v>1.4294831301741375</v>
      </c>
      <c r="AH168" s="81">
        <v>1.8134821166689057</v>
      </c>
      <c r="AI168" s="81">
        <v>2.0639946112699019</v>
      </c>
      <c r="AJ168" s="81">
        <v>1.7469612207059324</v>
      </c>
      <c r="AK168" s="81">
        <v>1.4043014137627972</v>
      </c>
      <c r="AL168" s="81">
        <v>1.9756210478129799</v>
      </c>
      <c r="AM168" s="81">
        <v>1.4294831301741375</v>
      </c>
      <c r="AN168" s="97">
        <v>1.4294831301741375</v>
      </c>
      <c r="AO168" s="81">
        <v>1.6989415219244988</v>
      </c>
      <c r="AP168" s="81">
        <v>1.5787905879609212</v>
      </c>
      <c r="AQ168" s="81">
        <v>1.9537812239428052</v>
      </c>
      <c r="AR168" s="81">
        <v>1.7191573094881685</v>
      </c>
      <c r="AS168" s="81"/>
      <c r="AT168" s="81"/>
      <c r="AU168" s="81"/>
      <c r="AV168" s="6"/>
      <c r="AW168" s="6"/>
      <c r="AX168" s="6"/>
      <c r="AY168" s="6"/>
      <c r="BA168" s="81"/>
    </row>
    <row r="169" spans="1:53" x14ac:dyDescent="0.25">
      <c r="C169" s="77" t="s">
        <v>192</v>
      </c>
      <c r="E169" t="s">
        <v>45</v>
      </c>
      <c r="F169">
        <v>2030</v>
      </c>
      <c r="G169" t="s">
        <v>67</v>
      </c>
      <c r="I169" s="97">
        <v>1.3155592199009962</v>
      </c>
      <c r="J169" s="81">
        <v>1.9068356494278169</v>
      </c>
      <c r="K169" s="81">
        <v>1.926594593598238</v>
      </c>
      <c r="L169" s="81">
        <v>1.3746365241935994</v>
      </c>
      <c r="M169" s="97">
        <v>1.3155592199009962</v>
      </c>
      <c r="N169" s="73">
        <v>1.9068356494278169</v>
      </c>
      <c r="O169" s="81">
        <v>0</v>
      </c>
      <c r="P169" s="81">
        <v>1.4937523645486537</v>
      </c>
      <c r="Q169" s="81">
        <v>1.9078255624644302</v>
      </c>
      <c r="R169" s="81">
        <v>1.9418576958071174</v>
      </c>
      <c r="S169" s="81">
        <v>1.4676951787409582</v>
      </c>
      <c r="T169" s="81">
        <v>2.0178806256557174</v>
      </c>
      <c r="U169" s="81">
        <v>1.5615220251015793</v>
      </c>
      <c r="V169" s="81">
        <v>1.8018758763541167</v>
      </c>
      <c r="W169" s="81">
        <v>1.6444816242529765</v>
      </c>
      <c r="X169" s="81">
        <v>1.5351189526067908</v>
      </c>
      <c r="Y169" s="81">
        <v>1.8244703507862476</v>
      </c>
      <c r="Z169" s="81">
        <v>2.0111126048765069</v>
      </c>
      <c r="AA169" s="81">
        <v>0</v>
      </c>
      <c r="AB169" s="81">
        <v>2.1513605012860015</v>
      </c>
      <c r="AC169" s="81">
        <v>1.4262824276702406</v>
      </c>
      <c r="AD169" s="81">
        <v>1.9045153225665086</v>
      </c>
      <c r="AE169" s="81">
        <v>1.399818880496114</v>
      </c>
      <c r="AF169" s="97">
        <v>1.3155592199009962</v>
      </c>
      <c r="AG169" s="97">
        <v>1.3155592199009962</v>
      </c>
      <c r="AH169" s="81">
        <v>1.6321339050020152</v>
      </c>
      <c r="AI169" s="81">
        <v>1.9097233097022637</v>
      </c>
      <c r="AJ169" s="81">
        <v>1.6313464517294887</v>
      </c>
      <c r="AK169" s="81">
        <v>1.2965133308824814</v>
      </c>
      <c r="AL169" s="81">
        <v>1.8149849373695441</v>
      </c>
      <c r="AM169" s="81">
        <v>1.3155592199009962</v>
      </c>
      <c r="AN169" s="97">
        <v>1.3155592199009962</v>
      </c>
      <c r="AO169" s="81">
        <v>1.5833225369418606</v>
      </c>
      <c r="AP169" s="81">
        <v>1.4593663334053393</v>
      </c>
      <c r="AQ169" s="81">
        <v>1.7931463178285838</v>
      </c>
      <c r="AR169" s="81">
        <v>1.5504113446204957</v>
      </c>
      <c r="AS169" s="81"/>
      <c r="AT169" s="81"/>
      <c r="AU169" s="81"/>
      <c r="AV169" s="6"/>
      <c r="AZ169" s="72"/>
      <c r="BA169" s="81"/>
    </row>
    <row r="170" spans="1:53" s="72" customFormat="1" x14ac:dyDescent="0.25">
      <c r="A170"/>
      <c r="B170"/>
      <c r="C170" s="77" t="s">
        <v>192</v>
      </c>
      <c r="D170"/>
      <c r="E170" t="s">
        <v>45</v>
      </c>
      <c r="F170">
        <v>2040</v>
      </c>
      <c r="G170" t="s">
        <v>67</v>
      </c>
      <c r="H170"/>
      <c r="I170" s="97">
        <v>1.2130257124159076</v>
      </c>
      <c r="J170" s="81">
        <v>1.7640972165013791</v>
      </c>
      <c r="K170" s="81">
        <v>1.7831614655806591</v>
      </c>
      <c r="L170" s="81">
        <v>1.2675551006177055</v>
      </c>
      <c r="M170" s="97">
        <v>1.2130257124159076</v>
      </c>
      <c r="N170" s="73">
        <v>1.7640972165013791</v>
      </c>
      <c r="O170" s="81">
        <v>0</v>
      </c>
      <c r="P170" s="81">
        <v>1.3785492500817897</v>
      </c>
      <c r="Q170" s="81">
        <v>1.7632586924350215</v>
      </c>
      <c r="R170" s="81">
        <v>1.810500810863507</v>
      </c>
      <c r="S170" s="81">
        <v>1.3556524199943163</v>
      </c>
      <c r="T170" s="81">
        <v>1.8595342862091022</v>
      </c>
      <c r="U170" s="81">
        <v>1.4561139732494364</v>
      </c>
      <c r="V170" s="81">
        <v>1.6702991841039527</v>
      </c>
      <c r="W170" s="81">
        <v>1.521783499446475</v>
      </c>
      <c r="X170" s="81">
        <v>1.3816070573461114</v>
      </c>
      <c r="Y170" s="81">
        <v>1.6749348341784576</v>
      </c>
      <c r="Z170" s="81">
        <v>1.8572208680584985</v>
      </c>
      <c r="AA170" s="81">
        <v>0</v>
      </c>
      <c r="AB170" s="81">
        <v>1.9887840857844599</v>
      </c>
      <c r="AC170" s="81">
        <v>1.3148103451141591</v>
      </c>
      <c r="AD170" s="81">
        <v>1.7610853733390583</v>
      </c>
      <c r="AE170" s="81">
        <v>1.2927219820676603</v>
      </c>
      <c r="AF170" s="97">
        <v>1.2130257124159076</v>
      </c>
      <c r="AG170" s="97">
        <v>1.2130257124159076</v>
      </c>
      <c r="AH170" s="81">
        <v>1.4689205145018136</v>
      </c>
      <c r="AI170" s="81">
        <v>1.7700554009399263</v>
      </c>
      <c r="AJ170" s="81">
        <v>1.5272931596506887</v>
      </c>
      <c r="AK170" s="81">
        <v>1.199500639711907</v>
      </c>
      <c r="AL170" s="81">
        <v>1.6704181135134846</v>
      </c>
      <c r="AM170" s="81">
        <v>1.2130257124159076</v>
      </c>
      <c r="AN170" s="97">
        <v>1.2130257124159076</v>
      </c>
      <c r="AO170" s="81">
        <v>1.4791223924825001</v>
      </c>
      <c r="AP170" s="81">
        <v>1.3518803086516429</v>
      </c>
      <c r="AQ170" s="81">
        <v>1.6485732682631793</v>
      </c>
      <c r="AR170" s="81">
        <v>1.4253341315149799</v>
      </c>
      <c r="AS170" s="81"/>
      <c r="AT170" s="81"/>
      <c r="AU170" s="81"/>
      <c r="AV170" s="73"/>
      <c r="AZ170"/>
      <c r="BA170" s="81"/>
    </row>
    <row r="171" spans="1:53" x14ac:dyDescent="0.25">
      <c r="C171" s="77" t="s">
        <v>192</v>
      </c>
      <c r="E171" t="s">
        <v>45</v>
      </c>
      <c r="F171">
        <v>2050</v>
      </c>
      <c r="G171" t="s">
        <v>67</v>
      </c>
      <c r="I171" s="97">
        <v>1.120746066281467</v>
      </c>
      <c r="J171" s="81">
        <v>1.636646652524973</v>
      </c>
      <c r="K171" s="81">
        <v>1.654073175198163</v>
      </c>
      <c r="L171" s="81">
        <v>1.1711553217940391</v>
      </c>
      <c r="M171" s="97">
        <v>1.120746066281467</v>
      </c>
      <c r="N171" s="73">
        <v>1.636646652524973</v>
      </c>
      <c r="O171" s="81">
        <v>0</v>
      </c>
      <c r="P171" s="81">
        <v>1.2748658455411275</v>
      </c>
      <c r="Q171" s="81">
        <v>1.6331446381774668</v>
      </c>
      <c r="R171" s="81">
        <v>1.6923181527952385</v>
      </c>
      <c r="S171" s="81">
        <v>1.2548139371223386</v>
      </c>
      <c r="T171" s="81">
        <v>1.7170157723961554</v>
      </c>
      <c r="U171" s="81">
        <v>1.3612674892586314</v>
      </c>
      <c r="V171" s="81">
        <v>1.5518135996064411</v>
      </c>
      <c r="W171" s="81">
        <v>1.4113573277379532</v>
      </c>
      <c r="X171" s="81">
        <v>1.2434463516115002</v>
      </c>
      <c r="Y171" s="81">
        <v>1.5403740284435334</v>
      </c>
      <c r="Z171" s="81">
        <v>1.7187170871193835</v>
      </c>
      <c r="AA171" s="81">
        <v>0</v>
      </c>
      <c r="AB171" s="81">
        <v>1.841089985295405</v>
      </c>
      <c r="AC171" s="81">
        <v>1.2144854708136856</v>
      </c>
      <c r="AD171" s="81">
        <v>1.6319984190343539</v>
      </c>
      <c r="AE171" s="81">
        <v>1.1963347734820517</v>
      </c>
      <c r="AF171" s="97">
        <v>1.120746066281467</v>
      </c>
      <c r="AG171" s="97">
        <v>1.120746066281467</v>
      </c>
      <c r="AH171" s="81">
        <v>1.3220284630516321</v>
      </c>
      <c r="AI171" s="81">
        <v>1.6444934168002299</v>
      </c>
      <c r="AJ171" s="81">
        <v>1.4336451967797688</v>
      </c>
      <c r="AK171" s="81">
        <v>1.1121847664330009</v>
      </c>
      <c r="AL171" s="81">
        <v>1.5403053064640662</v>
      </c>
      <c r="AM171" s="81">
        <v>1.120746066281467</v>
      </c>
      <c r="AN171" s="97">
        <v>1.120746066281467</v>
      </c>
      <c r="AO171" s="81">
        <v>1.3853594222793335</v>
      </c>
      <c r="AP171" s="81">
        <v>1.2551586911638672</v>
      </c>
      <c r="AQ171" s="81">
        <v>1.5184545465400558</v>
      </c>
      <c r="AR171" s="81">
        <v>1.3571433664021038</v>
      </c>
      <c r="AS171" s="81"/>
      <c r="AT171" s="81"/>
      <c r="AU171" s="81"/>
      <c r="AW171" s="6"/>
      <c r="BA171" s="81"/>
    </row>
    <row r="172" spans="1:53" x14ac:dyDescent="0.25">
      <c r="B172" t="s">
        <v>46</v>
      </c>
      <c r="AU172" s="81"/>
      <c r="AW172" s="6"/>
      <c r="AX172" s="6"/>
      <c r="BA172" s="81"/>
    </row>
    <row r="173" spans="1:53" x14ac:dyDescent="0.25">
      <c r="A173" s="77" t="s">
        <v>72</v>
      </c>
      <c r="B173" s="77" t="s">
        <v>42</v>
      </c>
      <c r="D173" s="77" t="s">
        <v>40</v>
      </c>
      <c r="E173" s="77" t="s">
        <v>41</v>
      </c>
      <c r="F173" s="77">
        <v>2005</v>
      </c>
      <c r="G173" s="77" t="s">
        <v>71</v>
      </c>
      <c r="H173" s="77"/>
      <c r="I173" s="11">
        <f>I174</f>
        <v>4.2289563978556703</v>
      </c>
      <c r="J173" s="11">
        <f t="shared" ref="J173:AR173" si="110">J174</f>
        <v>7.515970000000002</v>
      </c>
      <c r="K173" s="11">
        <f t="shared" si="110"/>
        <v>4.0996199999999998</v>
      </c>
      <c r="L173" s="11">
        <f t="shared" si="110"/>
        <v>8.8825099999999999</v>
      </c>
      <c r="M173" s="11">
        <f t="shared" si="110"/>
        <v>7.7530867294020629</v>
      </c>
      <c r="N173" s="11">
        <f t="shared" si="110"/>
        <v>3.6828253000000011</v>
      </c>
      <c r="O173" s="11">
        <f t="shared" si="110"/>
        <v>0</v>
      </c>
      <c r="P173" s="11">
        <f t="shared" si="110"/>
        <v>17.743775532258137</v>
      </c>
      <c r="Q173" s="11">
        <f t="shared" si="110"/>
        <v>33.480230000000006</v>
      </c>
      <c r="R173" s="11">
        <f t="shared" si="110"/>
        <v>4.7828899999999992</v>
      </c>
      <c r="S173" s="11">
        <f t="shared" si="110"/>
        <v>2.7330799999999997</v>
      </c>
      <c r="T173" s="11">
        <f t="shared" si="110"/>
        <v>43.04601000000001</v>
      </c>
      <c r="U173" s="11">
        <f t="shared" si="110"/>
        <v>14.348669999999998</v>
      </c>
      <c r="V173" s="11">
        <f t="shared" si="110"/>
        <v>86.092020000000005</v>
      </c>
      <c r="W173" s="11">
        <f t="shared" si="110"/>
        <v>10.249049999999999</v>
      </c>
      <c r="X173" s="11">
        <f t="shared" si="110"/>
        <v>3.1748471660307724</v>
      </c>
      <c r="Y173" s="11">
        <f t="shared" si="110"/>
        <v>9.5657800000000019</v>
      </c>
      <c r="Z173" s="11">
        <f t="shared" si="110"/>
        <v>7.5159700000000011</v>
      </c>
      <c r="AA173" s="11">
        <f t="shared" si="110"/>
        <v>4.8367382862474066</v>
      </c>
      <c r="AB173" s="11">
        <f t="shared" si="110"/>
        <v>22.547909999999991</v>
      </c>
      <c r="AC173" s="11">
        <f t="shared" si="110"/>
        <v>6.1494300000000006</v>
      </c>
      <c r="AD173" s="11">
        <f t="shared" si="110"/>
        <v>0</v>
      </c>
      <c r="AE173" s="11">
        <f t="shared" si="110"/>
        <v>5.4661599999999995</v>
      </c>
      <c r="AF173" s="11">
        <f t="shared" si="110"/>
        <v>2.1144781989278352</v>
      </c>
      <c r="AG173" s="11">
        <f t="shared" si="110"/>
        <v>9.5151518951752596</v>
      </c>
      <c r="AH173" s="11">
        <f t="shared" si="110"/>
        <v>0</v>
      </c>
      <c r="AI173" s="11">
        <f t="shared" si="110"/>
        <v>4.7828899999999992</v>
      </c>
      <c r="AJ173" s="11">
        <f t="shared" si="110"/>
        <v>43.046970747601918</v>
      </c>
      <c r="AK173" s="11">
        <f t="shared" si="110"/>
        <v>33.480229999999999</v>
      </c>
      <c r="AL173" s="11">
        <f t="shared" si="110"/>
        <v>9.5657799999999984</v>
      </c>
      <c r="AM173" s="11">
        <f t="shared" si="110"/>
        <v>35.241303315463924</v>
      </c>
      <c r="AN173" s="11">
        <f t="shared" si="110"/>
        <v>13.391695259876292</v>
      </c>
      <c r="AO173" s="11">
        <f t="shared" si="110"/>
        <v>48.367382862474066</v>
      </c>
      <c r="AP173" s="11">
        <f t="shared" si="110"/>
        <v>1.3665400000000001</v>
      </c>
      <c r="AQ173" s="11">
        <f t="shared" si="110"/>
        <v>4.7828900000000001</v>
      </c>
      <c r="AR173" s="11">
        <f t="shared" si="110"/>
        <v>24.597720000000006</v>
      </c>
      <c r="AS173" s="11"/>
      <c r="AT173" s="11"/>
      <c r="AU173" s="81"/>
      <c r="AV173" s="81"/>
      <c r="AW173" s="77"/>
      <c r="AX173" s="77"/>
      <c r="AY173" s="77"/>
      <c r="BA173" s="81"/>
    </row>
    <row r="174" spans="1:53" x14ac:dyDescent="0.25">
      <c r="A174" t="s">
        <v>72</v>
      </c>
      <c r="B174" t="s">
        <v>42</v>
      </c>
      <c r="D174" t="s">
        <v>40</v>
      </c>
      <c r="E174" t="s">
        <v>41</v>
      </c>
      <c r="F174">
        <v>2010</v>
      </c>
      <c r="G174" t="s">
        <v>71</v>
      </c>
      <c r="I174" s="105">
        <v>4.2289563978556703</v>
      </c>
      <c r="J174" s="11">
        <v>7.515970000000002</v>
      </c>
      <c r="K174" s="11">
        <v>4.0996199999999998</v>
      </c>
      <c r="L174" s="11">
        <v>8.8825099999999999</v>
      </c>
      <c r="M174" s="105">
        <v>7.7530867294020629</v>
      </c>
      <c r="N174" s="105">
        <v>3.6828253000000011</v>
      </c>
      <c r="O174" s="11">
        <v>0</v>
      </c>
      <c r="P174" s="11">
        <v>17.743775532258137</v>
      </c>
      <c r="Q174" s="11">
        <v>33.480230000000006</v>
      </c>
      <c r="R174" s="11">
        <v>4.7828899999999992</v>
      </c>
      <c r="S174" s="11">
        <v>2.7330799999999997</v>
      </c>
      <c r="T174" s="11">
        <v>43.04601000000001</v>
      </c>
      <c r="U174" s="11">
        <v>14.348669999999998</v>
      </c>
      <c r="V174" s="11">
        <v>86.092020000000005</v>
      </c>
      <c r="W174" s="11">
        <v>10.249049999999999</v>
      </c>
      <c r="X174" s="11">
        <v>3.1748471660307724</v>
      </c>
      <c r="Y174" s="11">
        <v>9.5657800000000019</v>
      </c>
      <c r="Z174" s="11">
        <v>7.5159700000000011</v>
      </c>
      <c r="AA174" s="97">
        <v>4.8367382862474066</v>
      </c>
      <c r="AB174" s="11">
        <v>22.547909999999991</v>
      </c>
      <c r="AC174" s="11">
        <v>6.1494300000000006</v>
      </c>
      <c r="AD174" s="11">
        <v>0</v>
      </c>
      <c r="AE174" s="11">
        <v>5.4661599999999995</v>
      </c>
      <c r="AF174" s="105">
        <v>2.1144781989278352</v>
      </c>
      <c r="AG174" s="105">
        <v>9.5151518951752596</v>
      </c>
      <c r="AH174" s="11">
        <v>0</v>
      </c>
      <c r="AI174" s="11">
        <v>4.7828899999999992</v>
      </c>
      <c r="AJ174" s="97">
        <v>43.046970747601918</v>
      </c>
      <c r="AK174" s="11">
        <v>33.480229999999999</v>
      </c>
      <c r="AL174" s="11">
        <v>9.5657799999999984</v>
      </c>
      <c r="AM174" s="11">
        <v>35.241303315463924</v>
      </c>
      <c r="AN174" s="105">
        <v>13.391695259876292</v>
      </c>
      <c r="AO174" s="11">
        <v>48.367382862474066</v>
      </c>
      <c r="AP174" s="11">
        <v>1.3665400000000001</v>
      </c>
      <c r="AQ174" s="11">
        <v>4.7828900000000001</v>
      </c>
      <c r="AR174" s="11">
        <v>24.597720000000006</v>
      </c>
      <c r="AS174" s="11"/>
      <c r="AT174" s="11"/>
      <c r="AU174" s="81">
        <f>SUM(J174:L174,O174:Z174,AB174:AE174,AH174:AI174,AK174:AM174,AO174:AR174)</f>
        <v>449.57865887622694</v>
      </c>
      <c r="AV174" s="77"/>
      <c r="AW174" s="77"/>
      <c r="AX174" s="77"/>
      <c r="AY174" s="77"/>
      <c r="BA174" s="81"/>
    </row>
    <row r="175" spans="1:53" x14ac:dyDescent="0.25">
      <c r="B175" t="s">
        <v>42</v>
      </c>
      <c r="D175" t="s">
        <v>40</v>
      </c>
      <c r="E175" t="s">
        <v>41</v>
      </c>
      <c r="F175">
        <v>2020</v>
      </c>
      <c r="G175" t="s">
        <v>71</v>
      </c>
      <c r="I175" s="105">
        <v>4.834016375485243</v>
      </c>
      <c r="J175" s="81">
        <v>8.8825099999999999</v>
      </c>
      <c r="K175" s="81">
        <v>14.336169885835639</v>
      </c>
      <c r="L175" s="81">
        <v>9.5657800000000019</v>
      </c>
      <c r="M175" s="105">
        <v>8.8623633550562797</v>
      </c>
      <c r="N175" s="105">
        <v>4.3524298999999997</v>
      </c>
      <c r="O175" s="81">
        <v>0</v>
      </c>
      <c r="P175" s="81">
        <v>20.472532405426886</v>
      </c>
      <c r="Q175" s="81">
        <v>37.579849999999993</v>
      </c>
      <c r="R175" s="81">
        <v>5.4661600000000004</v>
      </c>
      <c r="S175" s="81">
        <v>9.7398771960000019</v>
      </c>
      <c r="T175" s="81">
        <v>48.512169999999998</v>
      </c>
      <c r="U175" s="81">
        <v>16.398479999999999</v>
      </c>
      <c r="V175" s="81">
        <v>97.024339999999995</v>
      </c>
      <c r="W175" s="81">
        <v>11.615589999999999</v>
      </c>
      <c r="X175" s="81">
        <v>3.6126048555854604</v>
      </c>
      <c r="Y175" s="81">
        <v>10.932320000000001</v>
      </c>
      <c r="Z175" s="81">
        <v>8.1992399999999996</v>
      </c>
      <c r="AA175" s="97">
        <v>5.5077536810916392</v>
      </c>
      <c r="AB175" s="81">
        <v>25.280989999999996</v>
      </c>
      <c r="AC175" s="81">
        <v>6.8327</v>
      </c>
      <c r="AD175" s="81">
        <v>0</v>
      </c>
      <c r="AE175" s="81">
        <v>6.1494300000000006</v>
      </c>
      <c r="AF175" s="105">
        <v>2.4170081877426215</v>
      </c>
      <c r="AG175" s="105">
        <v>10.876536844841798</v>
      </c>
      <c r="AH175" s="81">
        <v>0</v>
      </c>
      <c r="AI175" s="81">
        <v>4.7828900000000001</v>
      </c>
      <c r="AJ175" s="97">
        <v>49.019007761715585</v>
      </c>
      <c r="AK175" s="81">
        <v>38.263120000000001</v>
      </c>
      <c r="AL175" s="81">
        <v>10.932320000000001</v>
      </c>
      <c r="AM175" s="81">
        <v>40.28346979571036</v>
      </c>
      <c r="AN175" s="105">
        <v>15.307718522369937</v>
      </c>
      <c r="AO175" s="81">
        <v>55.077536810916385</v>
      </c>
      <c r="AP175" s="81">
        <v>1.3665400000000001</v>
      </c>
      <c r="AQ175" s="81">
        <v>5.4661600000000004</v>
      </c>
      <c r="AR175" s="81">
        <v>28.014069999999997</v>
      </c>
      <c r="AS175" s="81"/>
      <c r="AT175" s="81"/>
      <c r="AU175" s="81"/>
      <c r="AV175" s="81">
        <f>SUM(J175:L175,O175:Z175,AB175:AE175,AH175:AI175,AK175:AM175,AO175:AR175)</f>
        <v>524.78685094947468</v>
      </c>
      <c r="AW175" s="77"/>
      <c r="AX175" s="77"/>
      <c r="AY175" s="77"/>
      <c r="BA175" s="81"/>
    </row>
    <row r="176" spans="1:53" x14ac:dyDescent="0.25">
      <c r="B176" t="s">
        <v>42</v>
      </c>
      <c r="D176" t="s">
        <v>40</v>
      </c>
      <c r="E176" s="83" t="s">
        <v>41</v>
      </c>
      <c r="F176" s="83">
        <v>2030</v>
      </c>
      <c r="G176" s="83" t="s">
        <v>71</v>
      </c>
      <c r="H176" s="83"/>
      <c r="I176" s="108">
        <v>6.2705112481713918</v>
      </c>
      <c r="J176" s="85">
        <v>11.581426500000001</v>
      </c>
      <c r="K176" s="85">
        <v>14.33908992418638</v>
      </c>
      <c r="L176" s="85">
        <v>12.660993099999999</v>
      </c>
      <c r="M176" s="108">
        <v>11.495937288314218</v>
      </c>
      <c r="N176" s="108">
        <v>5.6748989850000005</v>
      </c>
      <c r="O176" s="85">
        <v>0</v>
      </c>
      <c r="P176" s="85">
        <v>26.326169161288512</v>
      </c>
      <c r="Q176" s="85">
        <v>49.653230900000018</v>
      </c>
      <c r="R176" s="85">
        <v>7.4134795000000002</v>
      </c>
      <c r="S176" s="85">
        <v>5.4866580999999996</v>
      </c>
      <c r="T176" s="85">
        <v>63.496281099999997</v>
      </c>
      <c r="U176" s="85">
        <v>21.591331999999994</v>
      </c>
      <c r="V176" s="85">
        <v>127.5528436</v>
      </c>
      <c r="W176" s="85">
        <v>15.612719500000003</v>
      </c>
      <c r="X176" s="85">
        <v>4.9356834765856208</v>
      </c>
      <c r="Y176" s="85">
        <v>14.389666200000001</v>
      </c>
      <c r="Z176" s="85">
        <v>10.959650800000002</v>
      </c>
      <c r="AA176" s="109">
        <v>7.1474789462873609</v>
      </c>
      <c r="AB176" s="85">
        <v>34.129336499999994</v>
      </c>
      <c r="AC176" s="85">
        <v>9.1079890999999993</v>
      </c>
      <c r="AD176" s="85">
        <v>0.29380609999999996</v>
      </c>
      <c r="AE176" s="85">
        <v>8.2880651000000007</v>
      </c>
      <c r="AF176" s="108">
        <v>3.1352556240856959</v>
      </c>
      <c r="AG176" s="108">
        <v>14.108650308385634</v>
      </c>
      <c r="AH176" s="85">
        <v>6.8326999999999999E-2</v>
      </c>
      <c r="AI176" s="85">
        <v>6.5798901000000001</v>
      </c>
      <c r="AJ176" s="109">
        <v>63.612562621957508</v>
      </c>
      <c r="AK176" s="85">
        <v>49.783052199999993</v>
      </c>
      <c r="AL176" s="85">
        <v>13.931875300000002</v>
      </c>
      <c r="AM176" s="85">
        <v>52.254260401428269</v>
      </c>
      <c r="AN176" s="108">
        <v>19.856618952542743</v>
      </c>
      <c r="AO176" s="85">
        <v>71.474789462873602</v>
      </c>
      <c r="AP176" s="85">
        <v>1.7423385000000002</v>
      </c>
      <c r="AQ176" s="85">
        <v>7.4681411000000004</v>
      </c>
      <c r="AR176" s="85">
        <v>36.288469699999993</v>
      </c>
      <c r="AS176" s="85"/>
      <c r="AT176" s="85"/>
      <c r="AU176" s="81"/>
      <c r="AV176" s="77"/>
      <c r="AW176" s="81">
        <f>SUM(J176:L176,O176:Z176,AB176:AE176,AH176:AI176,AK176:AM176,AO176:AR176)</f>
        <v>677.40956442636241</v>
      </c>
      <c r="AX176" s="77"/>
      <c r="AY176" s="77"/>
      <c r="BA176" s="81"/>
    </row>
    <row r="177" spans="1:53" x14ac:dyDescent="0.25">
      <c r="B177" t="s">
        <v>42</v>
      </c>
      <c r="D177" t="s">
        <v>40</v>
      </c>
      <c r="E177" s="83" t="s">
        <v>41</v>
      </c>
      <c r="F177" s="83">
        <v>2040</v>
      </c>
      <c r="G177" s="83" t="s">
        <v>71</v>
      </c>
      <c r="H177" s="83"/>
      <c r="I177" s="108">
        <v>6.2713251164597157</v>
      </c>
      <c r="J177" s="85">
        <v>7.5159700000000011</v>
      </c>
      <c r="K177" s="85">
        <v>14.340518962833622</v>
      </c>
      <c r="L177" s="85">
        <v>8.8825099999999999</v>
      </c>
      <c r="M177" s="108">
        <v>11.497429380176147</v>
      </c>
      <c r="N177" s="108">
        <v>3.6828253000000006</v>
      </c>
      <c r="O177" s="85">
        <v>0</v>
      </c>
      <c r="P177" s="85">
        <v>17.741923459301667</v>
      </c>
      <c r="Q177" s="85">
        <v>33.480229999999992</v>
      </c>
      <c r="R177" s="85">
        <v>7.4134795000000002</v>
      </c>
      <c r="S177" s="85">
        <v>0</v>
      </c>
      <c r="T177" s="85">
        <v>63.496281100000012</v>
      </c>
      <c r="U177" s="85">
        <v>21.591332000000001</v>
      </c>
      <c r="V177" s="85">
        <v>127.55284359999999</v>
      </c>
      <c r="W177" s="85">
        <v>15.612719500000006</v>
      </c>
      <c r="X177" s="85">
        <v>4.9353425774709763</v>
      </c>
      <c r="Y177" s="85">
        <v>14.389666199999999</v>
      </c>
      <c r="Z177" s="85">
        <v>10.959650800000002</v>
      </c>
      <c r="AA177" s="109">
        <v>7.1403430346967873</v>
      </c>
      <c r="AB177" s="85">
        <v>34.129336500000008</v>
      </c>
      <c r="AC177" s="85">
        <v>9.1743788261218171</v>
      </c>
      <c r="AD177" s="85">
        <v>0.27394649184936742</v>
      </c>
      <c r="AE177" s="85">
        <v>8.8167326973425322</v>
      </c>
      <c r="AF177" s="108">
        <v>3.1356625582298578</v>
      </c>
      <c r="AG177" s="108">
        <v>14.110481512034362</v>
      </c>
      <c r="AH177" s="85">
        <v>6.8326999999999999E-2</v>
      </c>
      <c r="AI177" s="85">
        <v>6.579890100000001</v>
      </c>
      <c r="AJ177" s="109">
        <v>63.549053008801401</v>
      </c>
      <c r="AK177" s="85">
        <v>49.783052200000014</v>
      </c>
      <c r="AL177" s="85">
        <v>13.9318753</v>
      </c>
      <c r="AM177" s="85">
        <v>52.261042637164302</v>
      </c>
      <c r="AN177" s="108">
        <v>19.859196202122433</v>
      </c>
      <c r="AO177" s="85">
        <v>71.403430346967866</v>
      </c>
      <c r="AP177" s="85">
        <v>1.7423385000000002</v>
      </c>
      <c r="AQ177" s="85">
        <v>7.4681411000000004</v>
      </c>
      <c r="AR177" s="85">
        <v>36.288469700000007</v>
      </c>
      <c r="AS177" s="85"/>
      <c r="AT177" s="85"/>
      <c r="AU177" s="81"/>
      <c r="AV177" s="77"/>
      <c r="AW177" s="81"/>
      <c r="AX177" s="81">
        <f>SUM(J177:L177,O177:Z177,AB177:AE177,AH177:AI177,AK177:AM177,AO177:AR177)</f>
        <v>639.83342909905241</v>
      </c>
      <c r="AY177" s="77"/>
      <c r="BA177" s="81"/>
    </row>
    <row r="178" spans="1:53" x14ac:dyDescent="0.25">
      <c r="B178" t="s">
        <v>42</v>
      </c>
      <c r="D178" t="s">
        <v>40</v>
      </c>
      <c r="E178" s="80" t="s">
        <v>41</v>
      </c>
      <c r="F178" s="80">
        <v>2050</v>
      </c>
      <c r="G178" s="80" t="s">
        <v>71</v>
      </c>
      <c r="H178" s="80"/>
      <c r="I178" s="110">
        <v>6.2727583020596134</v>
      </c>
      <c r="J178" s="82">
        <v>7.5159700000000011</v>
      </c>
      <c r="K178" s="82">
        <v>14.341119638846806</v>
      </c>
      <c r="L178" s="82">
        <v>8.8825099999999999</v>
      </c>
      <c r="M178" s="110">
        <v>11.500056887109292</v>
      </c>
      <c r="N178" s="110">
        <v>3.6828253000000006</v>
      </c>
      <c r="O178" s="82">
        <v>0</v>
      </c>
      <c r="P178" s="82">
        <v>17.742109630685349</v>
      </c>
      <c r="Q178" s="82">
        <v>33.480230000000006</v>
      </c>
      <c r="R178" s="82">
        <v>7.4134795000000011</v>
      </c>
      <c r="S178" s="82">
        <v>0</v>
      </c>
      <c r="T178" s="82">
        <v>63.49628109999999</v>
      </c>
      <c r="U178" s="82">
        <v>21.591331999999998</v>
      </c>
      <c r="V178" s="82">
        <v>127.55284359999997</v>
      </c>
      <c r="W178" s="82">
        <v>15.612719500000003</v>
      </c>
      <c r="X178" s="82">
        <v>4.9329975169309792</v>
      </c>
      <c r="Y178" s="82">
        <v>14.389666199999999</v>
      </c>
      <c r="Z178" s="82">
        <v>10.959650800000002</v>
      </c>
      <c r="AA178" s="98">
        <v>7.1447185091484187</v>
      </c>
      <c r="AB178" s="82">
        <v>34.129336500000001</v>
      </c>
      <c r="AC178" s="82">
        <v>9.7215591190346196</v>
      </c>
      <c r="AD178" s="82">
        <v>0.26709091681471009</v>
      </c>
      <c r="AE178" s="82">
        <v>8.9392712087030901</v>
      </c>
      <c r="AF178" s="110">
        <v>3.1363791510298067</v>
      </c>
      <c r="AG178" s="110">
        <v>14.113706179634132</v>
      </c>
      <c r="AH178" s="82">
        <v>6.8326999999999999E-2</v>
      </c>
      <c r="AI178" s="82">
        <v>6.5798901000000001</v>
      </c>
      <c r="AJ178" s="98">
        <v>63.587994731420928</v>
      </c>
      <c r="AK178" s="82">
        <v>49.783052199999993</v>
      </c>
      <c r="AL178" s="82">
        <v>13.931875300000002</v>
      </c>
      <c r="AM178" s="82">
        <v>52.272985850496781</v>
      </c>
      <c r="AN178" s="110">
        <v>19.863734623188776</v>
      </c>
      <c r="AO178" s="82">
        <v>71.447185091484187</v>
      </c>
      <c r="AP178" s="82">
        <v>1.7423385000000002</v>
      </c>
      <c r="AQ178" s="82">
        <v>7.4681411000000004</v>
      </c>
      <c r="AR178" s="82">
        <v>36.2884697</v>
      </c>
      <c r="AS178" s="85"/>
      <c r="AT178" s="85"/>
      <c r="AU178" s="81"/>
      <c r="AV178" s="77"/>
      <c r="AW178" s="81"/>
      <c r="AX178" s="81"/>
      <c r="AY178" s="81">
        <f>SUM(J178:L178,O178:Z178,AB178:AE178,AH178:AI178,AK178:AM178,AO178:AR178)</f>
        <v>640.55043207299661</v>
      </c>
      <c r="BA178" s="81"/>
    </row>
    <row r="179" spans="1:53" x14ac:dyDescent="0.25">
      <c r="A179" s="77"/>
      <c r="B179" s="77"/>
      <c r="C179" s="77" t="s">
        <v>192</v>
      </c>
      <c r="D179" s="77"/>
      <c r="E179" s="77" t="s">
        <v>45</v>
      </c>
      <c r="F179" s="77">
        <v>2005</v>
      </c>
      <c r="G179" s="77" t="s">
        <v>71</v>
      </c>
      <c r="H179" s="77"/>
      <c r="I179" s="81">
        <f>I180</f>
        <v>2.7545950986829451</v>
      </c>
      <c r="J179" s="81">
        <f t="shared" ref="J179:AR179" si="111">J180</f>
        <v>3.4616844075918221</v>
      </c>
      <c r="K179" s="81">
        <f t="shared" si="111"/>
        <v>3.5422656361288762</v>
      </c>
      <c r="L179" s="81">
        <f t="shared" si="111"/>
        <v>2.9901457219952157</v>
      </c>
      <c r="M179" s="81">
        <f t="shared" si="111"/>
        <v>2.891493768524378</v>
      </c>
      <c r="N179" s="81">
        <f t="shared" si="111"/>
        <v>3.4616844075918221</v>
      </c>
      <c r="O179" s="81">
        <f t="shared" si="111"/>
        <v>3.2525393678686876</v>
      </c>
      <c r="P179" s="81">
        <f t="shared" si="111"/>
        <v>3.3268932915496556</v>
      </c>
      <c r="Q179" s="81">
        <f t="shared" si="111"/>
        <v>3.5211407669047454</v>
      </c>
      <c r="R179" s="81">
        <f t="shared" si="111"/>
        <v>3.138804833002526</v>
      </c>
      <c r="S179" s="81">
        <f t="shared" si="111"/>
        <v>3.0761432878007455</v>
      </c>
      <c r="T179" s="81">
        <f t="shared" si="111"/>
        <v>3.6591690243085599</v>
      </c>
      <c r="U179" s="81">
        <f t="shared" si="111"/>
        <v>3.9491676983336443</v>
      </c>
      <c r="V179" s="81">
        <f t="shared" si="111"/>
        <v>3.3444197304384153</v>
      </c>
      <c r="W179" s="81">
        <f t="shared" si="111"/>
        <v>3.2525393678686876</v>
      </c>
      <c r="X179" s="81">
        <f t="shared" si="111"/>
        <v>3.0767095507426561</v>
      </c>
      <c r="Y179" s="81">
        <f t="shared" si="111"/>
        <v>2.6542307524860642</v>
      </c>
      <c r="Z179" s="81">
        <f t="shared" si="111"/>
        <v>3.2629049201080864</v>
      </c>
      <c r="AA179" s="81">
        <f t="shared" si="111"/>
        <v>0.40841601008857248</v>
      </c>
      <c r="AB179" s="81">
        <f t="shared" si="111"/>
        <v>3.3432029883512473</v>
      </c>
      <c r="AC179" s="81">
        <f t="shared" si="111"/>
        <v>3.2293785939332795</v>
      </c>
      <c r="AD179" s="81">
        <f t="shared" si="111"/>
        <v>3.5161635593439717</v>
      </c>
      <c r="AE179" s="81">
        <f t="shared" si="111"/>
        <v>3.0706780807204814</v>
      </c>
      <c r="AF179" s="81">
        <f t="shared" si="111"/>
        <v>2.7545950986829451</v>
      </c>
      <c r="AG179" s="81">
        <f t="shared" si="111"/>
        <v>2.7545950986829451</v>
      </c>
      <c r="AH179" s="81">
        <f t="shared" si="111"/>
        <v>3.2400506055580367</v>
      </c>
      <c r="AI179" s="81">
        <f t="shared" si="111"/>
        <v>3.9454976157432444</v>
      </c>
      <c r="AJ179" s="81">
        <f t="shared" si="111"/>
        <v>4.0841601008857245</v>
      </c>
      <c r="AK179" s="81">
        <f t="shared" si="111"/>
        <v>3.3234956340093724</v>
      </c>
      <c r="AL179" s="81">
        <f t="shared" si="111"/>
        <v>3.6352310601484352</v>
      </c>
      <c r="AM179" s="81">
        <f t="shared" si="111"/>
        <v>2.7545950986829451</v>
      </c>
      <c r="AN179" s="81">
        <f t="shared" si="111"/>
        <v>2.7545950986829451</v>
      </c>
      <c r="AO179" s="81">
        <f t="shared" si="111"/>
        <v>4.0841601008857245</v>
      </c>
      <c r="AP179" s="81">
        <f t="shared" si="111"/>
        <v>3.0094792317951709</v>
      </c>
      <c r="AQ179" s="81">
        <f t="shared" si="111"/>
        <v>2.891493768524378</v>
      </c>
      <c r="AR179" s="81">
        <f t="shared" si="111"/>
        <v>3.1624884501783752</v>
      </c>
      <c r="AS179" s="81"/>
      <c r="AT179" s="81"/>
      <c r="AU179" s="81"/>
      <c r="AV179" s="6"/>
      <c r="AW179" s="6"/>
      <c r="AX179" s="6"/>
      <c r="AY179" s="6"/>
      <c r="AZ179" s="77"/>
      <c r="BA179" s="81"/>
    </row>
    <row r="180" spans="1:53" s="77" customFormat="1" x14ac:dyDescent="0.25">
      <c r="A180"/>
      <c r="B180"/>
      <c r="C180" s="77" t="s">
        <v>192</v>
      </c>
      <c r="D180"/>
      <c r="E180" t="s">
        <v>45</v>
      </c>
      <c r="F180">
        <v>2010</v>
      </c>
      <c r="G180" t="s">
        <v>71</v>
      </c>
      <c r="H180"/>
      <c r="I180" s="97">
        <v>2.7545950986829451</v>
      </c>
      <c r="J180" s="81">
        <v>3.4616844075918221</v>
      </c>
      <c r="K180" s="81">
        <v>3.5422656361288762</v>
      </c>
      <c r="L180" s="81">
        <v>2.9901457219952157</v>
      </c>
      <c r="M180" s="97">
        <v>2.891493768524378</v>
      </c>
      <c r="N180" s="73">
        <v>3.4616844075918221</v>
      </c>
      <c r="O180" s="81">
        <v>3.2525393678686876</v>
      </c>
      <c r="P180" s="81">
        <v>3.3268932915496556</v>
      </c>
      <c r="Q180" s="81">
        <v>3.5211407669047454</v>
      </c>
      <c r="R180" s="81">
        <v>3.138804833002526</v>
      </c>
      <c r="S180" s="81">
        <v>3.0761432878007455</v>
      </c>
      <c r="T180" s="81">
        <v>3.6591690243085599</v>
      </c>
      <c r="U180" s="81">
        <v>3.9491676983336443</v>
      </c>
      <c r="V180" s="81">
        <v>3.3444197304384153</v>
      </c>
      <c r="W180" s="81">
        <v>3.2525393678686876</v>
      </c>
      <c r="X180" s="81">
        <v>3.0767095507426561</v>
      </c>
      <c r="Y180" s="81">
        <v>2.6542307524860642</v>
      </c>
      <c r="Z180" s="81">
        <v>3.2629049201080864</v>
      </c>
      <c r="AA180" s="97">
        <v>0.40841601008857248</v>
      </c>
      <c r="AB180" s="81">
        <v>3.3432029883512473</v>
      </c>
      <c r="AC180" s="81">
        <v>3.2293785939332795</v>
      </c>
      <c r="AD180" s="81">
        <v>3.5161635593439717</v>
      </c>
      <c r="AE180" s="81">
        <v>3.0706780807204814</v>
      </c>
      <c r="AF180" s="97">
        <v>2.7545950986829451</v>
      </c>
      <c r="AG180" s="97">
        <v>2.7545950986829451</v>
      </c>
      <c r="AH180" s="81">
        <v>3.2400506055580367</v>
      </c>
      <c r="AI180" s="81">
        <v>3.9454976157432444</v>
      </c>
      <c r="AJ180" s="97">
        <v>4.0841601008857245</v>
      </c>
      <c r="AK180" s="81">
        <v>3.3234956340093724</v>
      </c>
      <c r="AL180" s="81">
        <v>3.6352310601484352</v>
      </c>
      <c r="AM180" s="81">
        <v>2.7545950986829451</v>
      </c>
      <c r="AN180" s="97">
        <v>2.7545950986829451</v>
      </c>
      <c r="AO180" s="81">
        <v>4.0841601008857245</v>
      </c>
      <c r="AP180" s="81">
        <v>3.0094792317951709</v>
      </c>
      <c r="AQ180" s="81">
        <v>2.891493768524378</v>
      </c>
      <c r="AR180" s="81">
        <v>3.1624884501783752</v>
      </c>
      <c r="AS180" s="81"/>
      <c r="AT180" s="81"/>
      <c r="AV180" s="81"/>
      <c r="AW180" s="81"/>
      <c r="AX180" s="81"/>
      <c r="AY180" s="81"/>
    </row>
    <row r="181" spans="1:53" s="77" customFormat="1" x14ac:dyDescent="0.25">
      <c r="A181"/>
      <c r="B181"/>
      <c r="C181" s="77" t="s">
        <v>192</v>
      </c>
      <c r="D181"/>
      <c r="E181" t="s">
        <v>45</v>
      </c>
      <c r="F181">
        <v>2020</v>
      </c>
      <c r="G181" t="s">
        <v>71</v>
      </c>
      <c r="H181"/>
      <c r="I181" s="97">
        <v>2.3070876422547504</v>
      </c>
      <c r="J181" s="81">
        <v>2.8853856425961895</v>
      </c>
      <c r="K181" s="81">
        <v>2.9536703016941139</v>
      </c>
      <c r="L181" s="81">
        <v>2.4946825119415905</v>
      </c>
      <c r="M181" s="97">
        <v>2.4221883025133324</v>
      </c>
      <c r="N181" s="73">
        <v>2.8853856425961895</v>
      </c>
      <c r="O181" s="26">
        <v>2.7141602356971637</v>
      </c>
      <c r="P181" s="81">
        <v>2.7630959189414632</v>
      </c>
      <c r="Q181" s="81">
        <v>2.932976536373161</v>
      </c>
      <c r="R181" s="81">
        <v>2.6626524028992344</v>
      </c>
      <c r="S181" s="81">
        <v>2.5663728585893235</v>
      </c>
      <c r="T181" s="81">
        <v>3.0370285389919749</v>
      </c>
      <c r="U181" s="81">
        <v>3.2740783824347846</v>
      </c>
      <c r="V181" s="81">
        <v>2.79617771906408</v>
      </c>
      <c r="W181" s="81">
        <v>2.7141602356971637</v>
      </c>
      <c r="X181" s="81">
        <v>2.5638658902777056</v>
      </c>
      <c r="Y181" s="81">
        <v>2.2349912906211413</v>
      </c>
      <c r="Z181" s="81">
        <v>2.7315664106555912</v>
      </c>
      <c r="AA181" s="97">
        <v>0.33851614390857243</v>
      </c>
      <c r="AB181" s="81">
        <v>2.8012354051820325</v>
      </c>
      <c r="AC181" s="81">
        <v>2.6810886745862716</v>
      </c>
      <c r="AD181" s="81">
        <v>2.9275682249092085</v>
      </c>
      <c r="AE181" s="81">
        <v>2.5592336911085574</v>
      </c>
      <c r="AF181" s="97">
        <v>2.3070876422547504</v>
      </c>
      <c r="AG181" s="97">
        <v>2.3070876422547504</v>
      </c>
      <c r="AH181" s="81">
        <v>2.6980830223888241</v>
      </c>
      <c r="AI181" s="81">
        <v>3.2730747082542577</v>
      </c>
      <c r="AJ181" s="97">
        <v>3.3851614390857239</v>
      </c>
      <c r="AK181" s="81">
        <v>2.7585748487157917</v>
      </c>
      <c r="AL181" s="81">
        <v>3.0068202147513663</v>
      </c>
      <c r="AM181" s="81">
        <v>2.3070876422547504</v>
      </c>
      <c r="AN181" s="97">
        <v>2.3070876422547504</v>
      </c>
      <c r="AO181" s="81">
        <v>3.3851614390857239</v>
      </c>
      <c r="AP181" s="81">
        <v>2.5185587599350243</v>
      </c>
      <c r="AQ181" s="81">
        <v>2.4221883025133324</v>
      </c>
      <c r="AR181" s="81">
        <v>2.6610767458504281</v>
      </c>
      <c r="AS181" s="81"/>
      <c r="AT181" s="81"/>
    </row>
    <row r="182" spans="1:53" x14ac:dyDescent="0.25">
      <c r="C182" s="77" t="s">
        <v>192</v>
      </c>
      <c r="E182" t="s">
        <v>45</v>
      </c>
      <c r="F182">
        <v>2030</v>
      </c>
      <c r="G182" t="s">
        <v>71</v>
      </c>
      <c r="I182" s="97">
        <v>2.1456049987794819</v>
      </c>
      <c r="J182" s="81">
        <v>2.6774287769255958</v>
      </c>
      <c r="K182" s="81">
        <v>2.741276230541946</v>
      </c>
      <c r="L182" s="81">
        <v>2.3158950800118623</v>
      </c>
      <c r="M182" s="97">
        <v>2.2528398678442523</v>
      </c>
      <c r="N182" s="73">
        <v>2.6774287769255958</v>
      </c>
      <c r="O182" s="26">
        <v>2.519886633757912</v>
      </c>
      <c r="P182" s="81">
        <v>2.5596501689201125</v>
      </c>
      <c r="Q182" s="81">
        <v>2.7207380286577525</v>
      </c>
      <c r="R182" s="81">
        <v>2.4908332476968673</v>
      </c>
      <c r="S182" s="81">
        <v>2.3824226801238808</v>
      </c>
      <c r="T182" s="81">
        <v>2.8125297317904723</v>
      </c>
      <c r="U182" s="81">
        <v>3.0304730396693942</v>
      </c>
      <c r="V182" s="81">
        <v>2.5983451064690959</v>
      </c>
      <c r="W182" s="81">
        <v>2.519886633757912</v>
      </c>
      <c r="X182" s="81">
        <v>2.3788067392137022</v>
      </c>
      <c r="Y182" s="81">
        <v>2.0837091263161094</v>
      </c>
      <c r="Z182" s="81">
        <v>2.5398334107824034</v>
      </c>
      <c r="AA182" s="97">
        <v>0.31329284314078931</v>
      </c>
      <c r="AB182" s="81">
        <v>2.6056669140855955</v>
      </c>
      <c r="AC182" s="81">
        <v>2.4832387744445445</v>
      </c>
      <c r="AD182" s="81">
        <v>2.7151741537570411</v>
      </c>
      <c r="AE182" s="81">
        <v>2.3746794656118011</v>
      </c>
      <c r="AF182" s="97">
        <v>2.1456049987794819</v>
      </c>
      <c r="AG182" s="97">
        <v>2.1456049987794819</v>
      </c>
      <c r="AH182" s="81">
        <v>2.5025145312923867</v>
      </c>
      <c r="AI182" s="81">
        <v>3.03043153644809</v>
      </c>
      <c r="AJ182" s="97">
        <v>3.1329284314078931</v>
      </c>
      <c r="AK182" s="81">
        <v>2.5547237162867398</v>
      </c>
      <c r="AL182" s="81">
        <v>2.7800587540302542</v>
      </c>
      <c r="AM182" s="81">
        <v>2.1456049987794819</v>
      </c>
      <c r="AN182" s="97">
        <v>2.1456049987794819</v>
      </c>
      <c r="AO182" s="81">
        <v>3.1329284314078931</v>
      </c>
      <c r="AP182" s="81">
        <v>2.3414105707968109</v>
      </c>
      <c r="AQ182" s="81">
        <v>2.2528398678442523</v>
      </c>
      <c r="AR182" s="81">
        <v>2.4801428053735983</v>
      </c>
      <c r="AS182" s="81"/>
      <c r="AT182" s="81"/>
    </row>
    <row r="183" spans="1:53" s="84" customFormat="1" x14ac:dyDescent="0.25">
      <c r="A183"/>
      <c r="B183"/>
      <c r="C183" s="77" t="s">
        <v>192</v>
      </c>
      <c r="D183"/>
      <c r="E183" t="s">
        <v>45</v>
      </c>
      <c r="F183">
        <v>2040</v>
      </c>
      <c r="G183" t="s">
        <v>71</v>
      </c>
      <c r="H183"/>
      <c r="I183" s="97">
        <v>2.0002706196517401</v>
      </c>
      <c r="J183" s="81">
        <v>2.490267597822061</v>
      </c>
      <c r="K183" s="81">
        <v>2.5501215665049952</v>
      </c>
      <c r="L183" s="81">
        <v>2.1549863912751084</v>
      </c>
      <c r="M183" s="97">
        <v>2.10042627664208</v>
      </c>
      <c r="N183" s="73">
        <v>2.490267597822061</v>
      </c>
      <c r="O183" s="26">
        <v>2.3450403920125842</v>
      </c>
      <c r="P183" s="81">
        <v>2.376548993900895</v>
      </c>
      <c r="Q183" s="81">
        <v>2.5297233717138878</v>
      </c>
      <c r="R183" s="81">
        <v>2.3361960080147366</v>
      </c>
      <c r="S183" s="81">
        <v>2.2168675195049827</v>
      </c>
      <c r="T183" s="81">
        <v>2.6104808053091184</v>
      </c>
      <c r="U183" s="81">
        <v>2.8112282311805417</v>
      </c>
      <c r="V183" s="81">
        <v>2.4202957551336088</v>
      </c>
      <c r="W183" s="81">
        <v>2.3450403920125842</v>
      </c>
      <c r="X183" s="81">
        <v>2.2122535032560986</v>
      </c>
      <c r="Y183" s="81">
        <v>1.9475551784415812</v>
      </c>
      <c r="Z183" s="81">
        <v>2.3672737108965345</v>
      </c>
      <c r="AA183" s="97">
        <v>0.29059187244978457</v>
      </c>
      <c r="AB183" s="81">
        <v>2.4296552720988007</v>
      </c>
      <c r="AC183" s="81">
        <v>2.3051738643169908</v>
      </c>
      <c r="AD183" s="81">
        <v>2.5240194897200912</v>
      </c>
      <c r="AE183" s="81">
        <v>2.2085806626647209</v>
      </c>
      <c r="AF183" s="97">
        <v>2.0002706196517401</v>
      </c>
      <c r="AG183" s="97">
        <v>2.0002706196517401</v>
      </c>
      <c r="AH183" s="81">
        <v>2.3265028893055928</v>
      </c>
      <c r="AI183" s="81">
        <v>2.8120526818225389</v>
      </c>
      <c r="AJ183" s="97">
        <v>2.9059187244978455</v>
      </c>
      <c r="AK183" s="81">
        <v>2.3712576971005923</v>
      </c>
      <c r="AL183" s="81">
        <v>2.5759734393812534</v>
      </c>
      <c r="AM183" s="81">
        <v>2.0002706196517401</v>
      </c>
      <c r="AN183" s="97">
        <v>2.0002706196517401</v>
      </c>
      <c r="AO183" s="81">
        <v>2.9059187244978455</v>
      </c>
      <c r="AP183" s="81">
        <v>2.181977200572419</v>
      </c>
      <c r="AQ183" s="81">
        <v>2.10042627664208</v>
      </c>
      <c r="AR183" s="81">
        <v>2.3173022589444505</v>
      </c>
      <c r="AS183" s="81"/>
      <c r="AT183" s="81"/>
    </row>
    <row r="184" spans="1:53" s="77" customFormat="1" x14ac:dyDescent="0.25">
      <c r="A184"/>
      <c r="B184"/>
      <c r="C184" s="77" t="s">
        <v>192</v>
      </c>
      <c r="D184"/>
      <c r="E184" t="s">
        <v>45</v>
      </c>
      <c r="F184">
        <v>2050</v>
      </c>
      <c r="G184" t="s">
        <v>71</v>
      </c>
      <c r="H184"/>
      <c r="I184" s="97">
        <v>1.869469678436773</v>
      </c>
      <c r="J184" s="81">
        <v>2.3218225366288796</v>
      </c>
      <c r="K184" s="81">
        <v>2.3780823688717403</v>
      </c>
      <c r="L184" s="81">
        <v>2.0101685714120281</v>
      </c>
      <c r="M184" s="97">
        <v>1.963254044560125</v>
      </c>
      <c r="N184" s="73">
        <v>2.3218225366288796</v>
      </c>
      <c r="O184" s="26">
        <v>2.1876787744417907</v>
      </c>
      <c r="P184" s="81">
        <v>2.2117579363836</v>
      </c>
      <c r="Q184" s="81">
        <v>2.357810180464408</v>
      </c>
      <c r="R184" s="81">
        <v>2.1970224923008201</v>
      </c>
      <c r="S184" s="81">
        <v>2.0678678749479737</v>
      </c>
      <c r="T184" s="81">
        <v>2.428636771475901</v>
      </c>
      <c r="U184" s="81">
        <v>2.6139079035405755</v>
      </c>
      <c r="V184" s="81">
        <v>2.2600513389316719</v>
      </c>
      <c r="W184" s="81">
        <v>2.1876787744417907</v>
      </c>
      <c r="X184" s="81">
        <v>2.0623555908942568</v>
      </c>
      <c r="Y184" s="81">
        <v>1.8250166253545057</v>
      </c>
      <c r="Z184" s="81">
        <v>2.2119699809992523</v>
      </c>
      <c r="AA184" s="97">
        <v>0.27016099882788025</v>
      </c>
      <c r="AB184" s="81">
        <v>2.2712447943106868</v>
      </c>
      <c r="AC184" s="81">
        <v>2.1449154452021917</v>
      </c>
      <c r="AD184" s="81">
        <v>2.3519802920868358</v>
      </c>
      <c r="AE184" s="81">
        <v>2.0590917400123492</v>
      </c>
      <c r="AF184" s="97">
        <v>1.869469678436773</v>
      </c>
      <c r="AG184" s="97">
        <v>1.869469678436773</v>
      </c>
      <c r="AH184" s="81">
        <v>2.1680924115174784</v>
      </c>
      <c r="AI184" s="81">
        <v>2.615511712659544</v>
      </c>
      <c r="AJ184" s="97">
        <v>2.7016099882788023</v>
      </c>
      <c r="AK184" s="81">
        <v>2.2061382798330613</v>
      </c>
      <c r="AL184" s="81">
        <v>2.3922966561971521</v>
      </c>
      <c r="AM184" s="81">
        <v>1.869469678436773</v>
      </c>
      <c r="AN184" s="97">
        <v>1.869469678436773</v>
      </c>
      <c r="AO184" s="81">
        <v>2.7016099882788023</v>
      </c>
      <c r="AP184" s="81">
        <v>2.0384871673704663</v>
      </c>
      <c r="AQ184" s="81">
        <v>1.963254044560125</v>
      </c>
      <c r="AR184" s="81">
        <v>2.1707457671582184</v>
      </c>
      <c r="AS184" s="81"/>
      <c r="AT184" s="81"/>
      <c r="AV184" s="81"/>
      <c r="AW184" s="81"/>
      <c r="AX184" s="81"/>
      <c r="AY184" s="81"/>
    </row>
    <row r="185" spans="1:53" x14ac:dyDescent="0.25">
      <c r="B185" t="s">
        <v>46</v>
      </c>
    </row>
    <row r="186" spans="1:53" s="84" customFormat="1" x14ac:dyDescent="0.25">
      <c r="A186" s="84" t="s">
        <v>73</v>
      </c>
      <c r="B186" s="77" t="s">
        <v>42</v>
      </c>
      <c r="C186" s="77"/>
      <c r="D186" s="77" t="s">
        <v>40</v>
      </c>
      <c r="E186" s="77" t="s">
        <v>41</v>
      </c>
      <c r="F186" s="77">
        <v>2005</v>
      </c>
      <c r="G186" s="77" t="s">
        <v>69</v>
      </c>
      <c r="H186" s="77"/>
      <c r="I186" s="11">
        <f>I187</f>
        <v>1.2075215712007845</v>
      </c>
      <c r="J186" s="11">
        <f t="shared" ref="J186:AR186" si="112">J187</f>
        <v>5.4988337568411589</v>
      </c>
      <c r="K186" s="11">
        <f t="shared" si="112"/>
        <v>23.619935380395987</v>
      </c>
      <c r="L186" s="11">
        <f t="shared" si="112"/>
        <v>2.007698990242011</v>
      </c>
      <c r="M186" s="11">
        <f t="shared" si="112"/>
        <v>0</v>
      </c>
      <c r="N186" s="11">
        <f t="shared" si="112"/>
        <v>17.192049611731573</v>
      </c>
      <c r="O186" s="11">
        <f t="shared" si="112"/>
        <v>1.3003117882544271</v>
      </c>
      <c r="P186" s="11">
        <f t="shared" si="112"/>
        <v>2.1137111878526587</v>
      </c>
      <c r="Q186" s="11">
        <f t="shared" si="112"/>
        <v>101.85823490123235</v>
      </c>
      <c r="R186" s="11">
        <f t="shared" si="112"/>
        <v>17.557713263440885</v>
      </c>
      <c r="S186" s="11">
        <f t="shared" si="112"/>
        <v>1.6095691507553205</v>
      </c>
      <c r="T186" s="11">
        <f t="shared" si="112"/>
        <v>20.840058519830624</v>
      </c>
      <c r="U186" s="11">
        <f t="shared" si="112"/>
        <v>8.0761922308110314</v>
      </c>
      <c r="V186" s="11">
        <f t="shared" si="112"/>
        <v>61.784283169882897</v>
      </c>
      <c r="W186" s="11">
        <f t="shared" si="112"/>
        <v>2.3129899657419872</v>
      </c>
      <c r="X186" s="11">
        <f t="shared" si="112"/>
        <v>4.9693178336440852E-2</v>
      </c>
      <c r="Y186" s="11">
        <f t="shared" si="112"/>
        <v>6.7166982290260826</v>
      </c>
      <c r="Z186" s="11">
        <f t="shared" si="112"/>
        <v>0.97808997919301888</v>
      </c>
      <c r="AA186" s="11">
        <f t="shared" si="112"/>
        <v>0.69813201079436082</v>
      </c>
      <c r="AB186" s="11">
        <f t="shared" si="112"/>
        <v>24.136792996189399</v>
      </c>
      <c r="AC186" s="11">
        <f t="shared" si="112"/>
        <v>0.80577691382063077</v>
      </c>
      <c r="AD186" s="11">
        <f t="shared" si="112"/>
        <v>0.80577691382063077</v>
      </c>
      <c r="AE186" s="11">
        <f t="shared" si="112"/>
        <v>0.42097714171576311</v>
      </c>
      <c r="AF186" s="11">
        <f t="shared" si="112"/>
        <v>0</v>
      </c>
      <c r="AG186" s="11">
        <f t="shared" si="112"/>
        <v>0.38672771513595705</v>
      </c>
      <c r="AH186" s="11">
        <f t="shared" si="112"/>
        <v>2.8923872195971971</v>
      </c>
      <c r="AI186" s="11">
        <f t="shared" si="112"/>
        <v>38.151723181739776</v>
      </c>
      <c r="AJ186" s="11">
        <f t="shared" si="112"/>
        <v>12.034530524934503</v>
      </c>
      <c r="AK186" s="11">
        <f t="shared" si="112"/>
        <v>14.413986265500034</v>
      </c>
      <c r="AL186" s="11">
        <f t="shared" si="112"/>
        <v>9.4168699594577809</v>
      </c>
      <c r="AM186" s="11">
        <f t="shared" si="112"/>
        <v>5.8482977083323551</v>
      </c>
      <c r="AN186" s="11">
        <f t="shared" si="112"/>
        <v>4.6666565703766798</v>
      </c>
      <c r="AO186" s="11">
        <f t="shared" si="112"/>
        <v>20.59708970211539</v>
      </c>
      <c r="AP186" s="11">
        <f t="shared" si="112"/>
        <v>0.71687904544281977</v>
      </c>
      <c r="AQ186" s="11">
        <f t="shared" si="112"/>
        <v>2.2683585033701386</v>
      </c>
      <c r="AR186" s="11">
        <f t="shared" si="112"/>
        <v>11.495331339050392</v>
      </c>
      <c r="AS186" s="11"/>
      <c r="AT186" s="11"/>
      <c r="AU186" s="81"/>
      <c r="AV186" s="81"/>
      <c r="AW186" s="77"/>
      <c r="AX186" s="77"/>
      <c r="AY186" s="77"/>
    </row>
    <row r="187" spans="1:53" x14ac:dyDescent="0.25">
      <c r="A187" t="s">
        <v>73</v>
      </c>
      <c r="B187" t="s">
        <v>42</v>
      </c>
      <c r="D187" t="s">
        <v>40</v>
      </c>
      <c r="E187" t="s">
        <v>41</v>
      </c>
      <c r="F187">
        <v>2010</v>
      </c>
      <c r="G187" t="s">
        <v>69</v>
      </c>
      <c r="I187" s="105">
        <v>1.2075215712007845</v>
      </c>
      <c r="J187" s="11">
        <v>5.4988337568411589</v>
      </c>
      <c r="K187" s="11">
        <v>23.619935380395987</v>
      </c>
      <c r="L187" s="11">
        <v>2.007698990242011</v>
      </c>
      <c r="M187" s="11">
        <v>0</v>
      </c>
      <c r="N187" s="105">
        <v>17.192049611731573</v>
      </c>
      <c r="O187" s="11">
        <v>1.3003117882544271</v>
      </c>
      <c r="P187" s="11">
        <v>2.1137111878526587</v>
      </c>
      <c r="Q187" s="11">
        <v>101.85823490123235</v>
      </c>
      <c r="R187" s="11">
        <v>17.557713263440885</v>
      </c>
      <c r="S187" s="11">
        <v>1.6095691507553205</v>
      </c>
      <c r="T187" s="11">
        <v>20.840058519830624</v>
      </c>
      <c r="U187" s="11">
        <v>8.0761922308110314</v>
      </c>
      <c r="V187" s="11">
        <v>61.784283169882897</v>
      </c>
      <c r="W187" s="11">
        <v>2.3129899657419872</v>
      </c>
      <c r="X187" s="11">
        <v>4.9693178336440852E-2</v>
      </c>
      <c r="Y187" s="11">
        <v>6.7166982290260826</v>
      </c>
      <c r="Z187" s="11">
        <v>0.97808997919301888</v>
      </c>
      <c r="AA187" s="97">
        <v>0.69813201079436082</v>
      </c>
      <c r="AB187" s="11">
        <v>24.136792996189399</v>
      </c>
      <c r="AC187" s="11">
        <v>0.80577691382063077</v>
      </c>
      <c r="AD187" s="11">
        <v>0.80577691382063077</v>
      </c>
      <c r="AE187" s="11">
        <v>0.42097714171576311</v>
      </c>
      <c r="AF187" s="105">
        <v>0</v>
      </c>
      <c r="AG187" s="11">
        <v>0.38672771513595705</v>
      </c>
      <c r="AH187" s="11">
        <v>2.8923872195971971</v>
      </c>
      <c r="AI187" s="11">
        <v>38.151723181739776</v>
      </c>
      <c r="AJ187" s="11">
        <v>12.034530524934503</v>
      </c>
      <c r="AK187" s="11">
        <v>14.413986265500034</v>
      </c>
      <c r="AL187" s="11">
        <v>9.4168699594577809</v>
      </c>
      <c r="AM187" s="11">
        <v>5.8482977083323551</v>
      </c>
      <c r="AN187" s="11">
        <v>4.6666565703766798</v>
      </c>
      <c r="AO187" s="11">
        <v>20.59708970211539</v>
      </c>
      <c r="AP187" s="11">
        <v>0.71687904544281977</v>
      </c>
      <c r="AQ187" s="11">
        <v>2.2683585033701386</v>
      </c>
      <c r="AR187" s="11">
        <v>11.495331339050392</v>
      </c>
      <c r="AS187" s="11"/>
      <c r="AT187" s="11"/>
      <c r="AU187" s="81">
        <f>SUM(J187:L187,O187:Z187,AB187:AE187,AH187:AI187,AK187:AM187,AO187:AR187)</f>
        <v>388.29426058198925</v>
      </c>
      <c r="AV187" s="77"/>
      <c r="AW187" s="77"/>
      <c r="AX187" s="77"/>
      <c r="AY187" s="77"/>
    </row>
    <row r="188" spans="1:53" x14ac:dyDescent="0.25">
      <c r="B188" t="s">
        <v>42</v>
      </c>
      <c r="D188" t="s">
        <v>40</v>
      </c>
      <c r="E188" t="s">
        <v>41</v>
      </c>
      <c r="F188">
        <v>2020</v>
      </c>
      <c r="G188" t="s">
        <v>69</v>
      </c>
      <c r="I188" s="105">
        <v>1.3974369778887252</v>
      </c>
      <c r="J188" s="11">
        <v>7.2673738003385386</v>
      </c>
      <c r="K188" s="11">
        <v>32.143802637269296</v>
      </c>
      <c r="L188" s="11">
        <v>2.7935701049847275</v>
      </c>
      <c r="M188" s="11">
        <v>0</v>
      </c>
      <c r="N188" s="105">
        <v>23.511842371096968</v>
      </c>
      <c r="O188" s="11">
        <v>1.6283771623347976</v>
      </c>
      <c r="P188" s="11">
        <v>2.8898150360793586</v>
      </c>
      <c r="Q188" s="11">
        <v>125.14073594936853</v>
      </c>
      <c r="R188" s="11">
        <v>22.747734970496264</v>
      </c>
      <c r="S188" s="11">
        <v>2.5745311624701737</v>
      </c>
      <c r="T188" s="11">
        <v>26.73294300680416</v>
      </c>
      <c r="U188" s="11">
        <v>11.230877820148578</v>
      </c>
      <c r="V188" s="11">
        <v>81.210002128879921</v>
      </c>
      <c r="W188" s="11">
        <v>2.5814296718113772</v>
      </c>
      <c r="X188" s="11">
        <v>7.3228197767776101E-2</v>
      </c>
      <c r="Y188" s="11">
        <v>8.4436830878896192</v>
      </c>
      <c r="Z188" s="11">
        <v>1.3517789624608161</v>
      </c>
      <c r="AA188" s="97">
        <v>0.96244128114804883</v>
      </c>
      <c r="AB188" s="11">
        <v>30.199503216378574</v>
      </c>
      <c r="AC188" s="11">
        <v>1.1284354176177764</v>
      </c>
      <c r="AD188" s="11">
        <v>0.10954153549881154</v>
      </c>
      <c r="AE188" s="11">
        <v>0.61040038544612951</v>
      </c>
      <c r="AF188" s="105">
        <v>0</v>
      </c>
      <c r="AG188" s="11">
        <v>0.56571831483710455</v>
      </c>
      <c r="AH188" s="11">
        <v>3.6924120372649023</v>
      </c>
      <c r="AI188" s="11">
        <v>50.882131035037773</v>
      </c>
      <c r="AJ188" s="11">
        <v>17.731245835666762</v>
      </c>
      <c r="AK188" s="11">
        <v>22.30188156442949</v>
      </c>
      <c r="AL188" s="11">
        <v>11.598774427433588</v>
      </c>
      <c r="AM188" s="11">
        <v>8.050143808005231</v>
      </c>
      <c r="AN188" s="11">
        <v>7.3351423980363295</v>
      </c>
      <c r="AO188" s="11">
        <v>27.27732591457168</v>
      </c>
      <c r="AP188" s="11">
        <v>0.93880410877318921</v>
      </c>
      <c r="AQ188" s="11">
        <v>3.3129197029309645</v>
      </c>
      <c r="AR188" s="11">
        <v>14.980707495840608</v>
      </c>
      <c r="AS188" s="11"/>
      <c r="AT188" s="11"/>
      <c r="AU188" s="81"/>
      <c r="AV188" s="81">
        <f>SUM(J188:L188,O188:Z188,AB188:AE188,AH188:AI188,AK188:AM188,AO188:AR188)</f>
        <v>503.89286434833258</v>
      </c>
      <c r="AW188" s="77"/>
      <c r="AX188" s="77"/>
      <c r="AY188" s="77"/>
    </row>
    <row r="189" spans="1:53" x14ac:dyDescent="0.25">
      <c r="B189" t="s">
        <v>42</v>
      </c>
      <c r="D189" t="s">
        <v>40</v>
      </c>
      <c r="E189" t="s">
        <v>41</v>
      </c>
      <c r="F189">
        <v>2030</v>
      </c>
      <c r="G189" t="s">
        <v>69</v>
      </c>
      <c r="I189" s="105">
        <v>1.5758842659827592</v>
      </c>
      <c r="J189" s="11">
        <v>9.1282620955202738</v>
      </c>
      <c r="K189" s="11">
        <v>41.72983717862919</v>
      </c>
      <c r="L189" s="11">
        <v>3.232017153515701</v>
      </c>
      <c r="M189" s="11">
        <v>0</v>
      </c>
      <c r="N189" s="105">
        <v>28.03097377619827</v>
      </c>
      <c r="O189" s="11">
        <v>1.9864526364576018</v>
      </c>
      <c r="P189" s="11">
        <v>3.4153582611681257</v>
      </c>
      <c r="Q189" s="11">
        <v>136.75622251120117</v>
      </c>
      <c r="R189" s="11">
        <v>25.708274972887217</v>
      </c>
      <c r="S189" s="11">
        <v>3.1797249119521123</v>
      </c>
      <c r="T189" s="11">
        <v>34.5277977171095</v>
      </c>
      <c r="U189" s="11">
        <v>14.135854051508165</v>
      </c>
      <c r="V189" s="11">
        <v>98.240226943571031</v>
      </c>
      <c r="W189" s="11">
        <v>3.0005565470985283</v>
      </c>
      <c r="X189" s="11">
        <v>0.10400917699061854</v>
      </c>
      <c r="Y189" s="11">
        <v>10.665301255754175</v>
      </c>
      <c r="Z189" s="11">
        <v>1.9378755429736536</v>
      </c>
      <c r="AA189" s="97">
        <v>1.1357912767816964</v>
      </c>
      <c r="AB189" s="11">
        <v>37.640036319949601</v>
      </c>
      <c r="AC189" s="11">
        <v>1.3933019814444001</v>
      </c>
      <c r="AD189" s="11">
        <v>0.13134109866825283</v>
      </c>
      <c r="AE189" s="11">
        <v>0.76670314733661538</v>
      </c>
      <c r="AF189" s="105">
        <v>0</v>
      </c>
      <c r="AG189" s="11">
        <v>0.79308694345730535</v>
      </c>
      <c r="AH189" s="11">
        <v>4.4571416936450463</v>
      </c>
      <c r="AI189" s="11">
        <v>60.699324582046223</v>
      </c>
      <c r="AJ189" s="11">
        <v>22.435052418258589</v>
      </c>
      <c r="AK189" s="11">
        <v>28.125547499609048</v>
      </c>
      <c r="AL189" s="11">
        <v>15.261728430973426</v>
      </c>
      <c r="AM189" s="11">
        <v>9.3162465192581685</v>
      </c>
      <c r="AN189" s="11">
        <v>10.985749416744067</v>
      </c>
      <c r="AO189" s="11">
        <v>31.621730573107072</v>
      </c>
      <c r="AP189" s="11">
        <v>1.0974237364785495</v>
      </c>
      <c r="AQ189" s="11">
        <v>4.5606817021225243</v>
      </c>
      <c r="AR189" s="11">
        <v>18.189636843244131</v>
      </c>
      <c r="AS189" s="11"/>
      <c r="AT189" s="11"/>
      <c r="AU189" s="81"/>
      <c r="AV189" s="77"/>
      <c r="AW189" s="81">
        <f>SUM(J189:L189,O189:Z189,AB189:AE189,AH189:AI189,AK189:AM189,AO189:AR189)</f>
        <v>601.0086150842202</v>
      </c>
      <c r="AX189" s="77"/>
      <c r="AY189" s="77"/>
    </row>
    <row r="190" spans="1:53" x14ac:dyDescent="0.25">
      <c r="B190" t="s">
        <v>42</v>
      </c>
      <c r="D190" t="s">
        <v>40</v>
      </c>
      <c r="E190" t="s">
        <v>41</v>
      </c>
      <c r="F190">
        <v>2040</v>
      </c>
      <c r="G190" t="s">
        <v>69</v>
      </c>
      <c r="I190" s="105">
        <v>1.7760836610378723</v>
      </c>
      <c r="J190" s="11">
        <v>11.003629176328245</v>
      </c>
      <c r="K190" s="11">
        <v>54.361512175725458</v>
      </c>
      <c r="L190" s="11">
        <v>3.6892381672164718</v>
      </c>
      <c r="M190" s="11">
        <v>0</v>
      </c>
      <c r="N190" s="105">
        <v>33.455414597592899</v>
      </c>
      <c r="O190" s="11">
        <v>2.4214134493771562</v>
      </c>
      <c r="P190" s="11">
        <v>3.9428988656323001</v>
      </c>
      <c r="Q190" s="11">
        <v>152.53812429359033</v>
      </c>
      <c r="R190" s="11">
        <v>29.142918771082034</v>
      </c>
      <c r="S190" s="11">
        <v>3.8186168151060995</v>
      </c>
      <c r="T190" s="11">
        <v>40.389489178265819</v>
      </c>
      <c r="U190" s="11">
        <v>18.075633620524616</v>
      </c>
      <c r="V190" s="11">
        <v>119.61955073806024</v>
      </c>
      <c r="W190" s="11">
        <v>3.4291504142071925</v>
      </c>
      <c r="X190" s="11">
        <v>0.13185608934388451</v>
      </c>
      <c r="Y190" s="11">
        <v>12.804096399531092</v>
      </c>
      <c r="Z190" s="11">
        <v>2.4499622215996801</v>
      </c>
      <c r="AA190" s="97">
        <v>1.3205654613998565</v>
      </c>
      <c r="AB190" s="11">
        <v>44.577234159281069</v>
      </c>
      <c r="AC190" s="11">
        <v>1.6398385477623361</v>
      </c>
      <c r="AD190" s="11">
        <v>0.1556695743040804</v>
      </c>
      <c r="AE190" s="11">
        <v>0.85577306433191613</v>
      </c>
      <c r="AF190" s="105">
        <v>0</v>
      </c>
      <c r="AG190" s="11">
        <v>1.106557246883008</v>
      </c>
      <c r="AH190" s="11">
        <v>5.1219902544239702</v>
      </c>
      <c r="AI190" s="11">
        <v>73.798915739504039</v>
      </c>
      <c r="AJ190" s="11">
        <v>30.273514369661054</v>
      </c>
      <c r="AK190" s="11">
        <v>33.775540539343837</v>
      </c>
      <c r="AL190" s="11">
        <v>18.580595339994364</v>
      </c>
      <c r="AM190" s="11">
        <v>10.505895106551728</v>
      </c>
      <c r="AN190" s="11">
        <v>17.190090417491632</v>
      </c>
      <c r="AO190" s="11">
        <v>36.828740231663822</v>
      </c>
      <c r="AP190" s="11">
        <v>1.2586156501138301</v>
      </c>
      <c r="AQ190" s="11">
        <v>5.3605595966042818</v>
      </c>
      <c r="AR190" s="11">
        <v>21.969916849499146</v>
      </c>
      <c r="AS190" s="11"/>
      <c r="AT190" s="11"/>
      <c r="AU190" s="81"/>
      <c r="AV190" s="77"/>
      <c r="AW190" s="81"/>
      <c r="AX190" s="81">
        <f>SUM(J190:L190,O190:Z190,AB190:AE190,AH190:AI190,AK190:AM190,AO190:AR190)</f>
        <v>712.24737502896903</v>
      </c>
      <c r="AY190" s="77"/>
    </row>
    <row r="191" spans="1:53" x14ac:dyDescent="0.25">
      <c r="B191" t="s">
        <v>42</v>
      </c>
      <c r="D191" t="s">
        <v>40</v>
      </c>
      <c r="E191" s="5" t="s">
        <v>41</v>
      </c>
      <c r="F191" s="5">
        <v>2050</v>
      </c>
      <c r="G191" s="5" t="s">
        <v>69</v>
      </c>
      <c r="H191" s="5"/>
      <c r="I191" s="105">
        <v>2.4213387802364515E-2</v>
      </c>
      <c r="J191" s="12">
        <v>13.234957662101369</v>
      </c>
      <c r="K191" s="12">
        <v>68.172015093562024</v>
      </c>
      <c r="L191" s="12">
        <v>4.2135127429240198</v>
      </c>
      <c r="M191" s="12">
        <v>0</v>
      </c>
      <c r="N191" s="105">
        <v>38.812812499887514</v>
      </c>
      <c r="O191" s="12">
        <v>2.9514575526484461</v>
      </c>
      <c r="P191" s="12">
        <v>4.5522985930146502</v>
      </c>
      <c r="Q191" s="12">
        <v>168.85904390544496</v>
      </c>
      <c r="R191" s="12">
        <v>33.210085574993926</v>
      </c>
      <c r="S191" s="12">
        <v>4.5820240677340385</v>
      </c>
      <c r="T191" s="12">
        <v>47.066983881463344</v>
      </c>
      <c r="U191" s="12">
        <v>21.998835645224034</v>
      </c>
      <c r="V191" s="12">
        <v>145.19875500514075</v>
      </c>
      <c r="W191" s="12">
        <v>3.9219540797197507</v>
      </c>
      <c r="X191" s="12">
        <v>0.1659812353159654</v>
      </c>
      <c r="Y191" s="12">
        <v>15.347711058453807</v>
      </c>
      <c r="Z191" s="12">
        <v>3.0983882373817413</v>
      </c>
      <c r="AA191" s="97">
        <v>1.4673696991394114</v>
      </c>
      <c r="AB191" s="12">
        <v>52.697831288483215</v>
      </c>
      <c r="AC191" s="12">
        <v>1.9313617494595894</v>
      </c>
      <c r="AD191" s="12">
        <v>0.18448683017573178</v>
      </c>
      <c r="AE191" s="12">
        <v>0.9552176003518974</v>
      </c>
      <c r="AF191" s="105">
        <v>0</v>
      </c>
      <c r="AG191" s="12">
        <v>1.5731476172781893</v>
      </c>
      <c r="AH191" s="12">
        <v>5.8860114398205479</v>
      </c>
      <c r="AI191" s="12">
        <v>89.377258583310265</v>
      </c>
      <c r="AJ191" s="12">
        <v>42.079383541483473</v>
      </c>
      <c r="AK191" s="12">
        <v>40.509003377865461</v>
      </c>
      <c r="AL191" s="12">
        <v>22.582121725948983</v>
      </c>
      <c r="AM191" s="12">
        <v>11.840557740252482</v>
      </c>
      <c r="AN191" s="12">
        <v>27.238036713239264</v>
      </c>
      <c r="AO191" s="12">
        <v>42.196602384409005</v>
      </c>
      <c r="AP191" s="12">
        <v>1.4403110536141697</v>
      </c>
      <c r="AQ191" s="12">
        <v>6.290340225405858</v>
      </c>
      <c r="AR191" s="12">
        <v>26.52778714875906</v>
      </c>
      <c r="AS191" s="112"/>
      <c r="AT191" s="112"/>
      <c r="AU191" s="81"/>
      <c r="AV191" s="77"/>
      <c r="AW191" s="81"/>
      <c r="AX191" s="81"/>
      <c r="AY191" s="81">
        <f>SUM(J191:L191,O191:Z191,AB191:AE191,AH191:AI191,AK191:AM191,AO191:AR191)</f>
        <v>838.99289548297918</v>
      </c>
    </row>
    <row r="192" spans="1:53" x14ac:dyDescent="0.25">
      <c r="A192" s="77"/>
      <c r="B192" s="77"/>
      <c r="C192" s="77" t="s">
        <v>192</v>
      </c>
      <c r="D192" s="77"/>
      <c r="E192" s="77" t="s">
        <v>45</v>
      </c>
      <c r="F192" s="77">
        <v>2005</v>
      </c>
      <c r="G192" s="77" t="s">
        <v>69</v>
      </c>
      <c r="H192" s="77"/>
      <c r="I192" s="81">
        <f>I193</f>
        <v>0.16142258534909676</v>
      </c>
      <c r="J192" s="81">
        <f t="shared" ref="J192:AR192" si="113">J193</f>
        <v>0.17302990651542829</v>
      </c>
      <c r="K192" s="81">
        <f t="shared" si="113"/>
        <v>5.7042603902758407E-2</v>
      </c>
      <c r="L192" s="81">
        <f t="shared" si="113"/>
        <v>4.87952325618651E-5</v>
      </c>
      <c r="M192" s="81">
        <f t="shared" si="113"/>
        <v>0</v>
      </c>
      <c r="N192" s="81">
        <f t="shared" si="113"/>
        <v>0.17302990651542829</v>
      </c>
      <c r="O192" s="81">
        <f t="shared" si="113"/>
        <v>5.5171223739208589E-3</v>
      </c>
      <c r="P192" s="81">
        <f t="shared" si="113"/>
        <v>3.1909147589562073E-4</v>
      </c>
      <c r="Q192" s="81">
        <f t="shared" si="113"/>
        <v>6.8025638383179099E-2</v>
      </c>
      <c r="R192" s="81">
        <f t="shared" si="113"/>
        <v>3.6862849772614022E-3</v>
      </c>
      <c r="S192" s="81">
        <f t="shared" si="113"/>
        <v>6.554975200385638E-3</v>
      </c>
      <c r="T192" s="81">
        <f t="shared" si="113"/>
        <v>2.1402512011669335E-4</v>
      </c>
      <c r="U192" s="81">
        <f t="shared" si="113"/>
        <v>5.3136090377664189E-2</v>
      </c>
      <c r="V192" s="81">
        <f t="shared" si="113"/>
        <v>7.7198386244814371E-2</v>
      </c>
      <c r="W192" s="81">
        <f t="shared" si="113"/>
        <v>8.4449005908455166E-2</v>
      </c>
      <c r="X192" s="81">
        <f t="shared" si="113"/>
        <v>3.1978843061925555E-2</v>
      </c>
      <c r="Y192" s="81">
        <f t="shared" si="113"/>
        <v>3.7666761465468225E-3</v>
      </c>
      <c r="Z192" s="81">
        <f t="shared" si="113"/>
        <v>4.2891361411746827E-2</v>
      </c>
      <c r="AA192" s="81">
        <f t="shared" si="113"/>
        <v>2.7553688301156284E-3</v>
      </c>
      <c r="AB192" s="81">
        <f t="shared" si="113"/>
        <v>8.4449005908455166E-2</v>
      </c>
      <c r="AC192" s="81">
        <f t="shared" si="113"/>
        <v>6.0102126315386237E-2</v>
      </c>
      <c r="AD192" s="81">
        <f t="shared" si="113"/>
        <v>2.4606065944219745E-4</v>
      </c>
      <c r="AE192" s="81">
        <f t="shared" si="113"/>
        <v>2.4606065944219745E-4</v>
      </c>
      <c r="AF192" s="81">
        <f t="shared" si="113"/>
        <v>0.16142258534909676</v>
      </c>
      <c r="AG192" s="81">
        <f t="shared" si="113"/>
        <v>9.8139652437200339E-2</v>
      </c>
      <c r="AH192" s="81">
        <f t="shared" si="113"/>
        <v>3.0539455440695438E-5</v>
      </c>
      <c r="AI192" s="81">
        <f t="shared" si="113"/>
        <v>5.8722163297585908E-2</v>
      </c>
      <c r="AJ192" s="81">
        <f t="shared" si="113"/>
        <v>4.1061513889641341E-3</v>
      </c>
      <c r="AK192" s="81">
        <f t="shared" si="113"/>
        <v>2.5317600945144875E-3</v>
      </c>
      <c r="AL192" s="81">
        <f t="shared" si="113"/>
        <v>4.4840134529699552E-3</v>
      </c>
      <c r="AM192" s="81">
        <f t="shared" si="113"/>
        <v>0.16142258534909676</v>
      </c>
      <c r="AN192" s="81">
        <f t="shared" si="113"/>
        <v>0.16142258534909676</v>
      </c>
      <c r="AO192" s="81">
        <f t="shared" si="113"/>
        <v>2.7553688301156284E-3</v>
      </c>
      <c r="AP192" s="81">
        <f t="shared" si="113"/>
        <v>0.14794629516342342</v>
      </c>
      <c r="AQ192" s="81">
        <f t="shared" si="113"/>
        <v>1.980037202347926E-2</v>
      </c>
      <c r="AR192" s="81">
        <f t="shared" si="113"/>
        <v>4.0295009653540131E-2</v>
      </c>
      <c r="AS192" s="81"/>
      <c r="AT192" s="81"/>
    </row>
    <row r="193" spans="1:51" x14ac:dyDescent="0.25">
      <c r="C193" s="77" t="s">
        <v>192</v>
      </c>
      <c r="E193" t="s">
        <v>45</v>
      </c>
      <c r="F193">
        <v>2010</v>
      </c>
      <c r="G193" t="s">
        <v>69</v>
      </c>
      <c r="I193" s="6">
        <v>0.16142258534909676</v>
      </c>
      <c r="J193" s="6">
        <v>0.17302990651542829</v>
      </c>
      <c r="K193" s="6">
        <v>5.7042603902758407E-2</v>
      </c>
      <c r="L193" s="6">
        <v>4.87952325618651E-5</v>
      </c>
      <c r="M193" s="6">
        <v>0</v>
      </c>
      <c r="N193" s="6">
        <v>0.17302990651542829</v>
      </c>
      <c r="O193" s="6">
        <v>5.5171223739208589E-3</v>
      </c>
      <c r="P193" s="6">
        <v>3.1909147589562073E-4</v>
      </c>
      <c r="Q193" s="6">
        <v>6.8025638383179099E-2</v>
      </c>
      <c r="R193" s="6">
        <v>3.6862849772614022E-3</v>
      </c>
      <c r="S193" s="6">
        <v>6.554975200385638E-3</v>
      </c>
      <c r="T193" s="6">
        <v>2.1402512011669335E-4</v>
      </c>
      <c r="U193" s="6">
        <v>5.3136090377664189E-2</v>
      </c>
      <c r="V193" s="6">
        <v>7.7198386244814371E-2</v>
      </c>
      <c r="W193" s="6">
        <v>8.4449005908455166E-2</v>
      </c>
      <c r="X193" s="6">
        <v>3.1978843061925555E-2</v>
      </c>
      <c r="Y193" s="6">
        <v>3.7666761465468225E-3</v>
      </c>
      <c r="Z193" s="6">
        <v>4.2891361411746827E-2</v>
      </c>
      <c r="AA193" s="6">
        <v>2.7553688301156284E-3</v>
      </c>
      <c r="AB193" s="6">
        <v>8.4449005908455166E-2</v>
      </c>
      <c r="AC193" s="6">
        <v>6.0102126315386237E-2</v>
      </c>
      <c r="AD193" s="81">
        <v>2.4606065944219745E-4</v>
      </c>
      <c r="AE193" s="6">
        <v>2.4606065944219745E-4</v>
      </c>
      <c r="AF193" s="6">
        <v>0.16142258534909676</v>
      </c>
      <c r="AG193" s="6">
        <v>9.8139652437200339E-2</v>
      </c>
      <c r="AH193" s="6">
        <v>3.0539455440695438E-5</v>
      </c>
      <c r="AI193" s="6">
        <v>5.8722163297585908E-2</v>
      </c>
      <c r="AJ193" s="6">
        <v>4.1061513889641341E-3</v>
      </c>
      <c r="AK193" s="6">
        <v>2.5317600945144875E-3</v>
      </c>
      <c r="AL193" s="6">
        <v>4.4840134529699552E-3</v>
      </c>
      <c r="AM193" s="6">
        <v>0.16142258534909676</v>
      </c>
      <c r="AN193" s="6">
        <v>0.16142258534909676</v>
      </c>
      <c r="AO193" s="6">
        <v>2.7553688301156284E-3</v>
      </c>
      <c r="AP193" s="6">
        <v>0.14794629516342342</v>
      </c>
      <c r="AQ193" s="6">
        <v>1.980037202347926E-2</v>
      </c>
      <c r="AR193" s="6">
        <v>4.0295009653540131E-2</v>
      </c>
      <c r="AS193" s="81"/>
      <c r="AT193" s="81"/>
    </row>
    <row r="194" spans="1:51" x14ac:dyDescent="0.25">
      <c r="C194" s="77" t="s">
        <v>192</v>
      </c>
      <c r="E194" t="s">
        <v>45</v>
      </c>
      <c r="F194">
        <v>2020</v>
      </c>
      <c r="G194" t="s">
        <v>69</v>
      </c>
      <c r="I194" s="6">
        <v>0.14069241575201932</v>
      </c>
      <c r="J194" s="6">
        <v>0.16395953979390093</v>
      </c>
      <c r="K194" s="6">
        <v>5.4483201110201877E-2</v>
      </c>
      <c r="L194" s="6">
        <v>5.3266986230431957E-5</v>
      </c>
      <c r="M194" s="6">
        <v>0</v>
      </c>
      <c r="N194" s="6">
        <v>0.16395953979390093</v>
      </c>
      <c r="O194" s="6">
        <v>5.8885210432804312E-3</v>
      </c>
      <c r="P194" s="6">
        <v>2.9319419905531784E-4</v>
      </c>
      <c r="Q194" s="6">
        <v>6.5866974649275087E-2</v>
      </c>
      <c r="R194" s="6">
        <v>3.6269685664201906E-3</v>
      </c>
      <c r="S194" s="6">
        <v>4.9431280597714055E-3</v>
      </c>
      <c r="T194" s="6">
        <v>2.1034085826564009E-4</v>
      </c>
      <c r="U194" s="6">
        <v>5.0111724111234504E-2</v>
      </c>
      <c r="V194" s="6">
        <v>7.6273792175835631E-2</v>
      </c>
      <c r="W194" s="6">
        <v>8.500204974040225E-2</v>
      </c>
      <c r="X194" s="6">
        <v>3.112310853368102E-2</v>
      </c>
      <c r="Y194" s="6">
        <v>3.739187777398803E-3</v>
      </c>
      <c r="Z194" s="6">
        <v>4.0908601592947125E-2</v>
      </c>
      <c r="AA194" s="6">
        <v>2.9470675665319418E-3</v>
      </c>
      <c r="AB194" s="6">
        <v>8.500204974040225E-2</v>
      </c>
      <c r="AC194" s="6">
        <v>4.9473099423376507E-2</v>
      </c>
      <c r="AD194" s="6">
        <v>6.8881694990146377E-4</v>
      </c>
      <c r="AE194" s="6">
        <v>2.0394423001560765E-4</v>
      </c>
      <c r="AF194" s="6">
        <v>0.14069241575201932</v>
      </c>
      <c r="AG194" s="6">
        <v>8.1442870273948434E-2</v>
      </c>
      <c r="AH194" s="6">
        <v>2.8961281384508063E-5</v>
      </c>
      <c r="AI194" s="6">
        <v>5.5639313540507496E-2</v>
      </c>
      <c r="AJ194" s="6">
        <v>3.9498274541488014E-3</v>
      </c>
      <c r="AK194" s="6">
        <v>2.5987808206021077E-3</v>
      </c>
      <c r="AL194" s="6">
        <v>4.5662088836647859E-3</v>
      </c>
      <c r="AM194" s="6">
        <v>0.14069241575201932</v>
      </c>
      <c r="AN194" s="6">
        <v>0.14069241575201932</v>
      </c>
      <c r="AO194" s="6">
        <v>2.9470675665319418E-3</v>
      </c>
      <c r="AP194" s="6">
        <v>0.14369423185663655</v>
      </c>
      <c r="AQ194" s="6">
        <v>1.9432455248603871E-2</v>
      </c>
      <c r="AR194" s="6">
        <v>4.0116991337164599E-2</v>
      </c>
      <c r="AS194" s="81"/>
      <c r="AT194" s="81"/>
    </row>
    <row r="195" spans="1:51" x14ac:dyDescent="0.25">
      <c r="C195" s="77" t="s">
        <v>192</v>
      </c>
      <c r="E195" t="s">
        <v>45</v>
      </c>
      <c r="F195">
        <v>2030</v>
      </c>
      <c r="G195" t="s">
        <v>69</v>
      </c>
      <c r="I195" s="6">
        <v>0.11670182144203066</v>
      </c>
      <c r="J195" s="6">
        <v>0.14578278608252981</v>
      </c>
      <c r="K195" s="6">
        <v>4.3938241371211141E-2</v>
      </c>
      <c r="L195" s="6">
        <v>5.6579909992849684E-5</v>
      </c>
      <c r="M195" s="6">
        <v>0</v>
      </c>
      <c r="N195" s="6">
        <v>0.14578278608252981</v>
      </c>
      <c r="O195" s="6">
        <v>5.7587421337788811E-3</v>
      </c>
      <c r="P195" s="6">
        <v>2.7018931323286499E-4</v>
      </c>
      <c r="Q195" s="6">
        <v>5.842572047772248E-2</v>
      </c>
      <c r="R195" s="6">
        <v>3.6671536705395187E-3</v>
      </c>
      <c r="S195" s="6">
        <v>4.2243520506485234E-3</v>
      </c>
      <c r="T195" s="6">
        <v>1.8348763536339986E-4</v>
      </c>
      <c r="U195" s="6">
        <v>4.002629323361663E-2</v>
      </c>
      <c r="V195" s="6">
        <v>6.6350944218065505E-2</v>
      </c>
      <c r="W195" s="6">
        <v>7.5909681364460635E-2</v>
      </c>
      <c r="X195" s="6">
        <v>2.7298704872652013E-2</v>
      </c>
      <c r="Y195" s="6">
        <v>3.4243669911554536E-3</v>
      </c>
      <c r="Z195" s="6">
        <v>3.4127581261669204E-2</v>
      </c>
      <c r="AA195" s="6">
        <v>3.1516137768091267E-3</v>
      </c>
      <c r="AB195" s="6">
        <v>7.5909681364460635E-2</v>
      </c>
      <c r="AC195" s="6">
        <v>4.1641417214154208E-2</v>
      </c>
      <c r="AD195" s="6">
        <v>6.7966562333209978E-4</v>
      </c>
      <c r="AE195" s="6">
        <v>1.7349104063253925E-4</v>
      </c>
      <c r="AF195" s="6">
        <v>0.11670182144203066</v>
      </c>
      <c r="AG195" s="6">
        <v>6.1443805292734389E-2</v>
      </c>
      <c r="AH195" s="6">
        <v>2.5931738361848323E-5</v>
      </c>
      <c r="AI195" s="6">
        <v>4.7242300824264644E-2</v>
      </c>
      <c r="AJ195" s="6">
        <v>3.6861310699620939E-3</v>
      </c>
      <c r="AK195" s="6">
        <v>2.6014469647679716E-3</v>
      </c>
      <c r="AL195" s="6">
        <v>4.1635821975018611E-3</v>
      </c>
      <c r="AM195" s="6">
        <v>0.11670182144203066</v>
      </c>
      <c r="AN195" s="6">
        <v>0.11670182144203066</v>
      </c>
      <c r="AO195" s="6">
        <v>3.1516137768091267E-3</v>
      </c>
      <c r="AP195" s="6">
        <v>0.12293200163924106</v>
      </c>
      <c r="AQ195" s="6">
        <v>1.6550061974294872E-2</v>
      </c>
      <c r="AR195" s="6">
        <v>3.7883634371583916E-2</v>
      </c>
      <c r="AS195" s="81"/>
      <c r="AT195" s="81"/>
    </row>
    <row r="196" spans="1:51" x14ac:dyDescent="0.25">
      <c r="C196" s="77" t="s">
        <v>192</v>
      </c>
      <c r="E196" t="s">
        <v>45</v>
      </c>
      <c r="F196">
        <v>2040</v>
      </c>
      <c r="G196" t="s">
        <v>69</v>
      </c>
      <c r="I196" s="6">
        <v>0.1019944755066646</v>
      </c>
      <c r="J196" s="6">
        <v>0.12515701782122912</v>
      </c>
      <c r="K196" s="6">
        <v>3.6183046891940449E-2</v>
      </c>
      <c r="L196" s="6">
        <v>5.6926451402417964E-5</v>
      </c>
      <c r="M196" s="6">
        <v>0</v>
      </c>
      <c r="N196" s="6">
        <v>0.12515701782122912</v>
      </c>
      <c r="O196" s="6">
        <v>5.112551780742383E-3</v>
      </c>
      <c r="P196" s="6">
        <v>2.3823639336629035E-4</v>
      </c>
      <c r="Q196" s="6">
        <v>5.1288232471701889E-2</v>
      </c>
      <c r="R196" s="6">
        <v>3.454916559138866E-3</v>
      </c>
      <c r="S196" s="6">
        <v>3.5013257301335842E-3</v>
      </c>
      <c r="T196" s="6">
        <v>1.6496216127054843E-4</v>
      </c>
      <c r="U196" s="6">
        <v>3.2352427870178557E-2</v>
      </c>
      <c r="V196" s="6">
        <v>5.7521926285161312E-2</v>
      </c>
      <c r="W196" s="6">
        <v>6.6005550080502379E-2</v>
      </c>
      <c r="X196" s="6">
        <v>2.413806097013994E-2</v>
      </c>
      <c r="Y196" s="6">
        <v>3.0356803804650642E-3</v>
      </c>
      <c r="Z196" s="6">
        <v>3.0026211271663748E-2</v>
      </c>
      <c r="AA196" s="6">
        <v>3.1600474745692299E-3</v>
      </c>
      <c r="AB196" s="6">
        <v>6.6005550080502379E-2</v>
      </c>
      <c r="AC196" s="6">
        <v>3.4703962653051854E-2</v>
      </c>
      <c r="AD196" s="6">
        <v>6.2186571053430672E-4</v>
      </c>
      <c r="AE196" s="6">
        <v>1.5450894777914979E-4</v>
      </c>
      <c r="AF196" s="6">
        <v>0.1019944755066646</v>
      </c>
      <c r="AG196" s="6">
        <v>4.3983451517383643E-2</v>
      </c>
      <c r="AH196" s="6">
        <v>2.2563281295619553E-5</v>
      </c>
      <c r="AI196" s="6">
        <v>3.9686140869457112E-2</v>
      </c>
      <c r="AJ196" s="6">
        <v>3.1528272995436438E-3</v>
      </c>
      <c r="AK196" s="6">
        <v>2.4426722973356265E-3</v>
      </c>
      <c r="AL196" s="6">
        <v>3.8519932300095849E-3</v>
      </c>
      <c r="AM196" s="6">
        <v>0.1019944755066646</v>
      </c>
      <c r="AN196" s="6">
        <v>0.1019944755066646</v>
      </c>
      <c r="AO196" s="6">
        <v>3.1600474745692299E-3</v>
      </c>
      <c r="AP196" s="6">
        <v>0.10893351607096195</v>
      </c>
      <c r="AQ196" s="6">
        <v>1.5313471149676018E-2</v>
      </c>
      <c r="AR196" s="6">
        <v>3.3274328886836436E-2</v>
      </c>
      <c r="AS196" s="81"/>
      <c r="AT196" s="81"/>
    </row>
    <row r="197" spans="1:51" x14ac:dyDescent="0.25">
      <c r="C197" s="77" t="s">
        <v>192</v>
      </c>
      <c r="E197" t="s">
        <v>45</v>
      </c>
      <c r="F197">
        <v>2050</v>
      </c>
      <c r="G197" t="s">
        <v>69</v>
      </c>
      <c r="I197" s="6">
        <v>8.8448754113833572E-2</v>
      </c>
      <c r="J197" s="6">
        <v>0.10692064129993904</v>
      </c>
      <c r="K197" s="6">
        <v>3.0697353254929494E-2</v>
      </c>
      <c r="L197" s="6">
        <v>5.6796584131830487E-5</v>
      </c>
      <c r="M197" s="6">
        <v>0</v>
      </c>
      <c r="N197" s="6">
        <v>0.10692064129993904</v>
      </c>
      <c r="O197" s="6">
        <v>4.5037413979272314E-3</v>
      </c>
      <c r="P197" s="6">
        <v>2.0867779579424541E-4</v>
      </c>
      <c r="Q197" s="6">
        <v>4.3142055548883361E-2</v>
      </c>
      <c r="R197" s="6">
        <v>3.226412541921173E-3</v>
      </c>
      <c r="S197" s="6">
        <v>2.8852476978831875E-3</v>
      </c>
      <c r="T197" s="6">
        <v>1.4773096309187968E-4</v>
      </c>
      <c r="U197" s="6">
        <v>2.5852009020234209E-2</v>
      </c>
      <c r="V197" s="6">
        <v>4.9717737066582141E-2</v>
      </c>
      <c r="W197" s="6">
        <v>5.7050588900881098E-2</v>
      </c>
      <c r="X197" s="6">
        <v>2.1379349922549386E-2</v>
      </c>
      <c r="Y197" s="6">
        <v>2.6892544675485531E-3</v>
      </c>
      <c r="Z197" s="6">
        <v>2.6226463184630469E-2</v>
      </c>
      <c r="AA197" s="6">
        <v>3.2096293703716516E-3</v>
      </c>
      <c r="AB197" s="6">
        <v>5.7050588900881098E-2</v>
      </c>
      <c r="AC197" s="6">
        <v>2.8685590059143153E-2</v>
      </c>
      <c r="AD197" s="6">
        <v>5.6473283308184339E-4</v>
      </c>
      <c r="AE197" s="6">
        <v>1.372045753845127E-4</v>
      </c>
      <c r="AF197" s="6">
        <v>8.8448754113833572E-2</v>
      </c>
      <c r="AG197" s="6">
        <v>3.0980345038926389E-2</v>
      </c>
      <c r="AH197" s="6">
        <v>1.9481911111946169E-5</v>
      </c>
      <c r="AI197" s="6">
        <v>3.3197090781219678E-2</v>
      </c>
      <c r="AJ197" s="6">
        <v>2.677704299804233E-3</v>
      </c>
      <c r="AK197" s="6">
        <v>2.2811446298634233E-3</v>
      </c>
      <c r="AL197" s="6">
        <v>3.5423942658118924E-3</v>
      </c>
      <c r="AM197" s="6">
        <v>8.8448754113833572E-2</v>
      </c>
      <c r="AN197" s="6">
        <v>8.8448754113833572E-2</v>
      </c>
      <c r="AO197" s="6">
        <v>3.2096293703716516E-3</v>
      </c>
      <c r="AP197" s="6">
        <v>9.5888996448760339E-2</v>
      </c>
      <c r="AQ197" s="6">
        <v>1.4104643750917264E-2</v>
      </c>
      <c r="AR197" s="6">
        <v>2.9006945344545773E-2</v>
      </c>
      <c r="AS197" s="81"/>
      <c r="AT197" s="81"/>
    </row>
    <row r="198" spans="1:51" x14ac:dyDescent="0.25">
      <c r="B198" t="s">
        <v>46</v>
      </c>
    </row>
    <row r="199" spans="1:51" x14ac:dyDescent="0.25">
      <c r="A199" s="77" t="s">
        <v>74</v>
      </c>
      <c r="B199" s="77" t="s">
        <v>42</v>
      </c>
      <c r="D199" s="77" t="s">
        <v>40</v>
      </c>
      <c r="E199" s="77" t="s">
        <v>41</v>
      </c>
      <c r="F199" s="77">
        <v>2005</v>
      </c>
      <c r="G199" s="77" t="s">
        <v>70</v>
      </c>
      <c r="H199" s="77"/>
      <c r="I199" s="11">
        <f>I200</f>
        <v>2.9223848455573885E-3</v>
      </c>
      <c r="J199" s="11">
        <f t="shared" ref="J199:AR199" si="114">J200</f>
        <v>2.3833071181456287</v>
      </c>
      <c r="K199" s="11">
        <f t="shared" si="114"/>
        <v>8.0163482763077258</v>
      </c>
      <c r="L199" s="11">
        <f t="shared" si="114"/>
        <v>9.4130088266627333E-5</v>
      </c>
      <c r="M199" s="11">
        <f t="shared" si="114"/>
        <v>0</v>
      </c>
      <c r="N199" s="11">
        <f t="shared" si="114"/>
        <v>0.8065798297109954</v>
      </c>
      <c r="O199" s="11">
        <f t="shared" si="114"/>
        <v>1.0453268800284256E-3</v>
      </c>
      <c r="P199" s="11">
        <f t="shared" si="114"/>
        <v>0.25135839126538928</v>
      </c>
      <c r="Q199" s="11">
        <f t="shared" si="114"/>
        <v>6.2214561900672933</v>
      </c>
      <c r="R199" s="11">
        <f t="shared" si="114"/>
        <v>0.15658669291982957</v>
      </c>
      <c r="S199" s="11">
        <f t="shared" si="114"/>
        <v>9.2627041907510319E-5</v>
      </c>
      <c r="T199" s="11">
        <f t="shared" si="114"/>
        <v>0.75074564903225804</v>
      </c>
      <c r="U199" s="11">
        <f t="shared" si="114"/>
        <v>2.1627770882482991</v>
      </c>
      <c r="V199" s="11">
        <f t="shared" si="114"/>
        <v>4.2157872894889384E-3</v>
      </c>
      <c r="W199" s="11">
        <f t="shared" si="114"/>
        <v>0.3930090413584536</v>
      </c>
      <c r="X199" s="11">
        <f t="shared" si="114"/>
        <v>2.0188137887994447E-2</v>
      </c>
      <c r="Y199" s="11">
        <f t="shared" si="114"/>
        <v>0.1759360535452619</v>
      </c>
      <c r="Z199" s="11">
        <f t="shared" si="114"/>
        <v>9.0347566398336953E-4</v>
      </c>
      <c r="AA199" s="11">
        <f t="shared" si="114"/>
        <v>3.2753465183003004E-2</v>
      </c>
      <c r="AB199" s="11">
        <f t="shared" si="114"/>
        <v>0.1613443492163199</v>
      </c>
      <c r="AC199" s="11">
        <f t="shared" si="114"/>
        <v>1.7824276351555585E-4</v>
      </c>
      <c r="AD199" s="11">
        <f t="shared" si="114"/>
        <v>1.7824276351555585E-4</v>
      </c>
      <c r="AE199" s="11">
        <f t="shared" si="114"/>
        <v>4.3530007829627307E-4</v>
      </c>
      <c r="AF199" s="11">
        <f t="shared" si="114"/>
        <v>0</v>
      </c>
      <c r="AG199" s="11">
        <f t="shared" si="114"/>
        <v>1.9013263614549398E-3</v>
      </c>
      <c r="AH199" s="11">
        <f t="shared" si="114"/>
        <v>4.538099508162478E-6</v>
      </c>
      <c r="AI199" s="11">
        <f t="shared" si="114"/>
        <v>0.22990405367793984</v>
      </c>
      <c r="AJ199" s="11">
        <f t="shared" si="114"/>
        <v>0.26298194695455018</v>
      </c>
      <c r="AK199" s="11">
        <f t="shared" si="114"/>
        <v>0.62741804581347849</v>
      </c>
      <c r="AL199" s="11">
        <f t="shared" si="114"/>
        <v>0.36886962401323836</v>
      </c>
      <c r="AM199" s="11">
        <f t="shared" si="114"/>
        <v>1.2701681292950788E-2</v>
      </c>
      <c r="AN199" s="11">
        <f t="shared" si="114"/>
        <v>1.4791638527873721E-3</v>
      </c>
      <c r="AO199" s="11">
        <f t="shared" si="114"/>
        <v>0.96633022121677414</v>
      </c>
      <c r="AP199" s="11">
        <f t="shared" si="114"/>
        <v>4.0540438106302333E-2</v>
      </c>
      <c r="AQ199" s="11">
        <f t="shared" si="114"/>
        <v>8.3458459116896673E-4</v>
      </c>
      <c r="AR199" s="11">
        <f t="shared" si="114"/>
        <v>7.5608776981771597E-2</v>
      </c>
      <c r="AS199" s="11"/>
      <c r="AT199" s="11"/>
      <c r="AU199" s="81"/>
      <c r="AV199" s="81"/>
      <c r="AW199" s="77"/>
      <c r="AX199" s="77"/>
      <c r="AY199" s="77"/>
    </row>
    <row r="200" spans="1:51" s="77" customFormat="1" x14ac:dyDescent="0.25">
      <c r="A200" t="s">
        <v>74</v>
      </c>
      <c r="B200" t="s">
        <v>42</v>
      </c>
      <c r="D200" t="s">
        <v>40</v>
      </c>
      <c r="E200" t="s">
        <v>41</v>
      </c>
      <c r="F200">
        <v>2010</v>
      </c>
      <c r="G200" t="s">
        <v>70</v>
      </c>
      <c r="H200"/>
      <c r="I200" s="105">
        <v>2.9223848455573885E-3</v>
      </c>
      <c r="J200" s="11">
        <v>2.3833071181456287</v>
      </c>
      <c r="K200" s="11">
        <v>8.0163482763077258</v>
      </c>
      <c r="L200" s="11">
        <v>9.4130088266627333E-5</v>
      </c>
      <c r="M200" s="11">
        <v>0</v>
      </c>
      <c r="N200" s="105">
        <v>0.8065798297109954</v>
      </c>
      <c r="O200" s="11">
        <v>1.0453268800284256E-3</v>
      </c>
      <c r="P200" s="11">
        <v>0.25135839126538928</v>
      </c>
      <c r="Q200" s="11">
        <v>6.2214561900672933</v>
      </c>
      <c r="R200" s="11">
        <v>0.15658669291982957</v>
      </c>
      <c r="S200" s="11">
        <v>9.2627041907510319E-5</v>
      </c>
      <c r="T200" s="11">
        <v>0.75074564903225804</v>
      </c>
      <c r="U200" s="11">
        <v>2.1627770882482991</v>
      </c>
      <c r="V200" s="11">
        <v>4.2157872894889384E-3</v>
      </c>
      <c r="W200" s="11">
        <v>0.3930090413584536</v>
      </c>
      <c r="X200" s="11">
        <v>2.0188137887994447E-2</v>
      </c>
      <c r="Y200" s="11">
        <v>0.1759360535452619</v>
      </c>
      <c r="Z200" s="11">
        <v>9.0347566398336953E-4</v>
      </c>
      <c r="AA200" s="111">
        <v>3.2753465183003004E-2</v>
      </c>
      <c r="AB200" s="11">
        <v>0.1613443492163199</v>
      </c>
      <c r="AC200" s="11">
        <v>1.7824276351555585E-4</v>
      </c>
      <c r="AD200" s="11">
        <v>1.7824276351555585E-4</v>
      </c>
      <c r="AE200" s="11">
        <v>4.3530007829627307E-4</v>
      </c>
      <c r="AF200" s="105">
        <v>0</v>
      </c>
      <c r="AG200" s="11">
        <v>1.9013263614549398E-3</v>
      </c>
      <c r="AH200" s="11">
        <v>4.538099508162478E-6</v>
      </c>
      <c r="AI200" s="11">
        <v>0.22990405367793984</v>
      </c>
      <c r="AJ200" s="11">
        <v>0.26298194695455018</v>
      </c>
      <c r="AK200" s="11">
        <v>0.62741804581347849</v>
      </c>
      <c r="AL200" s="11">
        <v>0.36886962401323836</v>
      </c>
      <c r="AM200" s="11">
        <v>1.2701681292950788E-2</v>
      </c>
      <c r="AN200" s="11">
        <v>1.4791638527873721E-3</v>
      </c>
      <c r="AO200" s="11">
        <v>0.96633022121677414</v>
      </c>
      <c r="AP200" s="11">
        <v>4.0540438106302333E-2</v>
      </c>
      <c r="AQ200" s="11">
        <v>8.3458459116896673E-4</v>
      </c>
      <c r="AR200" s="11">
        <v>7.5608776981771597E-2</v>
      </c>
      <c r="AS200" s="11"/>
      <c r="AT200" s="11"/>
      <c r="AU200" s="81">
        <f>SUM(J200:L200,O200:Z200,AB200:AE200,AH200:AI200,AK200:AM200,AO200:AR200)</f>
        <v>23.022412084356585</v>
      </c>
    </row>
    <row r="201" spans="1:51" s="77" customFormat="1" x14ac:dyDescent="0.25">
      <c r="A201" s="74"/>
      <c r="B201" s="72" t="s">
        <v>42</v>
      </c>
      <c r="D201" s="72" t="s">
        <v>40</v>
      </c>
      <c r="E201" s="72" t="s">
        <v>41</v>
      </c>
      <c r="F201" s="72">
        <v>2020</v>
      </c>
      <c r="G201" s="72" t="s">
        <v>70</v>
      </c>
      <c r="H201" s="72"/>
      <c r="I201" s="105">
        <v>3.9903694489197067E-3</v>
      </c>
      <c r="J201" s="11">
        <v>3.4128602981120806</v>
      </c>
      <c r="K201" s="11">
        <v>11.146576410154026</v>
      </c>
      <c r="L201" s="11">
        <v>1.4297831459506046E-4</v>
      </c>
      <c r="M201" s="11">
        <v>0</v>
      </c>
      <c r="N201" s="105">
        <v>1.204444374892774</v>
      </c>
      <c r="O201" s="11">
        <v>1.4392357630945215E-3</v>
      </c>
      <c r="P201" s="11">
        <v>0.37430327527537349</v>
      </c>
      <c r="Q201" s="11">
        <v>8.4816928784335097</v>
      </c>
      <c r="R201" s="11">
        <v>0.21704483462702059</v>
      </c>
      <c r="S201" s="11">
        <v>1.5110687351316924E-4</v>
      </c>
      <c r="T201" s="11">
        <v>1.0646706298068329</v>
      </c>
      <c r="U201" s="11">
        <v>2.9922546956383926</v>
      </c>
      <c r="V201" s="11">
        <v>5.9786226059619432E-3</v>
      </c>
      <c r="W201" s="11">
        <v>0.47554094004372893</v>
      </c>
      <c r="X201" s="11">
        <v>3.0070389501760518E-2</v>
      </c>
      <c r="Y201" s="11">
        <v>0.23283693766367872</v>
      </c>
      <c r="Z201" s="11">
        <v>1.3457340777079749E-3</v>
      </c>
      <c r="AA201" s="111">
        <v>4.9303111553196347E-2</v>
      </c>
      <c r="AB201" s="11">
        <v>0.21352601370703417</v>
      </c>
      <c r="AC201" s="11">
        <v>2.7339895084976758E-4</v>
      </c>
      <c r="AD201" s="11">
        <v>4.7632992900339503E-5</v>
      </c>
      <c r="AE201" s="11">
        <v>6.7948992966403729E-4</v>
      </c>
      <c r="AF201" s="105">
        <v>0</v>
      </c>
      <c r="AG201" s="11">
        <v>3.4042677456805376E-3</v>
      </c>
      <c r="AH201" s="11">
        <v>6.3726461941714143E-6</v>
      </c>
      <c r="AI201" s="11">
        <v>0.32603864429978036</v>
      </c>
      <c r="AJ201" s="11">
        <v>0.42047245819718448</v>
      </c>
      <c r="AK201" s="11">
        <v>0.91936542600077842</v>
      </c>
      <c r="AL201" s="11">
        <v>0.46915773500224511</v>
      </c>
      <c r="AM201" s="11">
        <v>1.9482565637049257E-2</v>
      </c>
      <c r="AN201" s="11">
        <v>2.6483984531552726E-3</v>
      </c>
      <c r="AO201" s="11">
        <v>1.3973393169864943</v>
      </c>
      <c r="AP201" s="11">
        <v>5.7624503020455367E-2</v>
      </c>
      <c r="AQ201" s="11">
        <v>1.2894405435823445E-3</v>
      </c>
      <c r="AR201" s="11">
        <v>0.1082847037437773</v>
      </c>
      <c r="AS201" s="11"/>
      <c r="AT201" s="11"/>
      <c r="AU201" s="81"/>
      <c r="AV201" s="81">
        <f>SUM(J201:L201,O201:Z201,AB201:AE201,AH201:AI201,AK201:AM201,AO201:AR201)</f>
        <v>31.95002421035208</v>
      </c>
    </row>
    <row r="202" spans="1:51" s="77" customFormat="1" x14ac:dyDescent="0.25">
      <c r="A202"/>
      <c r="B202" t="s">
        <v>42</v>
      </c>
      <c r="D202" t="s">
        <v>40</v>
      </c>
      <c r="E202" t="s">
        <v>41</v>
      </c>
      <c r="F202">
        <v>2030</v>
      </c>
      <c r="G202" t="s">
        <v>70</v>
      </c>
      <c r="H202"/>
      <c r="I202" s="105">
        <v>4.9922244854948691E-3</v>
      </c>
      <c r="J202" s="11">
        <v>3.8830871366585065</v>
      </c>
      <c r="K202" s="11">
        <v>14.229662681570609</v>
      </c>
      <c r="L202" s="11">
        <v>1.9522969375011969E-4</v>
      </c>
      <c r="M202" s="11">
        <v>0</v>
      </c>
      <c r="N202" s="105">
        <v>1.5973302658207136</v>
      </c>
      <c r="O202" s="11">
        <v>2.1053044371229413E-3</v>
      </c>
      <c r="P202" s="11">
        <v>0.53152621799100541</v>
      </c>
      <c r="Q202" s="11">
        <v>10.003913625076233</v>
      </c>
      <c r="R202" s="11">
        <v>0.27622635148751612</v>
      </c>
      <c r="S202" s="11">
        <v>2.2453984824291476E-4</v>
      </c>
      <c r="T202" s="11">
        <v>1.6514678653798225</v>
      </c>
      <c r="U202" s="11">
        <v>3.6737063357947108</v>
      </c>
      <c r="V202" s="11">
        <v>8.5755141124358569E-3</v>
      </c>
      <c r="W202" s="11">
        <v>0.58936687392076836</v>
      </c>
      <c r="X202" s="11">
        <v>4.3131849346309425E-2</v>
      </c>
      <c r="Y202" s="11">
        <v>0.33397265163385614</v>
      </c>
      <c r="Z202" s="11">
        <v>2.2127760848737335E-3</v>
      </c>
      <c r="AA202" s="111">
        <v>6.4722467244397397E-2</v>
      </c>
      <c r="AB202" s="11">
        <v>0.29736678733427113</v>
      </c>
      <c r="AC202" s="11">
        <v>3.9215329614539381E-4</v>
      </c>
      <c r="AD202" s="11">
        <v>6.7966766225689728E-5</v>
      </c>
      <c r="AE202" s="11">
        <v>1.0091903600019075E-3</v>
      </c>
      <c r="AF202" s="105">
        <v>0</v>
      </c>
      <c r="AG202" s="11">
        <v>6.059596587311358E-3</v>
      </c>
      <c r="AH202" s="11">
        <v>9.2308754987654E-6</v>
      </c>
      <c r="AI202" s="11">
        <v>0.43647751953504371</v>
      </c>
      <c r="AJ202" s="11">
        <v>0.60860164395334659</v>
      </c>
      <c r="AK202" s="11">
        <v>1.231287142752276</v>
      </c>
      <c r="AL202" s="11">
        <v>0.67958215616135986</v>
      </c>
      <c r="AM202" s="11">
        <v>2.6602462992798045E-2</v>
      </c>
      <c r="AN202" s="11">
        <v>4.7141492466163852E-3</v>
      </c>
      <c r="AO202" s="11">
        <v>1.8019476492444075</v>
      </c>
      <c r="AP202" s="11">
        <v>8.0371884604896651E-2</v>
      </c>
      <c r="AQ202" s="11">
        <v>1.9382922335424661E-3</v>
      </c>
      <c r="AR202" s="11">
        <v>0.15685204987430953</v>
      </c>
      <c r="AS202" s="11"/>
      <c r="AT202" s="11"/>
      <c r="AU202" s="81"/>
      <c r="AW202" s="81">
        <f>SUM(J202:L202,O202:Z202,AB202:AE202,AH202:AI202,AK202:AM202,AO202:AR202)</f>
        <v>39.943279439066536</v>
      </c>
    </row>
    <row r="203" spans="1:51" s="77" customFormat="1" x14ac:dyDescent="0.25">
      <c r="A203"/>
      <c r="B203" t="s">
        <v>42</v>
      </c>
      <c r="D203" t="s">
        <v>40</v>
      </c>
      <c r="E203" t="s">
        <v>41</v>
      </c>
      <c r="F203">
        <v>2040</v>
      </c>
      <c r="G203" t="s">
        <v>70</v>
      </c>
      <c r="H203"/>
      <c r="I203" s="105">
        <v>6.1969206183620723E-3</v>
      </c>
      <c r="J203" s="11">
        <v>4.664662760696662</v>
      </c>
      <c r="K203" s="11">
        <v>19.208694542873427</v>
      </c>
      <c r="L203" s="11">
        <v>2.4912554368990711E-4</v>
      </c>
      <c r="M203" s="11">
        <v>0</v>
      </c>
      <c r="N203" s="105">
        <v>2.1874860742778242</v>
      </c>
      <c r="O203" s="11">
        <v>2.9065907348927163E-3</v>
      </c>
      <c r="P203" s="11">
        <v>0.69167780530217315</v>
      </c>
      <c r="Q203" s="11">
        <v>12.233714890486617</v>
      </c>
      <c r="R203" s="11">
        <v>0.36798282417968248</v>
      </c>
      <c r="S203" s="11">
        <v>2.9446798122519877E-4</v>
      </c>
      <c r="T203" s="11">
        <v>2.1282950873448021</v>
      </c>
      <c r="U203" s="11">
        <v>4.5622736824019965</v>
      </c>
      <c r="V203" s="11">
        <v>1.1383203683783162E-2</v>
      </c>
      <c r="W203" s="11">
        <v>0.74987865913050489</v>
      </c>
      <c r="X203" s="11">
        <v>5.5038991315038664E-2</v>
      </c>
      <c r="Y203" s="11">
        <v>0.4261704089047843</v>
      </c>
      <c r="Z203" s="11">
        <v>3.0549664710133304E-3</v>
      </c>
      <c r="AA203" s="111">
        <v>8.6345322326159366E-2</v>
      </c>
      <c r="AB203" s="11">
        <v>0.38322530270819294</v>
      </c>
      <c r="AC203" s="11">
        <v>5.1039061630309916E-4</v>
      </c>
      <c r="AD203" s="11">
        <v>9.0581648565431401E-5</v>
      </c>
      <c r="AE203" s="11">
        <v>1.266612650086918E-3</v>
      </c>
      <c r="AF203" s="105">
        <v>0</v>
      </c>
      <c r="AG203" s="11">
        <v>1.0180045756625155E-2</v>
      </c>
      <c r="AH203" s="11">
        <v>1.2014057464622921E-5</v>
      </c>
      <c r="AI203" s="11">
        <v>0.56250138439673936</v>
      </c>
      <c r="AJ203" s="11">
        <v>0.92499498853469686</v>
      </c>
      <c r="AK203" s="11">
        <v>1.4927557497642154</v>
      </c>
      <c r="AL203" s="11">
        <v>0.88448155076372836</v>
      </c>
      <c r="AM203" s="11">
        <v>3.3281496569965797E-2</v>
      </c>
      <c r="AN203" s="11">
        <v>7.9197112122290792E-3</v>
      </c>
      <c r="AO203" s="11">
        <v>2.408051353091182</v>
      </c>
      <c r="AP203" s="11">
        <v>0.10095393534280032</v>
      </c>
      <c r="AQ203" s="11">
        <v>2.3989636339739307E-3</v>
      </c>
      <c r="AR203" s="11">
        <v>0.21443679141249072</v>
      </c>
      <c r="AS203" s="11"/>
      <c r="AT203" s="11"/>
      <c r="AU203" s="81"/>
      <c r="AW203" s="81"/>
      <c r="AX203" s="81">
        <f>SUM(J203:L203,O203:Z203,AB203:AE203,AH203:AI203,AK203:AM203,AO203:AR203)</f>
        <v>51.190244133705988</v>
      </c>
    </row>
    <row r="204" spans="1:51" s="77" customFormat="1" x14ac:dyDescent="0.25">
      <c r="A204"/>
      <c r="B204" t="s">
        <v>42</v>
      </c>
      <c r="D204" t="s">
        <v>40</v>
      </c>
      <c r="E204" t="s">
        <v>41</v>
      </c>
      <c r="F204">
        <v>2050</v>
      </c>
      <c r="G204" t="s">
        <v>70</v>
      </c>
      <c r="H204"/>
      <c r="I204" s="105">
        <v>0.97875000000000001</v>
      </c>
      <c r="J204" s="12">
        <v>5.5930235517087921</v>
      </c>
      <c r="K204" s="12">
        <v>25.701169843396492</v>
      </c>
      <c r="L204" s="12">
        <v>3.15421631386248E-4</v>
      </c>
      <c r="M204" s="12">
        <v>0</v>
      </c>
      <c r="N204" s="105">
        <v>2.9409726503647144</v>
      </c>
      <c r="O204" s="12">
        <v>3.9815639131984661E-3</v>
      </c>
      <c r="P204" s="12">
        <v>0.89308578472185107</v>
      </c>
      <c r="Q204" s="12">
        <v>14.828546125773581</v>
      </c>
      <c r="R204" s="12">
        <v>0.48611690574724459</v>
      </c>
      <c r="S204" s="12">
        <v>3.8330360639939542E-4</v>
      </c>
      <c r="T204" s="12">
        <v>2.7214125625397765</v>
      </c>
      <c r="U204" s="12">
        <v>5.3655900925590263</v>
      </c>
      <c r="V204" s="12">
        <v>1.4992348725538111E-2</v>
      </c>
      <c r="W204" s="12">
        <v>0.94568840018067657</v>
      </c>
      <c r="X204" s="12">
        <v>6.9685702129573965E-2</v>
      </c>
      <c r="Y204" s="12">
        <v>0.53958082191929557</v>
      </c>
      <c r="Z204" s="12">
        <v>4.1848149142562031E-3</v>
      </c>
      <c r="AA204" s="111">
        <v>0.11118735992542192</v>
      </c>
      <c r="AB204" s="12">
        <v>0.49002328637345766</v>
      </c>
      <c r="AC204" s="12">
        <v>6.5909849532864561E-4</v>
      </c>
      <c r="AD204" s="12">
        <v>1.19848624952652E-4</v>
      </c>
      <c r="AE204" s="12">
        <v>1.5788967750359664E-3</v>
      </c>
      <c r="AF204" s="105">
        <v>0</v>
      </c>
      <c r="AG204" s="12">
        <v>1.6969012726093573E-2</v>
      </c>
      <c r="AH204" s="12">
        <v>1.5514484288681407E-5</v>
      </c>
      <c r="AI204" s="12">
        <v>0.71926038031365314</v>
      </c>
      <c r="AJ204" s="12">
        <v>1.4055482984191954</v>
      </c>
      <c r="AK204" s="12">
        <v>1.8034056373647454</v>
      </c>
      <c r="AL204" s="12">
        <v>1.1421849082509881</v>
      </c>
      <c r="AM204" s="12">
        <v>4.1312804122413817E-2</v>
      </c>
      <c r="AN204" s="12">
        <v>1.32012845089464E-2</v>
      </c>
      <c r="AO204" s="12">
        <v>3.1973733815662295</v>
      </c>
      <c r="AP204" s="12">
        <v>0.12589792611498635</v>
      </c>
      <c r="AQ204" s="12">
        <v>2.9462358498693209E-3</v>
      </c>
      <c r="AR204" s="12">
        <v>0.2908768975490475</v>
      </c>
      <c r="AS204" s="112"/>
      <c r="AT204" s="112"/>
      <c r="AU204" s="81"/>
      <c r="AW204" s="81"/>
      <c r="AX204" s="81"/>
      <c r="AY204" s="81">
        <f>SUM(J204:L204,O204:Z204,AB204:AE204,AH204:AI204,AK204:AM204,AO204:AR204)</f>
        <v>64.983412059352091</v>
      </c>
    </row>
    <row r="205" spans="1:51" s="77" customFormat="1" x14ac:dyDescent="0.25">
      <c r="C205" s="77" t="s">
        <v>192</v>
      </c>
      <c r="E205" s="66" t="s">
        <v>45</v>
      </c>
      <c r="F205" s="66">
        <v>2005</v>
      </c>
      <c r="G205" s="66" t="s">
        <v>70</v>
      </c>
      <c r="H205" s="66"/>
      <c r="I205" s="67">
        <f>I206</f>
        <v>6.5250000000000004</v>
      </c>
      <c r="J205" s="67">
        <f t="shared" ref="J205:AR205" si="115">J206</f>
        <v>6.5249999999999995</v>
      </c>
      <c r="K205" s="67">
        <f t="shared" si="115"/>
        <v>6.5250000000000004</v>
      </c>
      <c r="L205" s="67">
        <f t="shared" si="115"/>
        <v>6.5250000000000004</v>
      </c>
      <c r="M205" s="67">
        <f t="shared" si="115"/>
        <v>0</v>
      </c>
      <c r="N205" s="67">
        <f t="shared" si="115"/>
        <v>6.5249999999999995</v>
      </c>
      <c r="O205" s="67">
        <f t="shared" si="115"/>
        <v>6.5250000000000004</v>
      </c>
      <c r="P205" s="67">
        <f t="shared" si="115"/>
        <v>6.5249999999999995</v>
      </c>
      <c r="Q205" s="67">
        <f t="shared" si="115"/>
        <v>6.5250000000000004</v>
      </c>
      <c r="R205" s="67">
        <f t="shared" si="115"/>
        <v>6.5249999999999995</v>
      </c>
      <c r="S205" s="67">
        <f t="shared" si="115"/>
        <v>6.5250000000000012</v>
      </c>
      <c r="T205" s="67">
        <f t="shared" si="115"/>
        <v>6.5250000000000004</v>
      </c>
      <c r="U205" s="67">
        <f t="shared" si="115"/>
        <v>6.5250000000000012</v>
      </c>
      <c r="V205" s="67">
        <f t="shared" si="115"/>
        <v>6.5250000000000004</v>
      </c>
      <c r="W205" s="67">
        <f t="shared" si="115"/>
        <v>0</v>
      </c>
      <c r="X205" s="67">
        <f t="shared" si="115"/>
        <v>6.5250000000000004</v>
      </c>
      <c r="Y205" s="67">
        <f t="shared" si="115"/>
        <v>6.5250000000000004</v>
      </c>
      <c r="Z205" s="67">
        <f t="shared" si="115"/>
        <v>6.5250000000000004</v>
      </c>
      <c r="AA205" s="67">
        <f t="shared" si="115"/>
        <v>6.5250000000000004</v>
      </c>
      <c r="AB205" s="67">
        <f t="shared" si="115"/>
        <v>6.5250000000000004</v>
      </c>
      <c r="AC205" s="67">
        <f t="shared" si="115"/>
        <v>6.5250000000000004</v>
      </c>
      <c r="AD205" s="67">
        <f t="shared" si="115"/>
        <v>6.5250000000000004</v>
      </c>
      <c r="AE205" s="67">
        <f t="shared" si="115"/>
        <v>6.5250000000000004</v>
      </c>
      <c r="AF205" s="67">
        <f t="shared" si="115"/>
        <v>6.5250000000000004</v>
      </c>
      <c r="AG205" s="67">
        <f t="shared" si="115"/>
        <v>6.5250000000000004</v>
      </c>
      <c r="AH205" s="67">
        <f t="shared" si="115"/>
        <v>6.5250000000000004</v>
      </c>
      <c r="AI205" s="67">
        <f t="shared" si="115"/>
        <v>6.5250000000000004</v>
      </c>
      <c r="AJ205" s="67">
        <f t="shared" si="115"/>
        <v>6.5250000000000004</v>
      </c>
      <c r="AK205" s="67">
        <f t="shared" si="115"/>
        <v>6.5249999999999986</v>
      </c>
      <c r="AL205" s="67">
        <f t="shared" si="115"/>
        <v>6.5250000000000004</v>
      </c>
      <c r="AM205" s="67">
        <f t="shared" si="115"/>
        <v>6.5250000000000004</v>
      </c>
      <c r="AN205" s="67">
        <f t="shared" si="115"/>
        <v>6.5250000000000004</v>
      </c>
      <c r="AO205" s="67">
        <f t="shared" si="115"/>
        <v>6.5250000000000004</v>
      </c>
      <c r="AP205" s="67">
        <f t="shared" si="115"/>
        <v>6.5250000000000012</v>
      </c>
      <c r="AQ205" s="67">
        <f t="shared" si="115"/>
        <v>6.5250000000000004</v>
      </c>
      <c r="AR205" s="67">
        <f t="shared" si="115"/>
        <v>6.5250000000000004</v>
      </c>
      <c r="AS205" s="85"/>
      <c r="AT205" s="85"/>
    </row>
    <row r="206" spans="1:51" x14ac:dyDescent="0.25">
      <c r="C206" s="77" t="s">
        <v>192</v>
      </c>
      <c r="E206" s="83" t="s">
        <v>45</v>
      </c>
      <c r="F206" s="83">
        <v>2010</v>
      </c>
      <c r="G206" s="83" t="s">
        <v>70</v>
      </c>
      <c r="H206" s="83"/>
      <c r="I206" s="97">
        <v>6.5250000000000004</v>
      </c>
      <c r="J206" s="81">
        <v>6.5249999999999995</v>
      </c>
      <c r="K206" s="81">
        <v>6.5250000000000004</v>
      </c>
      <c r="L206" s="81">
        <v>6.5250000000000004</v>
      </c>
      <c r="M206" s="81">
        <v>0</v>
      </c>
      <c r="N206" s="73">
        <v>6.5249999999999995</v>
      </c>
      <c r="O206" s="81">
        <v>6.5250000000000004</v>
      </c>
      <c r="P206" s="81">
        <v>6.5249999999999995</v>
      </c>
      <c r="Q206" s="81">
        <v>6.5250000000000004</v>
      </c>
      <c r="R206" s="81">
        <v>6.5249999999999995</v>
      </c>
      <c r="S206" s="81">
        <v>6.5250000000000012</v>
      </c>
      <c r="T206" s="81">
        <v>6.5250000000000004</v>
      </c>
      <c r="U206" s="81">
        <v>6.5250000000000012</v>
      </c>
      <c r="V206" s="81">
        <v>6.5250000000000004</v>
      </c>
      <c r="W206" s="81">
        <v>0</v>
      </c>
      <c r="X206" s="81">
        <v>6.5250000000000004</v>
      </c>
      <c r="Y206" s="81">
        <v>6.5250000000000004</v>
      </c>
      <c r="Z206" s="81">
        <v>6.5250000000000004</v>
      </c>
      <c r="AA206" s="81">
        <v>6.5250000000000004</v>
      </c>
      <c r="AB206" s="81">
        <v>6.5250000000000004</v>
      </c>
      <c r="AC206" s="81">
        <v>6.5250000000000004</v>
      </c>
      <c r="AD206" s="81">
        <v>6.5250000000000004</v>
      </c>
      <c r="AE206" s="81">
        <v>6.5250000000000004</v>
      </c>
      <c r="AF206" s="97">
        <v>6.5250000000000004</v>
      </c>
      <c r="AG206" s="81">
        <v>6.5250000000000004</v>
      </c>
      <c r="AH206" s="81">
        <v>6.5250000000000004</v>
      </c>
      <c r="AI206" s="81">
        <v>6.5250000000000004</v>
      </c>
      <c r="AJ206" s="81">
        <v>6.5250000000000004</v>
      </c>
      <c r="AK206" s="81">
        <v>6.5249999999999986</v>
      </c>
      <c r="AL206" s="81">
        <v>6.5250000000000004</v>
      </c>
      <c r="AM206" s="81">
        <v>6.5250000000000004</v>
      </c>
      <c r="AN206" s="97">
        <v>6.5250000000000004</v>
      </c>
      <c r="AO206" s="81">
        <v>6.5250000000000004</v>
      </c>
      <c r="AP206" s="81">
        <v>6.5250000000000012</v>
      </c>
      <c r="AQ206" s="81">
        <v>6.5250000000000004</v>
      </c>
      <c r="AR206" s="81">
        <v>6.5250000000000004</v>
      </c>
      <c r="AS206" s="81"/>
      <c r="AT206" s="81"/>
    </row>
    <row r="207" spans="1:51" x14ac:dyDescent="0.25">
      <c r="C207" s="77" t="s">
        <v>192</v>
      </c>
      <c r="E207" s="83" t="s">
        <v>45</v>
      </c>
      <c r="F207" s="83">
        <v>2020</v>
      </c>
      <c r="G207" s="83" t="s">
        <v>70</v>
      </c>
      <c r="H207" s="83"/>
      <c r="I207" s="97">
        <v>6.5250000000000004</v>
      </c>
      <c r="J207" s="81">
        <v>6.5250000000000012</v>
      </c>
      <c r="K207" s="81">
        <v>6.5250000000000004</v>
      </c>
      <c r="L207" s="81">
        <v>6.5250000000000004</v>
      </c>
      <c r="M207" s="81">
        <v>0</v>
      </c>
      <c r="N207" s="73">
        <v>6.5250000000000012</v>
      </c>
      <c r="O207" s="81">
        <v>6.5250000000000004</v>
      </c>
      <c r="P207" s="81">
        <v>6.5250000000000012</v>
      </c>
      <c r="Q207" s="81">
        <v>6.5250000000000004</v>
      </c>
      <c r="R207" s="81">
        <v>6.5250000000000012</v>
      </c>
      <c r="S207" s="81">
        <v>6.5250000000000004</v>
      </c>
      <c r="T207" s="81">
        <v>6.5250000000000004</v>
      </c>
      <c r="U207" s="81">
        <v>6.5249999999999995</v>
      </c>
      <c r="V207" s="81">
        <v>6.5250000000000004</v>
      </c>
      <c r="W207" s="81">
        <v>0</v>
      </c>
      <c r="X207" s="81">
        <v>6.5250000000000004</v>
      </c>
      <c r="Y207" s="81">
        <v>6.5250000000000004</v>
      </c>
      <c r="Z207" s="81">
        <v>6.5250000000000004</v>
      </c>
      <c r="AA207" s="81">
        <v>6.5249999999999995</v>
      </c>
      <c r="AB207" s="81">
        <v>6.5250000000000004</v>
      </c>
      <c r="AC207" s="81">
        <v>6.5250000000000004</v>
      </c>
      <c r="AD207" s="81">
        <v>6.5249999999999995</v>
      </c>
      <c r="AE207" s="81">
        <v>6.5249999999999986</v>
      </c>
      <c r="AF207" s="97">
        <v>6.5250000000000004</v>
      </c>
      <c r="AG207" s="81">
        <v>6.5250000000000004</v>
      </c>
      <c r="AH207" s="81">
        <v>6.5250000000000004</v>
      </c>
      <c r="AI207" s="81">
        <v>6.5250000000000004</v>
      </c>
      <c r="AJ207" s="81">
        <v>6.5250000000000004</v>
      </c>
      <c r="AK207" s="81">
        <v>6.5249999999999995</v>
      </c>
      <c r="AL207" s="81">
        <v>6.5250000000000004</v>
      </c>
      <c r="AM207" s="81">
        <v>6.5250000000000004</v>
      </c>
      <c r="AN207" s="97">
        <v>6.5250000000000004</v>
      </c>
      <c r="AO207" s="81">
        <v>6.5249999999999995</v>
      </c>
      <c r="AP207" s="81">
        <v>6.5250000000000004</v>
      </c>
      <c r="AQ207" s="81">
        <v>6.5250000000000012</v>
      </c>
      <c r="AR207" s="81">
        <v>6.5250000000000004</v>
      </c>
      <c r="AS207" s="81"/>
      <c r="AT207" s="81"/>
    </row>
    <row r="208" spans="1:51" x14ac:dyDescent="0.25">
      <c r="C208" s="77" t="s">
        <v>192</v>
      </c>
      <c r="E208" s="83" t="s">
        <v>45</v>
      </c>
      <c r="F208" s="83">
        <v>2030</v>
      </c>
      <c r="G208" s="83" t="s">
        <v>70</v>
      </c>
      <c r="H208" s="83"/>
      <c r="I208" s="97">
        <v>5.8724999999999996</v>
      </c>
      <c r="J208" s="81">
        <v>5.8725000000000005</v>
      </c>
      <c r="K208" s="81">
        <v>5.8724999999999996</v>
      </c>
      <c r="L208" s="81">
        <v>5.8724999999999996</v>
      </c>
      <c r="M208" s="81">
        <v>0</v>
      </c>
      <c r="N208" s="73">
        <v>5.8725000000000005</v>
      </c>
      <c r="O208" s="81">
        <v>5.8724999999999996</v>
      </c>
      <c r="P208" s="81">
        <v>5.8724999999999978</v>
      </c>
      <c r="Q208" s="81">
        <v>5.8724999999999996</v>
      </c>
      <c r="R208" s="81">
        <v>5.8724999999999987</v>
      </c>
      <c r="S208" s="81">
        <v>5.8725000000000005</v>
      </c>
      <c r="T208" s="81">
        <v>5.8724999999999996</v>
      </c>
      <c r="U208" s="81">
        <v>5.8725000000000005</v>
      </c>
      <c r="V208" s="81">
        <v>5.8724999999999996</v>
      </c>
      <c r="W208" s="81">
        <v>0</v>
      </c>
      <c r="X208" s="81">
        <v>5.8724999999999996</v>
      </c>
      <c r="Y208" s="81">
        <v>5.8724999999999996</v>
      </c>
      <c r="Z208" s="81">
        <v>5.8724999999999996</v>
      </c>
      <c r="AA208" s="81">
        <v>5.8724999999999996</v>
      </c>
      <c r="AB208" s="81">
        <v>5.8724999999999996</v>
      </c>
      <c r="AC208" s="81">
        <v>5.8724999999999996</v>
      </c>
      <c r="AD208" s="81">
        <v>5.8724999999999987</v>
      </c>
      <c r="AE208" s="81">
        <v>5.8725000000000005</v>
      </c>
      <c r="AF208" s="97">
        <v>5.8724999999999996</v>
      </c>
      <c r="AG208" s="81">
        <v>5.8724999999999996</v>
      </c>
      <c r="AH208" s="81">
        <v>5.8724999999999996</v>
      </c>
      <c r="AI208" s="81">
        <v>5.8724999999999996</v>
      </c>
      <c r="AJ208" s="81">
        <v>5.8725000000000005</v>
      </c>
      <c r="AK208" s="81">
        <v>5.8725000000000005</v>
      </c>
      <c r="AL208" s="81">
        <v>5.8724999999999996</v>
      </c>
      <c r="AM208" s="81">
        <v>5.8724999999999996</v>
      </c>
      <c r="AN208" s="97">
        <v>5.8724999999999996</v>
      </c>
      <c r="AO208" s="81">
        <v>5.8724999999999996</v>
      </c>
      <c r="AP208" s="81">
        <v>5.8725000000000005</v>
      </c>
      <c r="AQ208" s="81">
        <v>5.8725000000000005</v>
      </c>
      <c r="AR208" s="81">
        <v>5.8724999999999996</v>
      </c>
      <c r="AS208" s="81"/>
      <c r="AT208" s="81"/>
    </row>
    <row r="209" spans="1:46" x14ac:dyDescent="0.25">
      <c r="C209" s="77" t="s">
        <v>192</v>
      </c>
      <c r="E209" s="83" t="s">
        <v>45</v>
      </c>
      <c r="F209" s="83">
        <v>2040</v>
      </c>
      <c r="G209" s="83" t="s">
        <v>70</v>
      </c>
      <c r="H209" s="83"/>
      <c r="I209" s="97">
        <v>5.2852500000000004</v>
      </c>
      <c r="J209" s="81">
        <v>5.2852500000000013</v>
      </c>
      <c r="K209" s="81">
        <v>5.2852500000000004</v>
      </c>
      <c r="L209" s="81">
        <v>5.2852500000000004</v>
      </c>
      <c r="M209" s="81">
        <v>0</v>
      </c>
      <c r="N209" s="73">
        <v>5.2852500000000013</v>
      </c>
      <c r="O209" s="81">
        <v>5.2852500000000004</v>
      </c>
      <c r="P209" s="81">
        <v>5.2852499999999996</v>
      </c>
      <c r="Q209" s="81">
        <v>5.2852500000000004</v>
      </c>
      <c r="R209" s="81">
        <v>5.2852500000000004</v>
      </c>
      <c r="S209" s="81">
        <v>5.2852500000000004</v>
      </c>
      <c r="T209" s="81">
        <v>5.2852500000000004</v>
      </c>
      <c r="U209" s="81">
        <v>5.2852499999999996</v>
      </c>
      <c r="V209" s="81">
        <v>5.2852500000000004</v>
      </c>
      <c r="W209" s="81">
        <v>0</v>
      </c>
      <c r="X209" s="81">
        <v>5.2852500000000004</v>
      </c>
      <c r="Y209" s="81">
        <v>5.2852500000000004</v>
      </c>
      <c r="Z209" s="81">
        <v>5.2852500000000004</v>
      </c>
      <c r="AA209" s="81">
        <v>5.2852500000000013</v>
      </c>
      <c r="AB209" s="81">
        <v>5.2852500000000004</v>
      </c>
      <c r="AC209" s="81">
        <v>5.2852500000000004</v>
      </c>
      <c r="AD209" s="81">
        <v>5.2852500000000013</v>
      </c>
      <c r="AE209" s="81">
        <v>5.2852499999999996</v>
      </c>
      <c r="AF209" s="97">
        <v>5.2852500000000004</v>
      </c>
      <c r="AG209" s="81">
        <v>5.2852500000000004</v>
      </c>
      <c r="AH209" s="81">
        <v>5.2852500000000004</v>
      </c>
      <c r="AI209" s="81">
        <v>5.2852500000000004</v>
      </c>
      <c r="AJ209" s="81">
        <v>5.2852499999999996</v>
      </c>
      <c r="AK209" s="81">
        <v>5.2852500000000022</v>
      </c>
      <c r="AL209" s="81">
        <v>5.2852500000000004</v>
      </c>
      <c r="AM209" s="81">
        <v>5.2852500000000004</v>
      </c>
      <c r="AN209" s="97">
        <v>5.2852500000000004</v>
      </c>
      <c r="AO209" s="81">
        <v>5.2852500000000013</v>
      </c>
      <c r="AP209" s="81">
        <v>5.2852499999999996</v>
      </c>
      <c r="AQ209" s="81">
        <v>5.2852500000000004</v>
      </c>
      <c r="AR209" s="81">
        <v>5.2852500000000004</v>
      </c>
      <c r="AS209" s="81"/>
      <c r="AT209" s="81"/>
    </row>
    <row r="210" spans="1:46" x14ac:dyDescent="0.25">
      <c r="C210" s="77" t="s">
        <v>192</v>
      </c>
      <c r="E210" s="83" t="s">
        <v>45</v>
      </c>
      <c r="F210" s="83">
        <v>2050</v>
      </c>
      <c r="G210" s="83" t="s">
        <v>70</v>
      </c>
      <c r="H210" s="83"/>
      <c r="I210" s="97">
        <v>4.7567249999999994</v>
      </c>
      <c r="J210" s="81">
        <v>4.7567249999999994</v>
      </c>
      <c r="K210" s="81">
        <v>4.7567249999999994</v>
      </c>
      <c r="L210" s="81">
        <v>4.7567249999999994</v>
      </c>
      <c r="M210" s="81">
        <v>0</v>
      </c>
      <c r="N210" s="73">
        <v>4.7567249999999994</v>
      </c>
      <c r="O210" s="81">
        <v>4.7567249999999994</v>
      </c>
      <c r="P210" s="81">
        <v>4.7567249999999994</v>
      </c>
      <c r="Q210" s="81">
        <v>4.7567249999999994</v>
      </c>
      <c r="R210" s="81">
        <v>4.7567249999999994</v>
      </c>
      <c r="S210" s="81">
        <v>4.7567249999999994</v>
      </c>
      <c r="T210" s="81">
        <v>4.7567249999999994</v>
      </c>
      <c r="U210" s="81">
        <v>4.7567249999999976</v>
      </c>
      <c r="V210" s="81">
        <v>4.7567249999999994</v>
      </c>
      <c r="W210" s="81">
        <v>0</v>
      </c>
      <c r="X210" s="81">
        <v>4.7567249999999994</v>
      </c>
      <c r="Y210" s="81">
        <v>4.7567249999999994</v>
      </c>
      <c r="Z210" s="81">
        <v>4.7567249999999994</v>
      </c>
      <c r="AA210" s="81">
        <v>4.7567249999999994</v>
      </c>
      <c r="AB210" s="81">
        <v>4.7567249999999994</v>
      </c>
      <c r="AC210" s="81">
        <v>4.7567249999999994</v>
      </c>
      <c r="AD210" s="81">
        <v>4.7567249999999994</v>
      </c>
      <c r="AE210" s="81">
        <v>4.7567249999999994</v>
      </c>
      <c r="AF210" s="97">
        <v>4.7567249999999994</v>
      </c>
      <c r="AG210" s="81">
        <v>4.7567249999999994</v>
      </c>
      <c r="AH210" s="81">
        <v>4.7567249999999994</v>
      </c>
      <c r="AI210" s="81">
        <v>4.7567249999999994</v>
      </c>
      <c r="AJ210" s="81">
        <v>4.7567249999999994</v>
      </c>
      <c r="AK210" s="81">
        <v>4.7567249999999994</v>
      </c>
      <c r="AL210" s="81">
        <v>4.7567249999999994</v>
      </c>
      <c r="AM210" s="81">
        <v>4.7567249999999994</v>
      </c>
      <c r="AN210" s="97">
        <v>4.7567249999999994</v>
      </c>
      <c r="AO210" s="81">
        <v>4.7567249999999994</v>
      </c>
      <c r="AP210" s="81">
        <v>4.7567249999999985</v>
      </c>
      <c r="AQ210" s="81">
        <v>4.7567249999999985</v>
      </c>
      <c r="AR210" s="81">
        <v>4.7567249999999994</v>
      </c>
      <c r="AS210" s="81"/>
      <c r="AT210" s="81"/>
    </row>
    <row r="211" spans="1:46" x14ac:dyDescent="0.25">
      <c r="B211" t="s">
        <v>46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81"/>
      <c r="AT211" s="81"/>
    </row>
    <row r="212" spans="1:46" x14ac:dyDescent="0.25">
      <c r="A212" s="77"/>
      <c r="B212" s="77"/>
      <c r="D212" s="77"/>
      <c r="E212" s="77"/>
      <c r="F212" s="77"/>
      <c r="G212" s="77"/>
      <c r="H212" s="77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Q212" s="81"/>
      <c r="AR212" s="81"/>
      <c r="AS212" s="81"/>
      <c r="AT212" s="81"/>
    </row>
    <row r="213" spans="1:46" x14ac:dyDescent="0.25">
      <c r="A213" s="77"/>
      <c r="B213" s="77"/>
      <c r="D213" s="77"/>
      <c r="E213" s="83"/>
      <c r="F213" s="83"/>
      <c r="G213" s="83"/>
      <c r="H213" s="83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</row>
    <row r="214" spans="1:46" x14ac:dyDescent="0.25">
      <c r="A214" s="75" t="s">
        <v>47</v>
      </c>
      <c r="B214" s="75"/>
      <c r="C214" s="89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6"/>
      <c r="AQ214" s="75"/>
      <c r="AR214" s="75"/>
      <c r="AS214" s="75"/>
      <c r="AT214" s="75"/>
    </row>
    <row r="215" spans="1:46" x14ac:dyDescent="0.25">
      <c r="A215" s="84"/>
      <c r="B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7"/>
      <c r="AQ215" s="84"/>
      <c r="AR215" s="84"/>
      <c r="AS215" s="84"/>
      <c r="AT215" s="84"/>
    </row>
    <row r="216" spans="1:46" x14ac:dyDescent="0.25">
      <c r="A216" s="86" t="s">
        <v>75</v>
      </c>
      <c r="B216" s="66" t="s">
        <v>42</v>
      </c>
      <c r="D216" s="66" t="s">
        <v>40</v>
      </c>
      <c r="E216" s="66" t="s">
        <v>41</v>
      </c>
      <c r="F216" s="66">
        <v>2010</v>
      </c>
      <c r="G216" s="66" t="s">
        <v>198</v>
      </c>
      <c r="H216" s="66"/>
      <c r="I216" s="81">
        <v>0</v>
      </c>
      <c r="J216" s="81">
        <v>0.92034848352877674</v>
      </c>
      <c r="K216" s="81">
        <v>0</v>
      </c>
      <c r="L216" s="81">
        <v>0.8831789472176963</v>
      </c>
      <c r="M216" s="81">
        <v>0</v>
      </c>
      <c r="N216" s="97">
        <v>0</v>
      </c>
      <c r="O216" s="81">
        <v>0</v>
      </c>
      <c r="P216" s="81">
        <v>0.1570575857657619</v>
      </c>
      <c r="Q216" s="81">
        <v>0</v>
      </c>
      <c r="R216" s="81">
        <v>0</v>
      </c>
      <c r="S216" s="81">
        <v>0</v>
      </c>
      <c r="T216" s="81">
        <v>6.9529850488308895</v>
      </c>
      <c r="U216" s="81">
        <v>0</v>
      </c>
      <c r="V216" s="81">
        <v>8.0445854780536905</v>
      </c>
      <c r="W216" s="81">
        <v>0.21723041441646687</v>
      </c>
      <c r="X216" s="81">
        <v>0</v>
      </c>
      <c r="Y216" s="81">
        <v>5.239984625018149</v>
      </c>
      <c r="Z216" s="81">
        <v>0</v>
      </c>
      <c r="AA216" s="97">
        <v>0</v>
      </c>
      <c r="AB216" s="81">
        <v>3.1492649808079971</v>
      </c>
      <c r="AC216" s="81">
        <v>0</v>
      </c>
      <c r="AD216" s="81">
        <v>0</v>
      </c>
      <c r="AE216" s="81">
        <v>0</v>
      </c>
      <c r="AF216" s="81">
        <v>0</v>
      </c>
      <c r="AG216" s="81">
        <v>0</v>
      </c>
      <c r="AH216" s="81">
        <v>0</v>
      </c>
      <c r="AI216" s="81">
        <v>1.3542671925191589E-2</v>
      </c>
      <c r="AJ216" s="81">
        <v>0</v>
      </c>
      <c r="AK216" s="81">
        <v>2.7235564865366851E-2</v>
      </c>
      <c r="AL216" s="81">
        <v>9.8478790830838769E-2</v>
      </c>
      <c r="AM216" s="81">
        <v>0.85279282692021596</v>
      </c>
      <c r="AN216" s="81">
        <v>0</v>
      </c>
      <c r="AO216" s="81">
        <v>0</v>
      </c>
      <c r="AP216" s="81">
        <v>3.600783082005115E-4</v>
      </c>
      <c r="AQ216" s="81">
        <v>0.37714265580316531</v>
      </c>
      <c r="AR216" s="81">
        <v>0</v>
      </c>
      <c r="AS216" s="81"/>
      <c r="AT216" s="81"/>
    </row>
    <row r="217" spans="1:46" x14ac:dyDescent="0.25">
      <c r="A217" s="78"/>
      <c r="B217" s="83" t="s">
        <v>42</v>
      </c>
      <c r="D217" s="83" t="s">
        <v>40</v>
      </c>
      <c r="E217" s="83" t="s">
        <v>41</v>
      </c>
      <c r="F217" s="83">
        <v>2020</v>
      </c>
      <c r="G217" s="83" t="s">
        <v>198</v>
      </c>
      <c r="H217" s="83"/>
      <c r="I217" s="81">
        <v>0</v>
      </c>
      <c r="J217" s="81">
        <v>0.88429839441723201</v>
      </c>
      <c r="K217" s="81">
        <v>0</v>
      </c>
      <c r="L217" s="81">
        <v>6.3262849677226205</v>
      </c>
      <c r="M217" s="81">
        <v>0</v>
      </c>
      <c r="N217" s="97">
        <v>0</v>
      </c>
      <c r="O217" s="81">
        <v>0</v>
      </c>
      <c r="P217" s="81">
        <v>0.70507221833403722</v>
      </c>
      <c r="Q217" s="81">
        <v>0</v>
      </c>
      <c r="R217" s="81">
        <v>0</v>
      </c>
      <c r="S217" s="81">
        <v>0</v>
      </c>
      <c r="T217" s="81">
        <v>10.218168517783871</v>
      </c>
      <c r="U217" s="81">
        <v>0</v>
      </c>
      <c r="V217" s="81">
        <v>35.275953708182094</v>
      </c>
      <c r="W217" s="81">
        <v>0.63804563003979586</v>
      </c>
      <c r="X217" s="81">
        <v>0</v>
      </c>
      <c r="Y217" s="81">
        <v>8.2353278560073928</v>
      </c>
      <c r="Z217" s="81">
        <v>0</v>
      </c>
      <c r="AA217" s="97">
        <v>0</v>
      </c>
      <c r="AB217" s="81">
        <v>3.4835136434952463</v>
      </c>
      <c r="AC217" s="81">
        <v>0</v>
      </c>
      <c r="AD217" s="81">
        <v>0</v>
      </c>
      <c r="AE217" s="81">
        <v>0</v>
      </c>
      <c r="AF217" s="81">
        <v>0</v>
      </c>
      <c r="AG217" s="81">
        <v>0</v>
      </c>
      <c r="AH217" s="81">
        <v>0</v>
      </c>
      <c r="AI217" s="81">
        <v>1.8292338064572297E-2</v>
      </c>
      <c r="AJ217" s="81">
        <v>0</v>
      </c>
      <c r="AK217" s="81">
        <v>0.34880908556900614</v>
      </c>
      <c r="AL217" s="81">
        <v>1.1698750087151453</v>
      </c>
      <c r="AM217" s="81">
        <v>5.491698851279601</v>
      </c>
      <c r="AN217" s="81">
        <v>0</v>
      </c>
      <c r="AO217" s="81">
        <v>0</v>
      </c>
      <c r="AP217" s="81">
        <v>0</v>
      </c>
      <c r="AQ217" s="81">
        <v>1.1479871658434107</v>
      </c>
      <c r="AR217" s="81">
        <v>0</v>
      </c>
      <c r="AS217" s="81"/>
      <c r="AT217" s="81"/>
    </row>
    <row r="218" spans="1:46" x14ac:dyDescent="0.25">
      <c r="A218" s="78"/>
      <c r="B218" s="83" t="s">
        <v>42</v>
      </c>
      <c r="D218" s="83" t="s">
        <v>40</v>
      </c>
      <c r="E218" s="83" t="s">
        <v>41</v>
      </c>
      <c r="F218" s="83">
        <v>2030</v>
      </c>
      <c r="G218" s="83" t="s">
        <v>198</v>
      </c>
      <c r="H218" s="83"/>
      <c r="I218" s="81">
        <v>0</v>
      </c>
      <c r="J218" s="81">
        <v>1.6725723646028965</v>
      </c>
      <c r="K218" s="81">
        <v>0</v>
      </c>
      <c r="L218" s="81">
        <v>6.5282357302444707</v>
      </c>
      <c r="M218" s="81">
        <v>0</v>
      </c>
      <c r="N218" s="97">
        <v>0</v>
      </c>
      <c r="O218" s="81">
        <v>0</v>
      </c>
      <c r="P218" s="81">
        <v>0.93098749308803497</v>
      </c>
      <c r="Q218" s="81">
        <v>0</v>
      </c>
      <c r="R218" s="81">
        <v>0</v>
      </c>
      <c r="S218" s="81">
        <v>0</v>
      </c>
      <c r="T218" s="81">
        <v>7.3350270128092712</v>
      </c>
      <c r="U218" s="81">
        <v>0</v>
      </c>
      <c r="V218" s="81">
        <v>29.647868924424788</v>
      </c>
      <c r="W218" s="81">
        <v>0.84565504765372723</v>
      </c>
      <c r="X218" s="81">
        <v>0</v>
      </c>
      <c r="Y218" s="81">
        <v>9.9005466360661032</v>
      </c>
      <c r="Z218" s="81">
        <v>0</v>
      </c>
      <c r="AA218" s="97">
        <v>0</v>
      </c>
      <c r="AB218" s="81">
        <v>6.6494443496479008</v>
      </c>
      <c r="AC218" s="81">
        <v>0</v>
      </c>
      <c r="AD218" s="81">
        <v>0</v>
      </c>
      <c r="AE218" s="81">
        <v>0</v>
      </c>
      <c r="AF218" s="81">
        <v>0</v>
      </c>
      <c r="AG218" s="81">
        <v>0</v>
      </c>
      <c r="AH218" s="81">
        <v>0</v>
      </c>
      <c r="AI218" s="81">
        <v>0.13220823715324748</v>
      </c>
      <c r="AJ218" s="81">
        <v>0</v>
      </c>
      <c r="AK218" s="81">
        <v>0.57726173901144662</v>
      </c>
      <c r="AL218" s="81">
        <v>0.80316722884001934</v>
      </c>
      <c r="AM218" s="81">
        <v>7.7788863129099797</v>
      </c>
      <c r="AN218" s="81">
        <v>0</v>
      </c>
      <c r="AO218" s="81">
        <v>0</v>
      </c>
      <c r="AP218" s="81">
        <v>0</v>
      </c>
      <c r="AQ218" s="81">
        <v>0.81558596914809345</v>
      </c>
      <c r="AR218" s="81">
        <v>0</v>
      </c>
      <c r="AS218" s="81"/>
      <c r="AT218" s="81"/>
    </row>
    <row r="219" spans="1:46" x14ac:dyDescent="0.25">
      <c r="A219" s="78"/>
      <c r="B219" s="83" t="s">
        <v>42</v>
      </c>
      <c r="D219" s="83" t="s">
        <v>40</v>
      </c>
      <c r="E219" s="83" t="s">
        <v>41</v>
      </c>
      <c r="F219" s="83">
        <v>2040</v>
      </c>
      <c r="G219" s="83" t="s">
        <v>198</v>
      </c>
      <c r="H219" s="83"/>
      <c r="I219" s="81">
        <v>0</v>
      </c>
      <c r="J219" s="81">
        <v>1.6860353138612412</v>
      </c>
      <c r="K219" s="81">
        <v>0</v>
      </c>
      <c r="L219" s="81">
        <v>6.160392004062599</v>
      </c>
      <c r="M219" s="81">
        <v>0</v>
      </c>
      <c r="N219" s="97">
        <v>0</v>
      </c>
      <c r="O219" s="81">
        <v>0</v>
      </c>
      <c r="P219" s="81">
        <v>0.62238228828983511</v>
      </c>
      <c r="Q219" s="81">
        <v>0</v>
      </c>
      <c r="R219" s="81">
        <v>0</v>
      </c>
      <c r="S219" s="81">
        <v>0</v>
      </c>
      <c r="T219" s="81">
        <v>4.8837493927858668</v>
      </c>
      <c r="U219" s="81">
        <v>0</v>
      </c>
      <c r="V219" s="81">
        <v>17.729669548257387</v>
      </c>
      <c r="W219" s="81">
        <v>2.2636207069160799</v>
      </c>
      <c r="X219" s="81">
        <v>0</v>
      </c>
      <c r="Y219" s="81">
        <v>8.8712735246330148</v>
      </c>
      <c r="Z219" s="81">
        <v>0</v>
      </c>
      <c r="AA219" s="97">
        <v>0</v>
      </c>
      <c r="AB219" s="81">
        <v>4.5972136118705897</v>
      </c>
      <c r="AC219" s="81">
        <v>0</v>
      </c>
      <c r="AD219" s="81">
        <v>0</v>
      </c>
      <c r="AE219" s="81">
        <v>0</v>
      </c>
      <c r="AF219" s="81">
        <v>0</v>
      </c>
      <c r="AG219" s="81">
        <v>0</v>
      </c>
      <c r="AH219" s="81">
        <v>0</v>
      </c>
      <c r="AI219" s="81">
        <v>5.9794369255499379E-2</v>
      </c>
      <c r="AJ219" s="81">
        <v>0</v>
      </c>
      <c r="AK219" s="81">
        <v>0.38279517220719672</v>
      </c>
      <c r="AL219" s="81">
        <v>0.64677035408327599</v>
      </c>
      <c r="AM219" s="81">
        <v>8.0594474639914058</v>
      </c>
      <c r="AN219" s="81">
        <v>0</v>
      </c>
      <c r="AO219" s="81">
        <v>0</v>
      </c>
      <c r="AP219" s="81">
        <v>8.4408408983328039E-19</v>
      </c>
      <c r="AQ219" s="81">
        <v>0.408524129929417</v>
      </c>
      <c r="AR219" s="81">
        <v>0</v>
      </c>
      <c r="AS219" s="81"/>
      <c r="AT219" s="81"/>
    </row>
    <row r="220" spans="1:46" x14ac:dyDescent="0.25">
      <c r="A220" s="78"/>
      <c r="B220" s="83" t="s">
        <v>42</v>
      </c>
      <c r="D220" s="83" t="s">
        <v>40</v>
      </c>
      <c r="E220" s="83" t="s">
        <v>41</v>
      </c>
      <c r="F220" s="83">
        <v>2050</v>
      </c>
      <c r="G220" s="83" t="s">
        <v>198</v>
      </c>
      <c r="H220" s="83"/>
      <c r="I220" s="82">
        <v>0</v>
      </c>
      <c r="J220" s="82">
        <v>1.7357667941242876</v>
      </c>
      <c r="K220" s="82">
        <v>0</v>
      </c>
      <c r="L220" s="82">
        <v>5.9352841774918854</v>
      </c>
      <c r="M220" s="82">
        <v>0</v>
      </c>
      <c r="N220" s="97">
        <v>0</v>
      </c>
      <c r="O220" s="82">
        <v>0</v>
      </c>
      <c r="P220" s="82">
        <v>0.33926479740832521</v>
      </c>
      <c r="Q220" s="82">
        <v>0</v>
      </c>
      <c r="R220" s="82">
        <v>0</v>
      </c>
      <c r="S220" s="82">
        <v>0</v>
      </c>
      <c r="T220" s="82">
        <v>2.8767865934056513</v>
      </c>
      <c r="U220" s="82">
        <v>0</v>
      </c>
      <c r="V220" s="82">
        <v>8.4756895911582539</v>
      </c>
      <c r="W220" s="82">
        <v>3.6351220060401932</v>
      </c>
      <c r="X220" s="82">
        <v>0</v>
      </c>
      <c r="Y220" s="82">
        <v>7.8844273263384128</v>
      </c>
      <c r="Z220" s="82">
        <v>0</v>
      </c>
      <c r="AA220" s="97">
        <v>0</v>
      </c>
      <c r="AB220" s="82">
        <v>2.8081973904051334</v>
      </c>
      <c r="AC220" s="82">
        <v>0</v>
      </c>
      <c r="AD220" s="82">
        <v>0</v>
      </c>
      <c r="AE220" s="82">
        <v>0</v>
      </c>
      <c r="AF220" s="82">
        <v>0</v>
      </c>
      <c r="AG220" s="82">
        <v>0</v>
      </c>
      <c r="AH220" s="82">
        <v>0</v>
      </c>
      <c r="AI220" s="82">
        <v>2.9089978763885485E-3</v>
      </c>
      <c r="AJ220" s="82">
        <v>0</v>
      </c>
      <c r="AK220" s="82">
        <v>0.2173249055598204</v>
      </c>
      <c r="AL220" s="82">
        <v>0.40267318251613821</v>
      </c>
      <c r="AM220" s="82">
        <v>7.82006883314624</v>
      </c>
      <c r="AN220" s="82">
        <v>0</v>
      </c>
      <c r="AO220" s="82">
        <v>0</v>
      </c>
      <c r="AP220" s="82">
        <v>0</v>
      </c>
      <c r="AQ220" s="82">
        <v>8.0865189180502242E-2</v>
      </c>
      <c r="AR220" s="82">
        <v>0</v>
      </c>
      <c r="AS220" s="85"/>
      <c r="AT220" s="85"/>
    </row>
    <row r="221" spans="1:46" x14ac:dyDescent="0.25">
      <c r="A221" s="78"/>
      <c r="B221" s="83"/>
      <c r="D221" s="83"/>
      <c r="E221" s="66" t="s">
        <v>45</v>
      </c>
      <c r="F221" s="66">
        <v>2010</v>
      </c>
      <c r="G221" s="66" t="s">
        <v>198</v>
      </c>
      <c r="H221" s="66"/>
      <c r="I221" s="81">
        <v>16.880586455689276</v>
      </c>
      <c r="J221" s="81">
        <v>20.445906843008657</v>
      </c>
      <c r="K221" s="81">
        <v>21.06348906250064</v>
      </c>
      <c r="L221" s="81">
        <v>15.845067834063615</v>
      </c>
      <c r="M221" s="81">
        <v>16.880586455689276</v>
      </c>
      <c r="N221" s="81"/>
      <c r="O221" s="81">
        <v>20.280478518284639</v>
      </c>
      <c r="P221" s="81">
        <v>19.598316359720627</v>
      </c>
      <c r="Q221" s="81">
        <v>20.968439295031807</v>
      </c>
      <c r="R221" s="81">
        <v>21.549660779203926</v>
      </c>
      <c r="S221" s="81">
        <v>20.07113693234302</v>
      </c>
      <c r="T221" s="81">
        <v>20.859637220170161</v>
      </c>
      <c r="U221" s="81">
        <v>21.1277080368091</v>
      </c>
      <c r="V221" s="81">
        <v>20.667309105125543</v>
      </c>
      <c r="W221" s="81">
        <v>20.551231072584006</v>
      </c>
      <c r="X221" s="81">
        <v>16.769006333332523</v>
      </c>
      <c r="Y221" s="81">
        <v>19.859443641289019</v>
      </c>
      <c r="Z221" s="81">
        <v>21.003646080383316</v>
      </c>
      <c r="AA221" s="81"/>
      <c r="AB221" s="81">
        <v>19.849471278336466</v>
      </c>
      <c r="AC221" s="81">
        <v>19.947599734308795</v>
      </c>
      <c r="AD221" s="81">
        <v>21.06348906250064</v>
      </c>
      <c r="AE221" s="81">
        <v>20.008692328633305</v>
      </c>
      <c r="AF221" s="81">
        <v>0</v>
      </c>
      <c r="AG221" s="81">
        <v>16.477126807716626</v>
      </c>
      <c r="AH221" s="81">
        <v>20.137020340671178</v>
      </c>
      <c r="AI221" s="81">
        <v>21.118727612374574</v>
      </c>
      <c r="AJ221" s="81">
        <v>22.933729532625595</v>
      </c>
      <c r="AK221" s="81">
        <v>19.999532272674802</v>
      </c>
      <c r="AL221" s="81">
        <v>20.647690196287176</v>
      </c>
      <c r="AM221" s="81">
        <v>17.980433020003112</v>
      </c>
      <c r="AN221" s="81">
        <v>16.880586455689276</v>
      </c>
      <c r="AO221" s="81">
        <v>21.257808134758864</v>
      </c>
      <c r="AP221" s="81">
        <v>19.102448169829501</v>
      </c>
      <c r="AQ221" s="81">
        <v>19.688082095434687</v>
      </c>
      <c r="AR221" s="81">
        <v>21.155332252329828</v>
      </c>
      <c r="AS221" s="81"/>
      <c r="AT221" s="81"/>
    </row>
    <row r="222" spans="1:46" x14ac:dyDescent="0.25">
      <c r="A222" s="78"/>
      <c r="B222" s="83"/>
      <c r="D222" s="83"/>
      <c r="E222" s="83" t="s">
        <v>45</v>
      </c>
      <c r="F222" s="83">
        <v>2020</v>
      </c>
      <c r="G222" s="83" t="s">
        <v>198</v>
      </c>
      <c r="H222" s="83"/>
      <c r="I222" s="81">
        <v>16.404442524432561</v>
      </c>
      <c r="J222" s="81">
        <v>23.006370874305901</v>
      </c>
      <c r="K222" s="81">
        <v>24.14731977329825</v>
      </c>
      <c r="L222" s="81">
        <v>18.33243173416049</v>
      </c>
      <c r="M222" s="81">
        <v>16.404442524432561</v>
      </c>
      <c r="N222" s="81"/>
      <c r="O222" s="81">
        <v>23.415199082581985</v>
      </c>
      <c r="P222" s="81">
        <v>21.08588520310645</v>
      </c>
      <c r="Q222" s="81">
        <v>24.052270005829431</v>
      </c>
      <c r="R222" s="81">
        <v>24.633491490001543</v>
      </c>
      <c r="S222" s="81">
        <v>23.205857496640363</v>
      </c>
      <c r="T222" s="81">
        <v>23.061610719463538</v>
      </c>
      <c r="U222" s="81">
        <v>24.211538747606717</v>
      </c>
      <c r="V222" s="81">
        <v>22.274151226445156</v>
      </c>
      <c r="W222" s="81">
        <v>21.953157682544667</v>
      </c>
      <c r="X222" s="81">
        <v>16.292862402075809</v>
      </c>
      <c r="Y222" s="81">
        <v>22.62517022546222</v>
      </c>
      <c r="Z222" s="81">
        <v>24.087476791180929</v>
      </c>
      <c r="AA222" s="81"/>
      <c r="AB222" s="81">
        <v>22.567275699782098</v>
      </c>
      <c r="AC222" s="81">
        <v>23.082320298606135</v>
      </c>
      <c r="AD222" s="81">
        <v>24.14731977329825</v>
      </c>
      <c r="AE222" s="81">
        <v>23.143412892930648</v>
      </c>
      <c r="AF222" s="81">
        <v>0</v>
      </c>
      <c r="AG222" s="81">
        <v>16.000982876459911</v>
      </c>
      <c r="AH222" s="81">
        <v>23.271740904968517</v>
      </c>
      <c r="AI222" s="81">
        <v>24.202558323172184</v>
      </c>
      <c r="AJ222" s="81">
        <v>26.299839136532277</v>
      </c>
      <c r="AK222" s="81">
        <v>22.169062898954277</v>
      </c>
      <c r="AL222" s="81">
        <v>23.731520907084789</v>
      </c>
      <c r="AM222" s="81">
        <v>19.260070594819268</v>
      </c>
      <c r="AN222" s="81">
        <v>16.404442524432561</v>
      </c>
      <c r="AO222" s="81">
        <v>24.341638845556478</v>
      </c>
      <c r="AP222" s="81">
        <v>23.307676881292743</v>
      </c>
      <c r="AQ222" s="81">
        <v>22.454405564995113</v>
      </c>
      <c r="AR222" s="81">
        <v>24.239162963127452</v>
      </c>
      <c r="AS222" s="81"/>
      <c r="AT222" s="81"/>
    </row>
    <row r="223" spans="1:46" x14ac:dyDescent="0.25">
      <c r="A223" s="78"/>
      <c r="B223" s="83"/>
      <c r="D223" s="83"/>
      <c r="E223" s="83" t="s">
        <v>45</v>
      </c>
      <c r="F223" s="83">
        <v>2030</v>
      </c>
      <c r="G223" s="83" t="s">
        <v>198</v>
      </c>
      <c r="H223" s="83"/>
      <c r="I223" s="81">
        <v>18.789045102305817</v>
      </c>
      <c r="J223" s="81">
        <v>32.544666290361491</v>
      </c>
      <c r="K223" s="81">
        <v>34.276804309380729</v>
      </c>
      <c r="L223" s="81">
        <v>25.989026813347703</v>
      </c>
      <c r="M223" s="81">
        <v>18.789045102305817</v>
      </c>
      <c r="N223" s="81"/>
      <c r="O223" s="81">
        <v>33.383424801518508</v>
      </c>
      <c r="P223" s="81">
        <v>28.912544802916628</v>
      </c>
      <c r="Q223" s="81">
        <v>34.181754541911907</v>
      </c>
      <c r="R223" s="81">
        <v>34.762976026084019</v>
      </c>
      <c r="S223" s="81">
        <v>33.174083215576886</v>
      </c>
      <c r="T223" s="81">
        <v>34.06637433909173</v>
      </c>
      <c r="U223" s="81">
        <v>34.341023283689189</v>
      </c>
      <c r="V223" s="81">
        <v>32.475199248605009</v>
      </c>
      <c r="W223" s="81">
        <v>31.530120718931673</v>
      </c>
      <c r="X223" s="81">
        <v>18.677464979949065</v>
      </c>
      <c r="Y223" s="81">
        <v>31.68852435533481</v>
      </c>
      <c r="Z223" s="81">
        <v>34.216961327263405</v>
      </c>
      <c r="AA223" s="81"/>
      <c r="AB223" s="81">
        <v>31.423086156508774</v>
      </c>
      <c r="AC223" s="81">
        <v>33.050546017542665</v>
      </c>
      <c r="AD223" s="81">
        <v>34.276804309380729</v>
      </c>
      <c r="AE223" s="81">
        <v>33.111638611867171</v>
      </c>
      <c r="AF223" s="81">
        <v>0</v>
      </c>
      <c r="AG223" s="81">
        <v>18.385585454333167</v>
      </c>
      <c r="AH223" s="81">
        <v>33.23996662390504</v>
      </c>
      <c r="AI223" s="81">
        <v>34.332042859254663</v>
      </c>
      <c r="AJ223" s="81">
        <v>36.542362196760159</v>
      </c>
      <c r="AK223" s="81">
        <v>31.052970029902195</v>
      </c>
      <c r="AL223" s="81">
        <v>33.861005443167265</v>
      </c>
      <c r="AM223" s="81">
        <v>27.386051637670121</v>
      </c>
      <c r="AN223" s="81">
        <v>18.789045102305817</v>
      </c>
      <c r="AO223" s="81">
        <v>34.471123381638954</v>
      </c>
      <c r="AP223" s="81">
        <v>33.275902600229266</v>
      </c>
      <c r="AQ223" s="81">
        <v>30.668947033128497</v>
      </c>
      <c r="AR223" s="81">
        <v>34.368647499209914</v>
      </c>
      <c r="AS223" s="81"/>
      <c r="AT223" s="81"/>
    </row>
    <row r="224" spans="1:46" x14ac:dyDescent="0.25">
      <c r="A224" s="78"/>
      <c r="B224" s="83"/>
      <c r="D224" s="83"/>
      <c r="E224" s="83" t="s">
        <v>45</v>
      </c>
      <c r="F224" s="83">
        <v>2040</v>
      </c>
      <c r="G224" s="83" t="s">
        <v>198</v>
      </c>
      <c r="H224" s="83"/>
      <c r="I224" s="81">
        <v>20.755331353648462</v>
      </c>
      <c r="J224" s="81">
        <v>33.702007706152251</v>
      </c>
      <c r="K224" s="81">
        <v>34.378136376662333</v>
      </c>
      <c r="L224" s="81">
        <v>26.036693041279644</v>
      </c>
      <c r="M224" s="81">
        <v>20.755331353648462</v>
      </c>
      <c r="N224" s="81"/>
      <c r="O224" s="81">
        <v>33.329488284969401</v>
      </c>
      <c r="P224" s="81">
        <v>30.677834999467898</v>
      </c>
      <c r="Q224" s="81">
        <v>34.283086609193539</v>
      </c>
      <c r="R224" s="81">
        <v>34.864308093365622</v>
      </c>
      <c r="S224" s="81">
        <v>33.120146699027778</v>
      </c>
      <c r="T224" s="81">
        <v>34.172863242685168</v>
      </c>
      <c r="U224" s="81">
        <v>34.4423553509708</v>
      </c>
      <c r="V224" s="81">
        <v>33.37396242193104</v>
      </c>
      <c r="W224" s="81">
        <v>31.353697009332045</v>
      </c>
      <c r="X224" s="81">
        <v>20.643751231291709</v>
      </c>
      <c r="Y224" s="81">
        <v>32.241941564015939</v>
      </c>
      <c r="Z224" s="81">
        <v>34.318293394545009</v>
      </c>
      <c r="AA224" s="81"/>
      <c r="AB224" s="81">
        <v>32.168391288361804</v>
      </c>
      <c r="AC224" s="81">
        <v>32.996609500993557</v>
      </c>
      <c r="AD224" s="81">
        <v>34.378136376662333</v>
      </c>
      <c r="AE224" s="81">
        <v>33.057702095318064</v>
      </c>
      <c r="AF224" s="81">
        <v>0</v>
      </c>
      <c r="AG224" s="81">
        <v>20.351871705675808</v>
      </c>
      <c r="AH224" s="81">
        <v>33.18603010735594</v>
      </c>
      <c r="AI224" s="81">
        <v>34.433374926536267</v>
      </c>
      <c r="AJ224" s="81">
        <v>32.854076792527927</v>
      </c>
      <c r="AK224" s="81">
        <v>31.635419219394159</v>
      </c>
      <c r="AL224" s="81">
        <v>33.962337510448869</v>
      </c>
      <c r="AM224" s="81">
        <v>28.794945397301937</v>
      </c>
      <c r="AN224" s="81">
        <v>20.755331353648462</v>
      </c>
      <c r="AO224" s="81">
        <v>34.572455448920557</v>
      </c>
      <c r="AP224" s="81">
        <v>29.801631843298889</v>
      </c>
      <c r="AQ224" s="81">
        <v>31.361793084867543</v>
      </c>
      <c r="AR224" s="81">
        <v>34.469979566491546</v>
      </c>
      <c r="AS224" s="81"/>
      <c r="AT224" s="81"/>
    </row>
    <row r="225" spans="1:46" x14ac:dyDescent="0.25">
      <c r="A225" s="78"/>
      <c r="B225" s="83"/>
      <c r="D225" s="83"/>
      <c r="E225" s="83" t="s">
        <v>45</v>
      </c>
      <c r="F225" s="83">
        <v>2050</v>
      </c>
      <c r="G225" s="83" t="s">
        <v>198</v>
      </c>
      <c r="H225" s="83"/>
      <c r="I225" s="81">
        <v>22.721617604991099</v>
      </c>
      <c r="J225" s="81">
        <v>34.251175610085689</v>
      </c>
      <c r="K225" s="81">
        <v>34.479468443943937</v>
      </c>
      <c r="L225" s="81">
        <v>26.022899652410061</v>
      </c>
      <c r="M225" s="81">
        <v>22.721617604991099</v>
      </c>
      <c r="N225" s="81"/>
      <c r="O225" s="81">
        <v>33.2755517684203</v>
      </c>
      <c r="P225" s="81">
        <v>32.243395270463715</v>
      </c>
      <c r="Q225" s="81">
        <v>34.384418676475121</v>
      </c>
      <c r="R225" s="81">
        <v>34.965640160647233</v>
      </c>
      <c r="S225" s="81">
        <v>33.06621018247867</v>
      </c>
      <c r="T225" s="81">
        <v>34.278428610488966</v>
      </c>
      <c r="U225" s="81">
        <v>34.543687418252404</v>
      </c>
      <c r="V225" s="81">
        <v>34.201251581225421</v>
      </c>
      <c r="W225" s="81">
        <v>32.02836493620152</v>
      </c>
      <c r="X225" s="81">
        <v>22.610037482634347</v>
      </c>
      <c r="Y225" s="81">
        <v>32.72021562949778</v>
      </c>
      <c r="Z225" s="81">
        <v>34.41962546182662</v>
      </c>
      <c r="AA225" s="81"/>
      <c r="AB225" s="81">
        <v>32.900830934967672</v>
      </c>
      <c r="AC225" s="81">
        <v>32.942672984444449</v>
      </c>
      <c r="AD225" s="81">
        <v>34.479468443943937</v>
      </c>
      <c r="AE225" s="81">
        <v>33.003765578768956</v>
      </c>
      <c r="AF225" s="81">
        <v>0</v>
      </c>
      <c r="AG225" s="81">
        <v>22.31815795701845</v>
      </c>
      <c r="AH225" s="81">
        <v>33.132093590806832</v>
      </c>
      <c r="AI225" s="81">
        <v>34.534706993817863</v>
      </c>
      <c r="AJ225" s="81">
        <v>29.165791388295705</v>
      </c>
      <c r="AK225" s="81">
        <v>32.395911881018804</v>
      </c>
      <c r="AL225" s="81">
        <v>34.063669577730479</v>
      </c>
      <c r="AM225" s="81">
        <v>30.260024591689387</v>
      </c>
      <c r="AN225" s="81">
        <v>22.721617604991099</v>
      </c>
      <c r="AO225" s="81">
        <v>34.673787516202168</v>
      </c>
      <c r="AP225" s="81">
        <v>33.168029567131057</v>
      </c>
      <c r="AQ225" s="81">
        <v>31.859026539041388</v>
      </c>
      <c r="AR225" s="81">
        <v>34.571311633773128</v>
      </c>
      <c r="AS225" s="81"/>
      <c r="AT225" s="81"/>
    </row>
    <row r="226" spans="1:46" x14ac:dyDescent="0.25">
      <c r="A226" s="78"/>
      <c r="B226" s="83" t="s">
        <v>46</v>
      </c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  <c r="AP226" s="83"/>
      <c r="AQ226" s="83"/>
      <c r="AR226" s="88"/>
      <c r="AS226" s="83"/>
      <c r="AT226" s="83"/>
    </row>
    <row r="227" spans="1:46" x14ac:dyDescent="0.25">
      <c r="A227" s="78" t="s">
        <v>169</v>
      </c>
      <c r="B227" s="83" t="s">
        <v>42</v>
      </c>
      <c r="D227" s="83" t="s">
        <v>40</v>
      </c>
      <c r="E227" s="83" t="s">
        <v>41</v>
      </c>
      <c r="F227" s="83">
        <v>2010</v>
      </c>
      <c r="G227" s="83" t="s">
        <v>48</v>
      </c>
      <c r="H227" s="83"/>
      <c r="I227" s="81">
        <v>0</v>
      </c>
      <c r="J227" s="81">
        <v>13.88028360145829</v>
      </c>
      <c r="K227" s="81">
        <v>4.5870892324240868</v>
      </c>
      <c r="L227" s="81">
        <v>0</v>
      </c>
      <c r="M227" s="81">
        <v>0</v>
      </c>
      <c r="N227" s="97">
        <v>0</v>
      </c>
      <c r="O227" s="81">
        <v>0</v>
      </c>
      <c r="P227" s="81">
        <v>9.6852713325215678</v>
      </c>
      <c r="Q227" s="81">
        <v>72.382004438548279</v>
      </c>
      <c r="R227" s="81">
        <v>1.4394638787425129</v>
      </c>
      <c r="S227" s="81">
        <v>0</v>
      </c>
      <c r="T227" s="81">
        <v>0</v>
      </c>
      <c r="U227" s="81">
        <v>0</v>
      </c>
      <c r="V227" s="81">
        <v>230.31117172256856</v>
      </c>
      <c r="W227" s="81">
        <v>0</v>
      </c>
      <c r="X227" s="81">
        <v>0</v>
      </c>
      <c r="Y227" s="81">
        <v>0</v>
      </c>
      <c r="Z227" s="81">
        <v>0</v>
      </c>
      <c r="AA227" s="97">
        <v>0</v>
      </c>
      <c r="AB227" s="81">
        <v>0</v>
      </c>
      <c r="AC227" s="81">
        <v>1.6270660098606533</v>
      </c>
      <c r="AD227" s="81">
        <v>0</v>
      </c>
      <c r="AE227" s="81">
        <v>0</v>
      </c>
      <c r="AF227" s="81">
        <v>0</v>
      </c>
      <c r="AG227" s="81">
        <v>0</v>
      </c>
      <c r="AH227" s="81">
        <v>0</v>
      </c>
      <c r="AI227" s="81">
        <v>1.5812101831283181</v>
      </c>
      <c r="AJ227" s="81">
        <v>0</v>
      </c>
      <c r="AK227" s="81">
        <v>1.7885305999732002</v>
      </c>
      <c r="AL227" s="81">
        <v>0</v>
      </c>
      <c r="AM227" s="81">
        <v>0</v>
      </c>
      <c r="AN227" s="81">
        <v>0</v>
      </c>
      <c r="AO227" s="81">
        <v>4.8568285335089296</v>
      </c>
      <c r="AP227" s="81">
        <v>0</v>
      </c>
      <c r="AQ227" s="81">
        <v>1.4679579775908658</v>
      </c>
      <c r="AR227" s="81">
        <v>3.0246297206634032</v>
      </c>
      <c r="AS227" s="81"/>
      <c r="AT227" s="81"/>
    </row>
    <row r="228" spans="1:46" x14ac:dyDescent="0.25">
      <c r="A228" s="78" t="s">
        <v>169</v>
      </c>
      <c r="B228" s="83" t="s">
        <v>42</v>
      </c>
      <c r="D228" s="83" t="s">
        <v>40</v>
      </c>
      <c r="E228" s="83" t="s">
        <v>41</v>
      </c>
      <c r="F228" s="83">
        <v>2020</v>
      </c>
      <c r="G228" s="83" t="s">
        <v>48</v>
      </c>
      <c r="H228" s="83"/>
      <c r="I228" s="81">
        <v>0</v>
      </c>
      <c r="J228" s="81">
        <v>15.139975291084472</v>
      </c>
      <c r="K228" s="81">
        <v>19.106091001928394</v>
      </c>
      <c r="L228" s="81">
        <v>9.4358214079548741</v>
      </c>
      <c r="M228" s="81">
        <v>0</v>
      </c>
      <c r="N228" s="97">
        <v>0</v>
      </c>
      <c r="O228" s="81">
        <v>0</v>
      </c>
      <c r="P228" s="81">
        <v>16.105757171302933</v>
      </c>
      <c r="Q228" s="81">
        <v>53.83387632817464</v>
      </c>
      <c r="R228" s="81">
        <v>0.73861865171624186</v>
      </c>
      <c r="S228" s="81">
        <v>0</v>
      </c>
      <c r="T228" s="81">
        <v>116.68726880622344</v>
      </c>
      <c r="U228" s="81">
        <v>0</v>
      </c>
      <c r="V228" s="81">
        <v>251.08489783513019</v>
      </c>
      <c r="W228" s="81">
        <v>16.195127000954866</v>
      </c>
      <c r="X228" s="81">
        <v>0</v>
      </c>
      <c r="Y228" s="81">
        <v>4.6842985917115545</v>
      </c>
      <c r="Z228" s="81">
        <v>0</v>
      </c>
      <c r="AA228" s="97">
        <v>0</v>
      </c>
      <c r="AB228" s="81">
        <v>48.777663766614147</v>
      </c>
      <c r="AC228" s="81">
        <v>26.725453436286568</v>
      </c>
      <c r="AD228" s="81">
        <v>0</v>
      </c>
      <c r="AE228" s="81">
        <v>0</v>
      </c>
      <c r="AF228" s="81">
        <v>0</v>
      </c>
      <c r="AG228" s="81">
        <v>0</v>
      </c>
      <c r="AH228" s="81">
        <v>0</v>
      </c>
      <c r="AI228" s="81">
        <v>15.589244402903775</v>
      </c>
      <c r="AJ228" s="81">
        <v>0</v>
      </c>
      <c r="AK228" s="81">
        <v>31.559423602934178</v>
      </c>
      <c r="AL228" s="81">
        <v>0.22188835202444415</v>
      </c>
      <c r="AM228" s="81">
        <v>10.88855133051513</v>
      </c>
      <c r="AN228" s="81">
        <v>0</v>
      </c>
      <c r="AO228" s="81">
        <v>5.0021121850777073</v>
      </c>
      <c r="AP228" s="81">
        <v>0</v>
      </c>
      <c r="AQ228" s="81">
        <v>1.7755173147171874</v>
      </c>
      <c r="AR228" s="81">
        <v>19.98319872962168</v>
      </c>
      <c r="AS228" s="81"/>
      <c r="AT228" s="81"/>
    </row>
    <row r="229" spans="1:46" x14ac:dyDescent="0.25">
      <c r="A229" s="78" t="s">
        <v>169</v>
      </c>
      <c r="B229" s="83" t="s">
        <v>42</v>
      </c>
      <c r="D229" s="83" t="s">
        <v>40</v>
      </c>
      <c r="E229" s="83" t="s">
        <v>41</v>
      </c>
      <c r="F229" s="83">
        <v>2030</v>
      </c>
      <c r="G229" s="83" t="s">
        <v>48</v>
      </c>
      <c r="H229" s="83"/>
      <c r="I229" s="81">
        <v>0</v>
      </c>
      <c r="J229" s="81">
        <v>16.850726793572509</v>
      </c>
      <c r="K229" s="81">
        <v>33.902879045322244</v>
      </c>
      <c r="L229" s="81">
        <v>1.6667743750376278</v>
      </c>
      <c r="M229" s="81">
        <v>0</v>
      </c>
      <c r="N229" s="97">
        <v>0</v>
      </c>
      <c r="O229" s="81">
        <v>0</v>
      </c>
      <c r="P229" s="81">
        <v>27.541282500725998</v>
      </c>
      <c r="Q229" s="81">
        <v>50.341940489245879</v>
      </c>
      <c r="R229" s="81">
        <v>1.4817787921027286</v>
      </c>
      <c r="S229" s="81">
        <v>0</v>
      </c>
      <c r="T229" s="81">
        <v>150.33211896176687</v>
      </c>
      <c r="U229" s="81">
        <v>0</v>
      </c>
      <c r="V229" s="81">
        <v>276.48856552187789</v>
      </c>
      <c r="W229" s="81">
        <v>18.176177454576219</v>
      </c>
      <c r="X229" s="81">
        <v>0</v>
      </c>
      <c r="Y229" s="81">
        <v>10.04657961706012</v>
      </c>
      <c r="Z229" s="81">
        <v>0</v>
      </c>
      <c r="AA229" s="97">
        <v>0</v>
      </c>
      <c r="AB229" s="81">
        <v>122.07508470546095</v>
      </c>
      <c r="AC229" s="81">
        <v>37.243786894433008</v>
      </c>
      <c r="AD229" s="81">
        <v>0</v>
      </c>
      <c r="AE229" s="81">
        <v>0</v>
      </c>
      <c r="AF229" s="81">
        <v>0</v>
      </c>
      <c r="AG229" s="81">
        <v>0</v>
      </c>
      <c r="AH229" s="81">
        <v>0</v>
      </c>
      <c r="AI229" s="81">
        <v>23.032373074793131</v>
      </c>
      <c r="AJ229" s="81">
        <v>0</v>
      </c>
      <c r="AK229" s="81">
        <v>52.434310141563913</v>
      </c>
      <c r="AL229" s="81">
        <v>7.1254520894069681E-2</v>
      </c>
      <c r="AM229" s="81">
        <v>6.7408298134098302E-3</v>
      </c>
      <c r="AN229" s="81">
        <v>0</v>
      </c>
      <c r="AO229" s="81">
        <v>5.6110108735668955</v>
      </c>
      <c r="AP229" s="81">
        <v>0</v>
      </c>
      <c r="AQ229" s="81">
        <v>4.6459426519706764</v>
      </c>
      <c r="AR229" s="81">
        <v>138.78625069035274</v>
      </c>
      <c r="AS229" s="81"/>
      <c r="AT229" s="81"/>
    </row>
    <row r="230" spans="1:46" x14ac:dyDescent="0.25">
      <c r="A230" s="78" t="s">
        <v>169</v>
      </c>
      <c r="B230" s="83" t="s">
        <v>42</v>
      </c>
      <c r="D230" s="83" t="s">
        <v>40</v>
      </c>
      <c r="E230" s="83" t="s">
        <v>41</v>
      </c>
      <c r="F230" s="83">
        <v>2040</v>
      </c>
      <c r="G230" s="83" t="s">
        <v>48</v>
      </c>
      <c r="H230" s="83"/>
      <c r="I230" s="81">
        <v>0</v>
      </c>
      <c r="J230" s="81">
        <v>16.309195456346561</v>
      </c>
      <c r="K230" s="81">
        <v>37.011823865258584</v>
      </c>
      <c r="L230" s="81">
        <v>9.6642644054893054</v>
      </c>
      <c r="M230" s="81">
        <v>0</v>
      </c>
      <c r="N230" s="97">
        <v>0</v>
      </c>
      <c r="O230" s="81">
        <v>0</v>
      </c>
      <c r="P230" s="81">
        <v>32.640030881762954</v>
      </c>
      <c r="Q230" s="81">
        <v>49.049755110021216</v>
      </c>
      <c r="R230" s="81">
        <v>2.313954248081286</v>
      </c>
      <c r="S230" s="81">
        <v>0</v>
      </c>
      <c r="T230" s="81">
        <v>169.7684376301651</v>
      </c>
      <c r="U230" s="81">
        <v>0</v>
      </c>
      <c r="V230" s="81">
        <v>265.80625218706217</v>
      </c>
      <c r="W230" s="81">
        <v>21.165737549791579</v>
      </c>
      <c r="X230" s="81">
        <v>0</v>
      </c>
      <c r="Y230" s="81">
        <v>14.080776942533019</v>
      </c>
      <c r="Z230" s="81">
        <v>0</v>
      </c>
      <c r="AA230" s="97">
        <v>0</v>
      </c>
      <c r="AB230" s="81">
        <v>131.96287529658562</v>
      </c>
      <c r="AC230" s="81">
        <v>41.594013649879024</v>
      </c>
      <c r="AD230" s="81">
        <v>0</v>
      </c>
      <c r="AE230" s="81">
        <v>0</v>
      </c>
      <c r="AF230" s="81">
        <v>0</v>
      </c>
      <c r="AG230" s="81">
        <v>0</v>
      </c>
      <c r="AH230" s="81">
        <v>0</v>
      </c>
      <c r="AI230" s="81">
        <v>19.345776070291727</v>
      </c>
      <c r="AJ230" s="81">
        <v>0</v>
      </c>
      <c r="AK230" s="81">
        <v>98.308085617833015</v>
      </c>
      <c r="AL230" s="81">
        <v>0.24461359541052261</v>
      </c>
      <c r="AM230" s="81">
        <v>10.540072933301847</v>
      </c>
      <c r="AN230" s="81">
        <v>0</v>
      </c>
      <c r="AO230" s="81">
        <v>5.7979295105444706</v>
      </c>
      <c r="AP230" s="81">
        <v>0</v>
      </c>
      <c r="AQ230" s="81">
        <v>6.9337831180868763</v>
      </c>
      <c r="AR230" s="81">
        <v>106.43807149044234</v>
      </c>
      <c r="AS230" s="81"/>
      <c r="AT230" s="81"/>
    </row>
    <row r="231" spans="1:46" x14ac:dyDescent="0.25">
      <c r="A231" s="78" t="s">
        <v>169</v>
      </c>
      <c r="B231" s="83" t="s">
        <v>42</v>
      </c>
      <c r="D231" s="83" t="s">
        <v>40</v>
      </c>
      <c r="E231" s="80" t="s">
        <v>41</v>
      </c>
      <c r="F231" s="80">
        <v>2050</v>
      </c>
      <c r="G231" s="80" t="s">
        <v>48</v>
      </c>
      <c r="H231" s="80"/>
      <c r="I231" s="82">
        <v>0</v>
      </c>
      <c r="J231" s="82">
        <v>15.768829063882798</v>
      </c>
      <c r="K231" s="82">
        <v>40.040925314599377</v>
      </c>
      <c r="L231" s="82">
        <v>12.842126717354448</v>
      </c>
      <c r="M231" s="82">
        <v>0</v>
      </c>
      <c r="N231" s="97">
        <v>0</v>
      </c>
      <c r="O231" s="82">
        <v>0</v>
      </c>
      <c r="P231" s="82">
        <v>37.827031940820746</v>
      </c>
      <c r="Q231" s="82">
        <v>47.865231725841653</v>
      </c>
      <c r="R231" s="82">
        <v>2.9690594468275053</v>
      </c>
      <c r="S231" s="82">
        <v>0</v>
      </c>
      <c r="T231" s="82">
        <v>187.00527183376738</v>
      </c>
      <c r="U231" s="82">
        <v>0</v>
      </c>
      <c r="V231" s="82">
        <v>255.06957196426771</v>
      </c>
      <c r="W231" s="82">
        <v>23.951519161470802</v>
      </c>
      <c r="X231" s="82">
        <v>0</v>
      </c>
      <c r="Y231" s="82">
        <v>18.69723554015529</v>
      </c>
      <c r="Z231" s="82">
        <v>0</v>
      </c>
      <c r="AA231" s="97">
        <v>0</v>
      </c>
      <c r="AB231" s="82">
        <v>143.32787233786996</v>
      </c>
      <c r="AC231" s="82">
        <v>45.798228645190171</v>
      </c>
      <c r="AD231" s="82">
        <v>0</v>
      </c>
      <c r="AE231" s="82">
        <v>0</v>
      </c>
      <c r="AF231" s="82">
        <v>0</v>
      </c>
      <c r="AG231" s="82">
        <v>0</v>
      </c>
      <c r="AH231" s="82">
        <v>0</v>
      </c>
      <c r="AI231" s="82">
        <v>15.794330466541027</v>
      </c>
      <c r="AJ231" s="82">
        <v>0</v>
      </c>
      <c r="AK231" s="82">
        <v>146.33920870314341</v>
      </c>
      <c r="AL231" s="82">
        <v>0.52433515386170093</v>
      </c>
      <c r="AM231" s="82">
        <v>10.309376181686778</v>
      </c>
      <c r="AN231" s="82">
        <v>0</v>
      </c>
      <c r="AO231" s="82">
        <v>5.981356940502061</v>
      </c>
      <c r="AP231" s="82">
        <v>0</v>
      </c>
      <c r="AQ231" s="82">
        <v>9.6709384126488214</v>
      </c>
      <c r="AR231" s="82">
        <v>74.777562815672127</v>
      </c>
      <c r="AS231" s="85"/>
      <c r="AT231" s="85"/>
    </row>
    <row r="232" spans="1:46" x14ac:dyDescent="0.25">
      <c r="A232" s="78" t="s">
        <v>152</v>
      </c>
      <c r="B232" s="83"/>
      <c r="D232" s="83"/>
      <c r="E232" s="83" t="s">
        <v>45</v>
      </c>
      <c r="F232" s="83">
        <v>2010</v>
      </c>
      <c r="G232" s="83" t="s">
        <v>48</v>
      </c>
      <c r="H232" s="83"/>
      <c r="I232" s="81">
        <v>24.275860354722571</v>
      </c>
      <c r="J232" s="81">
        <v>20.463870600031125</v>
      </c>
      <c r="K232" s="81">
        <v>20.553174190219472</v>
      </c>
      <c r="L232" s="81">
        <v>9.4408342017784843</v>
      </c>
      <c r="M232" s="81">
        <v>24.275860354722571</v>
      </c>
      <c r="N232" s="81"/>
      <c r="O232" s="81">
        <v>18.961827018903652</v>
      </c>
      <c r="P232" s="81">
        <v>18.755792192847377</v>
      </c>
      <c r="Q232" s="81">
        <v>20.459094318337069</v>
      </c>
      <c r="R232" s="81">
        <v>21.034384971038044</v>
      </c>
      <c r="S232" s="81">
        <v>18.754621571594086</v>
      </c>
      <c r="T232" s="81">
        <v>20.354185783636485</v>
      </c>
      <c r="U232" s="81">
        <v>20.616737868871734</v>
      </c>
      <c r="V232" s="81">
        <v>20.511727846586947</v>
      </c>
      <c r="W232" s="81">
        <v>20.278927146219822</v>
      </c>
      <c r="X232" s="81">
        <v>24.164280232365819</v>
      </c>
      <c r="Y232" s="81">
        <v>18.695712552544876</v>
      </c>
      <c r="Z232" s="81">
        <v>20.493941850776825</v>
      </c>
      <c r="AA232" s="81"/>
      <c r="AB232" s="81">
        <v>20.58020549299254</v>
      </c>
      <c r="AC232" s="81">
        <v>18.63234495721327</v>
      </c>
      <c r="AD232" s="18">
        <v>20.553174190219472</v>
      </c>
      <c r="AE232" s="81">
        <v>18.692814157718143</v>
      </c>
      <c r="AF232" s="81">
        <v>0</v>
      </c>
      <c r="AG232" s="81">
        <v>23.872400706749922</v>
      </c>
      <c r="AH232" s="81">
        <v>18.819832700245424</v>
      </c>
      <c r="AI232" s="81">
        <v>20.607849081421225</v>
      </c>
      <c r="AJ232" s="81">
        <v>22.039131862851224</v>
      </c>
      <c r="AK232" s="81">
        <v>18.683747571718406</v>
      </c>
      <c r="AL232" s="81">
        <v>20.141618169579626</v>
      </c>
      <c r="AM232" s="81">
        <v>9.4000820084633947</v>
      </c>
      <c r="AN232" s="81">
        <v>24.275860354722571</v>
      </c>
      <c r="AO232" s="81">
        <v>20.745510414801604</v>
      </c>
      <c r="AP232" s="81">
        <v>18.855401982933689</v>
      </c>
      <c r="AQ232" s="81">
        <v>18.750557253733771</v>
      </c>
      <c r="AR232" s="81">
        <v>20.644080204642254</v>
      </c>
      <c r="AS232" s="81"/>
      <c r="AT232" s="81"/>
    </row>
    <row r="233" spans="1:46" x14ac:dyDescent="0.25">
      <c r="A233" s="78" t="s">
        <v>152</v>
      </c>
      <c r="B233" s="83"/>
      <c r="D233" s="83"/>
      <c r="E233" s="83" t="s">
        <v>45</v>
      </c>
      <c r="F233" s="83">
        <v>2020</v>
      </c>
      <c r="G233" s="83" t="s">
        <v>48</v>
      </c>
      <c r="H233" s="83"/>
      <c r="I233" s="81">
        <v>22.313470451392821</v>
      </c>
      <c r="J233" s="81">
        <v>23.406534402394172</v>
      </c>
      <c r="K233" s="81">
        <v>23.495837992582526</v>
      </c>
      <c r="L233" s="81">
        <v>10.719174695870857</v>
      </c>
      <c r="M233" s="81">
        <v>22.313470451392821</v>
      </c>
      <c r="N233" s="81"/>
      <c r="O233" s="81">
        <v>21.957181476476155</v>
      </c>
      <c r="P233" s="81">
        <v>21.75114665041988</v>
      </c>
      <c r="Q233" s="81">
        <v>23.401758120700144</v>
      </c>
      <c r="R233" s="81">
        <v>23.977048773401094</v>
      </c>
      <c r="S233" s="81">
        <v>21.749976029166589</v>
      </c>
      <c r="T233" s="81">
        <v>23.296849585999549</v>
      </c>
      <c r="U233" s="81">
        <v>23.559401671234788</v>
      </c>
      <c r="V233" s="81">
        <v>23.454391648949994</v>
      </c>
      <c r="W233" s="81">
        <v>23.221590948582879</v>
      </c>
      <c r="X233" s="81">
        <v>22.201890329036068</v>
      </c>
      <c r="Y233" s="81">
        <v>21.691067010117383</v>
      </c>
      <c r="Z233" s="81">
        <v>23.436605653139878</v>
      </c>
      <c r="AA233" s="81"/>
      <c r="AB233" s="81">
        <v>23.522869295355584</v>
      </c>
      <c r="AC233" s="81">
        <v>21.627699414785774</v>
      </c>
      <c r="AD233" s="18">
        <v>23.495837992582526</v>
      </c>
      <c r="AE233" s="81">
        <v>21.688168615290646</v>
      </c>
      <c r="AF233" s="81">
        <v>0</v>
      </c>
      <c r="AG233" s="81">
        <v>21.910010803420171</v>
      </c>
      <c r="AH233" s="81">
        <v>21.815187157817927</v>
      </c>
      <c r="AI233" s="81">
        <v>23.550512883784283</v>
      </c>
      <c r="AJ233" s="81">
        <v>20.686527136750254</v>
      </c>
      <c r="AK233" s="81">
        <v>21.679102029290902</v>
      </c>
      <c r="AL233" s="81">
        <v>23.08428197194268</v>
      </c>
      <c r="AM233" s="81">
        <v>10.678422502555765</v>
      </c>
      <c r="AN233" s="81">
        <v>22.313470451392821</v>
      </c>
      <c r="AO233" s="81">
        <v>23.688174217164654</v>
      </c>
      <c r="AP233" s="81">
        <v>21.850756440506192</v>
      </c>
      <c r="AQ233" s="81">
        <v>21.745911711306274</v>
      </c>
      <c r="AR233" s="81">
        <v>23.586744007005326</v>
      </c>
      <c r="AS233" s="81"/>
      <c r="AT233" s="81"/>
    </row>
    <row r="234" spans="1:46" x14ac:dyDescent="0.25">
      <c r="A234" s="78" t="s">
        <v>152</v>
      </c>
      <c r="B234" s="83"/>
      <c r="D234" s="83"/>
      <c r="E234" s="83" t="s">
        <v>45</v>
      </c>
      <c r="F234" s="83">
        <v>2030</v>
      </c>
      <c r="G234" s="83" t="s">
        <v>48</v>
      </c>
      <c r="H234" s="83"/>
      <c r="I234" s="81">
        <v>24.963803426688202</v>
      </c>
      <c r="J234" s="81">
        <v>33.621840524843158</v>
      </c>
      <c r="K234" s="81">
        <v>33.711144115031509</v>
      </c>
      <c r="L234" s="81">
        <v>26.780683825838626</v>
      </c>
      <c r="M234" s="81">
        <v>24.963803426688202</v>
      </c>
      <c r="N234" s="81"/>
      <c r="O234" s="81">
        <v>31.643416707410637</v>
      </c>
      <c r="P234" s="81">
        <v>31.437381881354359</v>
      </c>
      <c r="Q234" s="81">
        <v>33.617064243149109</v>
      </c>
      <c r="R234" s="81">
        <v>34.192354895850073</v>
      </c>
      <c r="S234" s="81">
        <v>31.436211260101068</v>
      </c>
      <c r="T234" s="81">
        <v>33.512155708448525</v>
      </c>
      <c r="U234" s="81">
        <v>33.774707793683767</v>
      </c>
      <c r="V234" s="81">
        <v>33.669697771398972</v>
      </c>
      <c r="W234" s="81">
        <v>33.436897071031858</v>
      </c>
      <c r="X234" s="81">
        <v>24.852223304331449</v>
      </c>
      <c r="Y234" s="81">
        <v>31.377302241051865</v>
      </c>
      <c r="Z234" s="81">
        <v>33.651911775588857</v>
      </c>
      <c r="AA234" s="81"/>
      <c r="AB234" s="81">
        <v>33.738175417804555</v>
      </c>
      <c r="AC234" s="81">
        <v>31.313934645720259</v>
      </c>
      <c r="AD234" s="18">
        <v>33.711144115031509</v>
      </c>
      <c r="AE234" s="81">
        <v>31.374403846225128</v>
      </c>
      <c r="AF234" s="81">
        <v>0</v>
      </c>
      <c r="AG234" s="81">
        <v>24.560343778715552</v>
      </c>
      <c r="AH234" s="81">
        <v>31.50142238875241</v>
      </c>
      <c r="AI234" s="81">
        <v>33.765819006233251</v>
      </c>
      <c r="AJ234" s="81">
        <v>24.12104378551502</v>
      </c>
      <c r="AK234" s="81">
        <v>31.365337260225377</v>
      </c>
      <c r="AL234" s="81">
        <v>33.299588094391659</v>
      </c>
      <c r="AM234" s="81">
        <v>26.73993163252354</v>
      </c>
      <c r="AN234" s="81">
        <v>24.963803426688202</v>
      </c>
      <c r="AO234" s="81">
        <v>33.90348033961363</v>
      </c>
      <c r="AP234" s="81">
        <v>31.536991671440674</v>
      </c>
      <c r="AQ234" s="81">
        <v>31.43214694224076</v>
      </c>
      <c r="AR234" s="81">
        <v>33.802050129454294</v>
      </c>
      <c r="AS234" s="81"/>
      <c r="AT234" s="81"/>
    </row>
    <row r="235" spans="1:46" x14ac:dyDescent="0.25">
      <c r="A235" s="78" t="s">
        <v>152</v>
      </c>
      <c r="B235" s="83"/>
      <c r="D235" s="83"/>
      <c r="E235" s="83" t="s">
        <v>45</v>
      </c>
      <c r="F235" s="83">
        <v>2040</v>
      </c>
      <c r="G235" s="83" t="s">
        <v>48</v>
      </c>
      <c r="H235" s="83"/>
      <c r="I235" s="81">
        <v>20.891813630769835</v>
      </c>
      <c r="J235" s="81">
        <v>33.579152554918345</v>
      </c>
      <c r="K235" s="81">
        <v>33.668456145106695</v>
      </c>
      <c r="L235" s="81">
        <v>26.490922816171604</v>
      </c>
      <c r="M235" s="81">
        <v>20.891813630769835</v>
      </c>
      <c r="N235" s="81"/>
      <c r="O235" s="81">
        <v>31.300003710632975</v>
      </c>
      <c r="P235" s="81">
        <v>31.0939688845767</v>
      </c>
      <c r="Q235" s="81">
        <v>33.574376273224296</v>
      </c>
      <c r="R235" s="81">
        <v>34.14966692592526</v>
      </c>
      <c r="S235" s="81">
        <v>31.092798263323409</v>
      </c>
      <c r="T235" s="81">
        <v>33.469467738523704</v>
      </c>
      <c r="U235" s="81">
        <v>33.732019823758954</v>
      </c>
      <c r="V235" s="81">
        <v>33.627009801474166</v>
      </c>
      <c r="W235" s="81">
        <v>33.394209101107045</v>
      </c>
      <c r="X235" s="81">
        <v>20.780233508413083</v>
      </c>
      <c r="Y235" s="81">
        <v>31.033889244274206</v>
      </c>
      <c r="Z235" s="81">
        <v>33.609223805664044</v>
      </c>
      <c r="AA235" s="81"/>
      <c r="AB235" s="81">
        <v>33.695487447879749</v>
      </c>
      <c r="AC235" s="81">
        <v>30.970521648942597</v>
      </c>
      <c r="AD235" s="18">
        <v>33.668456145106695</v>
      </c>
      <c r="AE235" s="81">
        <v>31.03099084944747</v>
      </c>
      <c r="AF235" s="81">
        <v>0</v>
      </c>
      <c r="AG235" s="81">
        <v>20.488353982797182</v>
      </c>
      <c r="AH235" s="81">
        <v>31.158009391974751</v>
      </c>
      <c r="AI235" s="81">
        <v>33.723131036308452</v>
      </c>
      <c r="AJ235" s="81">
        <v>26.819776331164864</v>
      </c>
      <c r="AK235" s="81">
        <v>31.021924263447719</v>
      </c>
      <c r="AL235" s="81">
        <v>33.256900124466846</v>
      </c>
      <c r="AM235" s="81">
        <v>26.450170622856518</v>
      </c>
      <c r="AN235" s="81">
        <v>20.891813630769835</v>
      </c>
      <c r="AO235" s="81">
        <v>33.860792369688824</v>
      </c>
      <c r="AP235" s="81">
        <v>31.193578674663016</v>
      </c>
      <c r="AQ235" s="81">
        <v>31.088733945463098</v>
      </c>
      <c r="AR235" s="81">
        <v>33.759362159529474</v>
      </c>
      <c r="AS235" s="81"/>
      <c r="AT235" s="81"/>
    </row>
    <row r="236" spans="1:46" x14ac:dyDescent="0.25">
      <c r="A236" s="79" t="s">
        <v>152</v>
      </c>
      <c r="B236" s="80"/>
      <c r="D236" s="80"/>
      <c r="E236" s="80" t="s">
        <v>45</v>
      </c>
      <c r="F236" s="80">
        <v>2050</v>
      </c>
      <c r="G236" s="80" t="s">
        <v>48</v>
      </c>
      <c r="H236" s="80"/>
      <c r="I236" s="81">
        <v>16.819823834851469</v>
      </c>
      <c r="J236" s="81">
        <v>33.536464584993531</v>
      </c>
      <c r="K236" s="81">
        <v>33.625768175181882</v>
      </c>
      <c r="L236" s="81">
        <v>26.201161806504583</v>
      </c>
      <c r="M236" s="81">
        <v>16.819823834851469</v>
      </c>
      <c r="N236" s="81"/>
      <c r="O236" s="81">
        <v>30.956590713855316</v>
      </c>
      <c r="P236" s="81">
        <v>30.750555887799042</v>
      </c>
      <c r="Q236" s="81">
        <v>33.531688303299468</v>
      </c>
      <c r="R236" s="81">
        <v>34.106978956000454</v>
      </c>
      <c r="S236" s="81">
        <v>30.749385266545747</v>
      </c>
      <c r="T236" s="81">
        <v>33.426779768598905</v>
      </c>
      <c r="U236" s="81">
        <v>33.68933185383414</v>
      </c>
      <c r="V236" s="81">
        <v>33.584321831549346</v>
      </c>
      <c r="W236" s="81">
        <v>33.351521131182224</v>
      </c>
      <c r="X236" s="81">
        <v>16.708243712494713</v>
      </c>
      <c r="Y236" s="81">
        <v>30.690476247496544</v>
      </c>
      <c r="Z236" s="81">
        <v>33.566535835739231</v>
      </c>
      <c r="AA236" s="81"/>
      <c r="AB236" s="81">
        <v>33.652799477954964</v>
      </c>
      <c r="AC236" s="81">
        <v>30.627108652164939</v>
      </c>
      <c r="AD236" s="18">
        <v>33.625768175181882</v>
      </c>
      <c r="AE236" s="81">
        <v>30.687577852669808</v>
      </c>
      <c r="AF236" s="81">
        <v>0</v>
      </c>
      <c r="AG236" s="81">
        <v>16.416364186878816</v>
      </c>
      <c r="AH236" s="81">
        <v>30.814596395197089</v>
      </c>
      <c r="AI236" s="81">
        <v>33.680443066383638</v>
      </c>
      <c r="AJ236" s="81">
        <v>29.518508876814703</v>
      </c>
      <c r="AK236" s="81">
        <v>30.678511266670061</v>
      </c>
      <c r="AL236" s="81">
        <v>33.214212154542032</v>
      </c>
      <c r="AM236" s="81">
        <v>26.160409613189497</v>
      </c>
      <c r="AN236" s="81">
        <v>16.819823834851469</v>
      </c>
      <c r="AO236" s="81">
        <v>33.818104399764017</v>
      </c>
      <c r="AP236" s="81">
        <v>30.850165677885354</v>
      </c>
      <c r="AQ236" s="81">
        <v>30.745320948685439</v>
      </c>
      <c r="AR236" s="81">
        <v>33.716674189604653</v>
      </c>
      <c r="AS236" s="81"/>
      <c r="AT236" s="81"/>
    </row>
    <row r="237" spans="1:46" x14ac:dyDescent="0.25">
      <c r="A237" s="77"/>
      <c r="B237" s="77"/>
      <c r="D237" s="77"/>
      <c r="E237" s="83"/>
      <c r="F237" s="83"/>
      <c r="G237" s="83"/>
      <c r="H237" s="83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  <c r="AM237" s="85"/>
      <c r="AN237" s="85"/>
      <c r="AO237" s="85"/>
      <c r="AP237" s="85"/>
      <c r="AQ237" s="85"/>
      <c r="AR237" s="85"/>
      <c r="AS237" s="85"/>
      <c r="AT237" s="85"/>
    </row>
    <row r="238" spans="1:46" s="77" customFormat="1" x14ac:dyDescent="0.25">
      <c r="A238" s="77" t="s">
        <v>170</v>
      </c>
      <c r="B238" s="77" t="s">
        <v>42</v>
      </c>
      <c r="D238" s="77" t="s">
        <v>40</v>
      </c>
      <c r="E238" s="77" t="s">
        <v>41</v>
      </c>
      <c r="F238" s="77">
        <v>2010</v>
      </c>
      <c r="I238" s="81">
        <v>0</v>
      </c>
      <c r="J238" s="81">
        <v>0.7339549641502654</v>
      </c>
      <c r="K238" s="81">
        <v>0</v>
      </c>
      <c r="L238" s="81">
        <v>0.88273252906936139</v>
      </c>
      <c r="M238" s="81">
        <v>0</v>
      </c>
      <c r="N238" s="73">
        <v>0</v>
      </c>
      <c r="O238" s="81">
        <v>0</v>
      </c>
      <c r="P238" s="81">
        <v>8.7448316276319105E-2</v>
      </c>
      <c r="Q238" s="81">
        <v>0</v>
      </c>
      <c r="R238" s="81">
        <v>0</v>
      </c>
      <c r="S238" s="81">
        <v>0</v>
      </c>
      <c r="T238" s="81">
        <v>6.945473152082843</v>
      </c>
      <c r="U238" s="81">
        <v>0</v>
      </c>
      <c r="V238" s="81">
        <v>6.9501925064801684</v>
      </c>
      <c r="W238" s="81">
        <v>0.19759595834747315</v>
      </c>
      <c r="X238" s="81">
        <v>0</v>
      </c>
      <c r="Y238" s="81">
        <v>4.4939528219252134</v>
      </c>
      <c r="Z238" s="81">
        <v>0</v>
      </c>
      <c r="AA238" s="81">
        <v>0</v>
      </c>
      <c r="AB238" s="81">
        <v>1.6486520722890501</v>
      </c>
      <c r="AC238" s="81">
        <v>0</v>
      </c>
      <c r="AD238" s="81">
        <v>0</v>
      </c>
      <c r="AE238" s="81">
        <v>0</v>
      </c>
      <c r="AF238" s="81">
        <v>0</v>
      </c>
      <c r="AG238" s="81">
        <v>0</v>
      </c>
      <c r="AH238" s="81">
        <v>0</v>
      </c>
      <c r="AI238" s="81">
        <v>1.3542671925191589E-2</v>
      </c>
      <c r="AJ238" s="81">
        <v>0</v>
      </c>
      <c r="AK238" s="81">
        <v>2.7235564865366851E-2</v>
      </c>
      <c r="AL238" s="81">
        <v>9.8478790830838769E-2</v>
      </c>
      <c r="AM238" s="81">
        <v>0.3756394366286866</v>
      </c>
      <c r="AN238" s="81">
        <v>0</v>
      </c>
      <c r="AO238" s="81">
        <v>0</v>
      </c>
      <c r="AP238" s="81">
        <v>0</v>
      </c>
      <c r="AQ238" s="81">
        <v>0.24350319096985512</v>
      </c>
      <c r="AR238" s="81">
        <v>0</v>
      </c>
      <c r="AS238" s="81"/>
      <c r="AT238" s="81"/>
    </row>
    <row r="239" spans="1:46" s="77" customFormat="1" x14ac:dyDescent="0.25">
      <c r="A239" s="77" t="s">
        <v>170</v>
      </c>
      <c r="B239" s="77" t="s">
        <v>42</v>
      </c>
      <c r="D239" s="77" t="s">
        <v>40</v>
      </c>
      <c r="E239" s="77" t="s">
        <v>41</v>
      </c>
      <c r="F239" s="77">
        <v>2020</v>
      </c>
      <c r="H239" s="23"/>
      <c r="I239" s="81">
        <v>0</v>
      </c>
      <c r="J239" s="81">
        <v>0.687297891121323</v>
      </c>
      <c r="K239" s="81">
        <v>0</v>
      </c>
      <c r="L239" s="81">
        <v>6.095096388255608</v>
      </c>
      <c r="M239" s="81">
        <v>0</v>
      </c>
      <c r="N239" s="73">
        <v>0</v>
      </c>
      <c r="O239" s="81">
        <v>0</v>
      </c>
      <c r="P239" s="81">
        <v>0.22305396460224253</v>
      </c>
      <c r="Q239" s="81">
        <v>0</v>
      </c>
      <c r="R239" s="81">
        <v>0</v>
      </c>
      <c r="S239" s="81">
        <v>0</v>
      </c>
      <c r="T239" s="81">
        <v>8.3010997637890735</v>
      </c>
      <c r="U239" s="81">
        <v>0</v>
      </c>
      <c r="V239" s="81">
        <v>21.580664600924653</v>
      </c>
      <c r="W239" s="81">
        <v>0.37859847843857231</v>
      </c>
      <c r="X239" s="81">
        <v>0</v>
      </c>
      <c r="Y239" s="81">
        <v>6.8517446794193706</v>
      </c>
      <c r="Z239" s="81">
        <v>0</v>
      </c>
      <c r="AA239" s="81">
        <v>0</v>
      </c>
      <c r="AB239" s="81">
        <v>2.2966571187001481</v>
      </c>
      <c r="AC239" s="81">
        <v>0</v>
      </c>
      <c r="AD239" s="81">
        <v>0</v>
      </c>
      <c r="AE239" s="81">
        <v>0</v>
      </c>
      <c r="AF239" s="81">
        <v>0</v>
      </c>
      <c r="AG239" s="81">
        <v>0</v>
      </c>
      <c r="AH239" s="81">
        <v>0</v>
      </c>
      <c r="AI239" s="81">
        <v>1.8292338064572297E-2</v>
      </c>
      <c r="AJ239" s="81">
        <v>0</v>
      </c>
      <c r="AK239" s="81">
        <v>0.24027603027787317</v>
      </c>
      <c r="AL239" s="81">
        <v>1.1698750087151453</v>
      </c>
      <c r="AM239" s="81">
        <v>3.2910341418737028</v>
      </c>
      <c r="AN239" s="81">
        <v>0</v>
      </c>
      <c r="AO239" s="81">
        <v>0</v>
      </c>
      <c r="AP239" s="81">
        <v>0</v>
      </c>
      <c r="AQ239" s="81">
        <v>0.87146903301952816</v>
      </c>
      <c r="AR239" s="81">
        <v>0</v>
      </c>
      <c r="AS239" s="81"/>
      <c r="AT239" s="81"/>
    </row>
    <row r="240" spans="1:46" s="77" customFormat="1" x14ac:dyDescent="0.25">
      <c r="A240" s="77" t="s">
        <v>170</v>
      </c>
      <c r="B240" s="77" t="s">
        <v>42</v>
      </c>
      <c r="D240" s="77" t="s">
        <v>40</v>
      </c>
      <c r="E240" s="77" t="s">
        <v>41</v>
      </c>
      <c r="F240" s="77">
        <v>2030</v>
      </c>
      <c r="H240" s="23"/>
      <c r="I240" s="81">
        <v>0</v>
      </c>
      <c r="J240" s="81">
        <v>1.3232062200077506</v>
      </c>
      <c r="K240" s="81">
        <v>0</v>
      </c>
      <c r="L240" s="81">
        <v>6.2262230625138741</v>
      </c>
      <c r="M240" s="81">
        <v>0</v>
      </c>
      <c r="N240" s="73">
        <v>0</v>
      </c>
      <c r="O240" s="81">
        <v>0</v>
      </c>
      <c r="P240" s="81">
        <v>0.21745977306543285</v>
      </c>
      <c r="Q240" s="81">
        <v>0</v>
      </c>
      <c r="R240" s="81">
        <v>0</v>
      </c>
      <c r="S240" s="81">
        <v>0</v>
      </c>
      <c r="T240" s="81">
        <v>7.3262634304548282</v>
      </c>
      <c r="U240" s="81">
        <v>0</v>
      </c>
      <c r="V240" s="81">
        <v>23.011077476491376</v>
      </c>
      <c r="W240" s="81">
        <v>0.57990558312068785</v>
      </c>
      <c r="X240" s="81">
        <v>0</v>
      </c>
      <c r="Y240" s="81">
        <v>7.3617956621803708</v>
      </c>
      <c r="Z240" s="81">
        <v>0</v>
      </c>
      <c r="AA240" s="81">
        <v>0</v>
      </c>
      <c r="AB240" s="81">
        <v>4.212687748529925</v>
      </c>
      <c r="AC240" s="81">
        <v>0</v>
      </c>
      <c r="AD240" s="81">
        <v>0</v>
      </c>
      <c r="AE240" s="81">
        <v>0</v>
      </c>
      <c r="AF240" s="81">
        <v>0</v>
      </c>
      <c r="AG240" s="81">
        <v>0</v>
      </c>
      <c r="AH240" s="81">
        <v>0</v>
      </c>
      <c r="AI240" s="81">
        <v>0.13220823715324748</v>
      </c>
      <c r="AJ240" s="81">
        <v>0</v>
      </c>
      <c r="AK240" s="81">
        <v>0.3645161392778889</v>
      </c>
      <c r="AL240" s="81">
        <v>0.80316722884001934</v>
      </c>
      <c r="AM240" s="81">
        <v>3.6450729105182971</v>
      </c>
      <c r="AN240" s="81">
        <v>0</v>
      </c>
      <c r="AO240" s="81">
        <v>0</v>
      </c>
      <c r="AP240" s="81">
        <v>0</v>
      </c>
      <c r="AQ240" s="81">
        <v>0.44883359061082528</v>
      </c>
      <c r="AR240" s="81">
        <v>0</v>
      </c>
      <c r="AS240" s="81"/>
      <c r="AT240" s="81"/>
    </row>
    <row r="241" spans="1:46" s="77" customFormat="1" x14ac:dyDescent="0.25">
      <c r="A241" s="77" t="s">
        <v>170</v>
      </c>
      <c r="B241" s="77" t="s">
        <v>42</v>
      </c>
      <c r="D241" s="77" t="s">
        <v>40</v>
      </c>
      <c r="E241" s="77" t="s">
        <v>41</v>
      </c>
      <c r="F241" s="77">
        <v>2040</v>
      </c>
      <c r="H241" s="23"/>
      <c r="I241" s="81">
        <v>0</v>
      </c>
      <c r="J241" s="81">
        <v>1.5198461202609221</v>
      </c>
      <c r="K241" s="81">
        <v>0</v>
      </c>
      <c r="L241" s="81">
        <v>5.8933206838135215</v>
      </c>
      <c r="M241" s="81">
        <v>0</v>
      </c>
      <c r="N241" s="73">
        <v>0</v>
      </c>
      <c r="O241" s="81">
        <v>0</v>
      </c>
      <c r="P241" s="81">
        <v>0.17761746309207449</v>
      </c>
      <c r="Q241" s="81">
        <v>0</v>
      </c>
      <c r="R241" s="81">
        <v>0</v>
      </c>
      <c r="S241" s="81">
        <v>0</v>
      </c>
      <c r="T241" s="81">
        <v>4.8802706330794932</v>
      </c>
      <c r="U241" s="81">
        <v>0</v>
      </c>
      <c r="V241" s="81">
        <v>14.859651908476216</v>
      </c>
      <c r="W241" s="81">
        <v>1.2170497314973232</v>
      </c>
      <c r="X241" s="81">
        <v>0</v>
      </c>
      <c r="Y241" s="81">
        <v>6.7468291693718028</v>
      </c>
      <c r="Z241" s="81">
        <v>0</v>
      </c>
      <c r="AA241" s="81">
        <v>0</v>
      </c>
      <c r="AB241" s="81">
        <v>2.8674248260241635</v>
      </c>
      <c r="AC241" s="81">
        <v>0</v>
      </c>
      <c r="AD241" s="81">
        <v>0</v>
      </c>
      <c r="AE241" s="81">
        <v>0</v>
      </c>
      <c r="AF241" s="81">
        <v>0</v>
      </c>
      <c r="AG241" s="81">
        <v>0</v>
      </c>
      <c r="AH241" s="81">
        <v>0</v>
      </c>
      <c r="AI241" s="81">
        <v>5.9794369255499379E-2</v>
      </c>
      <c r="AJ241" s="81">
        <v>0</v>
      </c>
      <c r="AK241" s="81">
        <v>0.2245601656002523</v>
      </c>
      <c r="AL241" s="81">
        <v>0.64677035408327599</v>
      </c>
      <c r="AM241" s="81">
        <v>3.3783324987895429</v>
      </c>
      <c r="AN241" s="81">
        <v>0</v>
      </c>
      <c r="AO241" s="81">
        <v>0</v>
      </c>
      <c r="AP241" s="81">
        <v>0</v>
      </c>
      <c r="AQ241" s="81">
        <v>0.19893089003676517</v>
      </c>
      <c r="AR241" s="81">
        <v>0</v>
      </c>
      <c r="AS241" s="81"/>
      <c r="AT241" s="81"/>
    </row>
    <row r="242" spans="1:46" s="77" customFormat="1" x14ac:dyDescent="0.25">
      <c r="A242" s="77" t="s">
        <v>170</v>
      </c>
      <c r="B242" s="77" t="s">
        <v>42</v>
      </c>
      <c r="D242" s="77" t="s">
        <v>40</v>
      </c>
      <c r="E242" s="80" t="s">
        <v>41</v>
      </c>
      <c r="F242" s="80">
        <v>2050</v>
      </c>
      <c r="G242" s="80"/>
      <c r="H242" s="95"/>
      <c r="I242" s="82">
        <v>0</v>
      </c>
      <c r="J242" s="82">
        <v>1.6762658256312053</v>
      </c>
      <c r="K242" s="82">
        <v>0</v>
      </c>
      <c r="L242" s="82">
        <v>5.7337899602329845</v>
      </c>
      <c r="M242" s="82">
        <v>0</v>
      </c>
      <c r="N242" s="96">
        <v>0</v>
      </c>
      <c r="O242" s="82">
        <v>0</v>
      </c>
      <c r="P242" s="82">
        <v>0.12030887619231552</v>
      </c>
      <c r="Q242" s="82">
        <v>0</v>
      </c>
      <c r="R242" s="82">
        <v>0</v>
      </c>
      <c r="S242" s="82">
        <v>0</v>
      </c>
      <c r="T242" s="82">
        <v>2.8767865934056513</v>
      </c>
      <c r="U242" s="82">
        <v>0</v>
      </c>
      <c r="V242" s="82">
        <v>7.9784075186490728</v>
      </c>
      <c r="W242" s="82">
        <v>1.6720882516044058</v>
      </c>
      <c r="X242" s="82">
        <v>0</v>
      </c>
      <c r="Y242" s="82">
        <v>6.1144632421574068</v>
      </c>
      <c r="Z242" s="82">
        <v>0</v>
      </c>
      <c r="AA242" s="82">
        <v>0</v>
      </c>
      <c r="AB242" s="82">
        <v>1.6888434124426572</v>
      </c>
      <c r="AC242" s="82">
        <v>0</v>
      </c>
      <c r="AD242" s="82">
        <v>0</v>
      </c>
      <c r="AE242" s="82">
        <v>0</v>
      </c>
      <c r="AF242" s="82">
        <v>0</v>
      </c>
      <c r="AG242" s="82">
        <v>0</v>
      </c>
      <c r="AH242" s="82">
        <v>0</v>
      </c>
      <c r="AI242" s="82">
        <v>2.9089978763885485E-3</v>
      </c>
      <c r="AJ242" s="82">
        <v>0</v>
      </c>
      <c r="AK242" s="82">
        <v>0.11535810112328861</v>
      </c>
      <c r="AL242" s="82">
        <v>0.40267318251613821</v>
      </c>
      <c r="AM242" s="82">
        <v>3.0653458357292553</v>
      </c>
      <c r="AN242" s="82">
        <v>0</v>
      </c>
      <c r="AO242" s="82">
        <v>0</v>
      </c>
      <c r="AP242" s="82">
        <v>0</v>
      </c>
      <c r="AQ242" s="82">
        <v>4.6633435164638165E-3</v>
      </c>
      <c r="AR242" s="82">
        <v>0</v>
      </c>
      <c r="AS242" s="85"/>
      <c r="AT242" s="85"/>
    </row>
    <row r="243" spans="1:46" s="77" customFormat="1" x14ac:dyDescent="0.25">
      <c r="A243" s="77" t="s">
        <v>171</v>
      </c>
      <c r="E243" s="77" t="s">
        <v>45</v>
      </c>
      <c r="F243" s="77">
        <v>2010</v>
      </c>
      <c r="I243" s="81">
        <v>12.30691914296985</v>
      </c>
      <c r="J243" s="81">
        <v>20.973264816743324</v>
      </c>
      <c r="K243" s="81">
        <v>21.06348906250064</v>
      </c>
      <c r="L243" s="81">
        <v>15.84309999116198</v>
      </c>
      <c r="M243" s="81">
        <v>12.30691914296985</v>
      </c>
      <c r="N243" s="73">
        <v>45.160510050436805</v>
      </c>
      <c r="O243" s="81">
        <v>20.280478518284639</v>
      </c>
      <c r="P243" s="81">
        <v>20.072319621856654</v>
      </c>
      <c r="Q243" s="81">
        <v>20.968439295031807</v>
      </c>
      <c r="R243" s="81">
        <v>21.549660779203926</v>
      </c>
      <c r="S243" s="81">
        <v>20.07113693234302</v>
      </c>
      <c r="T243" s="81">
        <v>20.862449229045655</v>
      </c>
      <c r="U243" s="81">
        <v>21.1277080368091</v>
      </c>
      <c r="V243" s="81">
        <v>21.021615436974972</v>
      </c>
      <c r="W243" s="81">
        <v>20.786414729387584</v>
      </c>
      <c r="X243" s="81">
        <v>12.194188710073336</v>
      </c>
      <c r="Y243" s="81">
        <v>20.011620603819079</v>
      </c>
      <c r="Z243" s="81">
        <v>21.003646080383316</v>
      </c>
      <c r="AA243" s="81">
        <v>0</v>
      </c>
      <c r="AB243" s="81">
        <v>21.090799038498162</v>
      </c>
      <c r="AC243" s="81">
        <v>19.947599734308795</v>
      </c>
      <c r="AD243" s="18">
        <v>21.06348906250064</v>
      </c>
      <c r="AE243" s="81">
        <v>20.008692328633305</v>
      </c>
      <c r="AF243" s="81">
        <v>0</v>
      </c>
      <c r="AG243" s="81">
        <v>11.899300117183049</v>
      </c>
      <c r="AH243" s="81">
        <v>20.137020340671178</v>
      </c>
      <c r="AI243" s="81">
        <v>21.118727612374574</v>
      </c>
      <c r="AJ243" s="81">
        <v>22.933729532625595</v>
      </c>
      <c r="AK243" s="81">
        <v>19.999532272674802</v>
      </c>
      <c r="AL243" s="81">
        <v>20.647690196287176</v>
      </c>
      <c r="AM243" s="81">
        <v>15.801927672142613</v>
      </c>
      <c r="AN243" s="81">
        <v>12.30691914296985</v>
      </c>
      <c r="AO243" s="81">
        <v>21.257808134758864</v>
      </c>
      <c r="AP243" s="81">
        <v>20.172956316995403</v>
      </c>
      <c r="AQ243" s="81">
        <v>20.067030714298582</v>
      </c>
      <c r="AR243" s="81">
        <v>21.155332252329828</v>
      </c>
      <c r="AS243" s="81"/>
      <c r="AT243" s="81"/>
    </row>
    <row r="244" spans="1:46" s="77" customFormat="1" x14ac:dyDescent="0.25">
      <c r="A244" s="77" t="s">
        <v>171</v>
      </c>
      <c r="E244" s="77" t="s">
        <v>45</v>
      </c>
      <c r="F244" s="77">
        <v>2020</v>
      </c>
      <c r="I244" s="81">
        <v>9.6983787197468434</v>
      </c>
      <c r="J244" s="81">
        <v>24.057095527540945</v>
      </c>
      <c r="K244" s="81">
        <v>24.14731977329825</v>
      </c>
      <c r="L244" s="81">
        <v>18.235232383999744</v>
      </c>
      <c r="M244" s="81">
        <v>9.6983787197468434</v>
      </c>
      <c r="N244" s="73">
        <v>49.749386881690199</v>
      </c>
      <c r="O244" s="81">
        <v>23.415199082581985</v>
      </c>
      <c r="P244" s="81">
        <v>23.207040186153993</v>
      </c>
      <c r="Q244" s="81">
        <v>24.052270005829431</v>
      </c>
      <c r="R244" s="81">
        <v>24.633491490001543</v>
      </c>
      <c r="S244" s="81">
        <v>23.205857496640363</v>
      </c>
      <c r="T244" s="81">
        <v>23.946279939843286</v>
      </c>
      <c r="U244" s="81">
        <v>24.211538747606717</v>
      </c>
      <c r="V244" s="81">
        <v>24.105446147772582</v>
      </c>
      <c r="W244" s="81">
        <v>23.870245440185197</v>
      </c>
      <c r="X244" s="81">
        <v>9.585648286850331</v>
      </c>
      <c r="Y244" s="81">
        <v>23.146341168116415</v>
      </c>
      <c r="Z244" s="81">
        <v>24.087476791180929</v>
      </c>
      <c r="AA244" s="81">
        <v>0</v>
      </c>
      <c r="AB244" s="81">
        <v>24.174629749295775</v>
      </c>
      <c r="AC244" s="81">
        <v>23.082320298606135</v>
      </c>
      <c r="AD244" s="18">
        <v>24.14731977329825</v>
      </c>
      <c r="AE244" s="81">
        <v>23.143412892930648</v>
      </c>
      <c r="AF244" s="81">
        <v>0</v>
      </c>
      <c r="AG244" s="81">
        <v>9.290759693960041</v>
      </c>
      <c r="AH244" s="81">
        <v>23.271740904968517</v>
      </c>
      <c r="AI244" s="81">
        <v>24.202558323172184</v>
      </c>
      <c r="AJ244" s="81">
        <v>26.299839136532277</v>
      </c>
      <c r="AK244" s="81">
        <v>23.134252836972149</v>
      </c>
      <c r="AL244" s="81">
        <v>23.731520907084789</v>
      </c>
      <c r="AM244" s="81">
        <v>18.194060064980377</v>
      </c>
      <c r="AN244" s="81">
        <v>9.6983787197468434</v>
      </c>
      <c r="AO244" s="81">
        <v>24.341638845556478</v>
      </c>
      <c r="AP244" s="81">
        <v>23.307676881292743</v>
      </c>
      <c r="AQ244" s="81">
        <v>23.201751278595921</v>
      </c>
      <c r="AR244" s="81">
        <v>24.239162963127452</v>
      </c>
      <c r="AS244" s="81"/>
      <c r="AT244" s="81"/>
    </row>
    <row r="245" spans="1:46" s="77" customFormat="1" x14ac:dyDescent="0.25">
      <c r="A245" s="77" t="s">
        <v>171</v>
      </c>
      <c r="E245" s="77" t="s">
        <v>45</v>
      </c>
      <c r="F245" s="77">
        <v>2030</v>
      </c>
      <c r="I245" s="81">
        <v>10.513001617196654</v>
      </c>
      <c r="J245" s="81">
        <v>34.186580063623417</v>
      </c>
      <c r="K245" s="81">
        <v>34.276804309380729</v>
      </c>
      <c r="L245" s="81">
        <v>25.851906285247711</v>
      </c>
      <c r="M245" s="81">
        <v>10.513001617196654</v>
      </c>
      <c r="N245" s="73">
        <v>47.407433544739561</v>
      </c>
      <c r="O245" s="81">
        <v>33.383424801518508</v>
      </c>
      <c r="P245" s="81">
        <v>33.175265905090519</v>
      </c>
      <c r="Q245" s="81">
        <v>34.181754541911907</v>
      </c>
      <c r="R245" s="81">
        <v>34.762976026084019</v>
      </c>
      <c r="S245" s="81">
        <v>33.174083215576886</v>
      </c>
      <c r="T245" s="81">
        <v>34.075764475925766</v>
      </c>
      <c r="U245" s="81">
        <v>34.341023283689189</v>
      </c>
      <c r="V245" s="81">
        <v>34.234930683855062</v>
      </c>
      <c r="W245" s="81">
        <v>33.999729976267659</v>
      </c>
      <c r="X245" s="81">
        <v>10.40027118430014</v>
      </c>
      <c r="Y245" s="81">
        <v>33.114566887052945</v>
      </c>
      <c r="Z245" s="81">
        <v>34.216961327263405</v>
      </c>
      <c r="AA245" s="81">
        <v>0</v>
      </c>
      <c r="AB245" s="81">
        <v>34.30411428537824</v>
      </c>
      <c r="AC245" s="81">
        <v>33.050546017542665</v>
      </c>
      <c r="AD245" s="18">
        <v>34.276804309380729</v>
      </c>
      <c r="AE245" s="81">
        <v>33.111638611867171</v>
      </c>
      <c r="AF245" s="81">
        <v>0</v>
      </c>
      <c r="AG245" s="81">
        <v>10.105382591409853</v>
      </c>
      <c r="AH245" s="81">
        <v>33.23996662390504</v>
      </c>
      <c r="AI245" s="81">
        <v>34.332042859254663</v>
      </c>
      <c r="AJ245" s="81">
        <v>36.542362196760159</v>
      </c>
      <c r="AK245" s="81">
        <v>33.102478555908661</v>
      </c>
      <c r="AL245" s="81">
        <v>33.861005443167265</v>
      </c>
      <c r="AM245" s="81">
        <v>25.810733966228348</v>
      </c>
      <c r="AN245" s="81">
        <v>10.513001617196654</v>
      </c>
      <c r="AO245" s="81">
        <v>34.471123381638954</v>
      </c>
      <c r="AP245" s="81">
        <v>33.275902600229266</v>
      </c>
      <c r="AQ245" s="81">
        <v>33.169976997532444</v>
      </c>
      <c r="AR245" s="81">
        <v>34.368647499209914</v>
      </c>
      <c r="AS245" s="81"/>
      <c r="AT245" s="81"/>
    </row>
    <row r="246" spans="1:46" s="77" customFormat="1" x14ac:dyDescent="0.25">
      <c r="A246" s="77" t="s">
        <v>171</v>
      </c>
      <c r="E246" s="77" t="s">
        <v>45</v>
      </c>
      <c r="F246" s="77">
        <v>2040</v>
      </c>
      <c r="I246" s="81">
        <v>13.329018980191769</v>
      </c>
      <c r="J246" s="81">
        <v>34.287912130905028</v>
      </c>
      <c r="K246" s="81">
        <v>34.378136376662333</v>
      </c>
      <c r="L246" s="81">
        <v>25.810907913028505</v>
      </c>
      <c r="M246" s="81">
        <v>13.329018980191769</v>
      </c>
      <c r="N246" s="73">
        <v>54.584107445987527</v>
      </c>
      <c r="O246" s="81">
        <v>33.329488284969401</v>
      </c>
      <c r="P246" s="81">
        <v>33.121329388541419</v>
      </c>
      <c r="Q246" s="81">
        <v>34.283086609193539</v>
      </c>
      <c r="R246" s="81">
        <v>34.864308093365622</v>
      </c>
      <c r="S246" s="81">
        <v>33.120146699027778</v>
      </c>
      <c r="T246" s="81">
        <v>34.177096543207355</v>
      </c>
      <c r="U246" s="81">
        <v>34.4423553509708</v>
      </c>
      <c r="V246" s="81">
        <v>34.336262751136694</v>
      </c>
      <c r="W246" s="81">
        <v>34.101062043549284</v>
      </c>
      <c r="X246" s="81">
        <v>13.216288547295255</v>
      </c>
      <c r="Y246" s="81">
        <v>33.060630370503837</v>
      </c>
      <c r="Z246" s="81">
        <v>34.318293394545009</v>
      </c>
      <c r="AA246" s="81">
        <v>0</v>
      </c>
      <c r="AB246" s="81">
        <v>34.405446352659858</v>
      </c>
      <c r="AC246" s="81">
        <v>32.996609500993557</v>
      </c>
      <c r="AD246" s="18">
        <v>34.378136376662333</v>
      </c>
      <c r="AE246" s="81">
        <v>33.057702095318064</v>
      </c>
      <c r="AF246" s="81">
        <v>0</v>
      </c>
      <c r="AG246" s="81">
        <v>12.921399954404968</v>
      </c>
      <c r="AH246" s="81">
        <v>33.18603010735594</v>
      </c>
      <c r="AI246" s="81">
        <v>34.433374926536267</v>
      </c>
      <c r="AJ246" s="81">
        <v>32.854076792527927</v>
      </c>
      <c r="AK246" s="81">
        <v>33.048542039359567</v>
      </c>
      <c r="AL246" s="81">
        <v>33.962337510448869</v>
      </c>
      <c r="AM246" s="81">
        <v>25.769735594009141</v>
      </c>
      <c r="AN246" s="81">
        <v>13.329018980191769</v>
      </c>
      <c r="AO246" s="81">
        <v>34.572455448920557</v>
      </c>
      <c r="AP246" s="81">
        <v>33.221966083680165</v>
      </c>
      <c r="AQ246" s="81">
        <v>33.116040480983344</v>
      </c>
      <c r="AR246" s="81">
        <v>34.469979566491546</v>
      </c>
      <c r="AS246" s="81"/>
      <c r="AT246" s="81"/>
    </row>
    <row r="247" spans="1:46" s="77" customFormat="1" x14ac:dyDescent="0.25">
      <c r="A247" s="77" t="s">
        <v>171</v>
      </c>
      <c r="E247" s="77" t="s">
        <v>45</v>
      </c>
      <c r="F247" s="77">
        <v>2050</v>
      </c>
      <c r="I247" s="81">
        <v>16.145036343186888</v>
      </c>
      <c r="J247" s="81">
        <v>34.389244198186638</v>
      </c>
      <c r="K247" s="81">
        <v>34.479468443943937</v>
      </c>
      <c r="L247" s="81">
        <v>25.769909540809294</v>
      </c>
      <c r="M247" s="81">
        <v>16.145036343186888</v>
      </c>
      <c r="N247" s="73">
        <v>61.760781347235486</v>
      </c>
      <c r="O247" s="81">
        <v>33.2755517684203</v>
      </c>
      <c r="P247" s="81">
        <v>33.067392871992304</v>
      </c>
      <c r="Q247" s="81">
        <v>34.384418676475121</v>
      </c>
      <c r="R247" s="81">
        <v>34.965640160647233</v>
      </c>
      <c r="S247" s="81">
        <v>33.06621018247867</v>
      </c>
      <c r="T247" s="81">
        <v>34.278428610488966</v>
      </c>
      <c r="U247" s="81">
        <v>34.543687418252404</v>
      </c>
      <c r="V247" s="81">
        <v>34.437594818418262</v>
      </c>
      <c r="W247" s="81">
        <v>34.202394110830888</v>
      </c>
      <c r="X247" s="81">
        <v>16.032305910290372</v>
      </c>
      <c r="Y247" s="81">
        <v>33.006693853954737</v>
      </c>
      <c r="Z247" s="81">
        <v>34.41962546182662</v>
      </c>
      <c r="AA247" s="81">
        <v>0</v>
      </c>
      <c r="AB247" s="81">
        <v>34.506778419941483</v>
      </c>
      <c r="AC247" s="81">
        <v>32.942672984444449</v>
      </c>
      <c r="AD247" s="18">
        <v>34.479468443943937</v>
      </c>
      <c r="AE247" s="81">
        <v>33.003765578768956</v>
      </c>
      <c r="AF247" s="81">
        <v>0</v>
      </c>
      <c r="AG247" s="81">
        <v>15.737417317400084</v>
      </c>
      <c r="AH247" s="81">
        <v>33.132093590806832</v>
      </c>
      <c r="AI247" s="81">
        <v>34.534706993817863</v>
      </c>
      <c r="AJ247" s="81">
        <v>29.165791388295705</v>
      </c>
      <c r="AK247" s="81">
        <v>32.994605522810453</v>
      </c>
      <c r="AL247" s="81">
        <v>34.063669577730479</v>
      </c>
      <c r="AM247" s="81">
        <v>25.72873722178992</v>
      </c>
      <c r="AN247" s="81">
        <v>16.145036343186888</v>
      </c>
      <c r="AO247" s="81">
        <v>34.673787516202168</v>
      </c>
      <c r="AP247" s="81">
        <v>33.168029567131057</v>
      </c>
      <c r="AQ247" s="81">
        <v>33.062103964434236</v>
      </c>
      <c r="AR247" s="81">
        <v>34.571311633773128</v>
      </c>
      <c r="AS247" s="81"/>
      <c r="AT247" s="81"/>
    </row>
    <row r="248" spans="1:46" s="77" customFormat="1" x14ac:dyDescent="0.25">
      <c r="B248" s="77" t="s">
        <v>46</v>
      </c>
      <c r="N248" s="84"/>
    </row>
    <row r="249" spans="1:46" s="77" customFormat="1" x14ac:dyDescent="0.25">
      <c r="A249" s="77" t="s">
        <v>172</v>
      </c>
      <c r="B249" s="77" t="s">
        <v>42</v>
      </c>
      <c r="D249" s="77" t="s">
        <v>40</v>
      </c>
      <c r="E249" s="77" t="s">
        <v>41</v>
      </c>
      <c r="F249" s="77">
        <v>2010</v>
      </c>
      <c r="I249" s="81">
        <v>0</v>
      </c>
      <c r="J249" s="81">
        <v>0.18639351937851131</v>
      </c>
      <c r="K249" s="81">
        <v>0</v>
      </c>
      <c r="L249" s="81">
        <v>4.4641814833495355E-4</v>
      </c>
      <c r="M249" s="81">
        <v>0</v>
      </c>
      <c r="N249" s="73">
        <v>0</v>
      </c>
      <c r="O249" s="81">
        <v>0</v>
      </c>
      <c r="P249" s="81">
        <v>6.9609269489442793E-2</v>
      </c>
      <c r="Q249" s="81">
        <v>0</v>
      </c>
      <c r="R249" s="81">
        <v>0</v>
      </c>
      <c r="S249" s="81">
        <v>0</v>
      </c>
      <c r="T249" s="81">
        <v>7.5118967480463702E-3</v>
      </c>
      <c r="U249" s="81">
        <v>0</v>
      </c>
      <c r="V249" s="81">
        <v>1.0943929715735212</v>
      </c>
      <c r="W249" s="81">
        <v>1.9634456068993715E-2</v>
      </c>
      <c r="X249" s="81">
        <v>0</v>
      </c>
      <c r="Y249" s="81">
        <v>0.74603180309293537</v>
      </c>
      <c r="Z249" s="81">
        <v>0</v>
      </c>
      <c r="AA249" s="81">
        <v>0</v>
      </c>
      <c r="AB249" s="81">
        <v>1.500612908518947</v>
      </c>
      <c r="AC249" s="81">
        <v>0</v>
      </c>
      <c r="AD249" s="81">
        <v>0</v>
      </c>
      <c r="AE249" s="81">
        <v>0</v>
      </c>
      <c r="AF249" s="81">
        <v>0</v>
      </c>
      <c r="AG249" s="81">
        <v>0</v>
      </c>
      <c r="AH249" s="81">
        <v>0</v>
      </c>
      <c r="AI249" s="81">
        <v>0</v>
      </c>
      <c r="AJ249" s="81">
        <v>0</v>
      </c>
      <c r="AK249" s="81">
        <v>0</v>
      </c>
      <c r="AL249" s="81">
        <v>0</v>
      </c>
      <c r="AM249" s="81">
        <v>0.47715339029152937</v>
      </c>
      <c r="AN249" s="81">
        <v>0</v>
      </c>
      <c r="AO249" s="81">
        <v>0</v>
      </c>
      <c r="AP249" s="81">
        <v>3.600783082005115E-4</v>
      </c>
      <c r="AQ249" s="81">
        <v>0.13363946483331016</v>
      </c>
      <c r="AR249" s="81">
        <v>0</v>
      </c>
      <c r="AS249" s="81"/>
      <c r="AT249" s="81"/>
    </row>
    <row r="250" spans="1:46" s="77" customFormat="1" x14ac:dyDescent="0.25">
      <c r="A250" s="77" t="s">
        <v>172</v>
      </c>
      <c r="B250" s="77" t="s">
        <v>42</v>
      </c>
      <c r="D250" s="77" t="s">
        <v>40</v>
      </c>
      <c r="E250" s="77" t="s">
        <v>41</v>
      </c>
      <c r="F250" s="77">
        <v>2020</v>
      </c>
      <c r="H250" s="23"/>
      <c r="I250" s="81">
        <v>0</v>
      </c>
      <c r="J250" s="81">
        <v>0.19700050329590904</v>
      </c>
      <c r="K250" s="81">
        <v>0</v>
      </c>
      <c r="L250" s="81">
        <v>0.23118857946701279</v>
      </c>
      <c r="M250" s="81">
        <v>0</v>
      </c>
      <c r="N250" s="73">
        <v>0</v>
      </c>
      <c r="O250" s="81">
        <v>0</v>
      </c>
      <c r="P250" s="81">
        <v>0.48201825373179469</v>
      </c>
      <c r="Q250" s="81">
        <v>0</v>
      </c>
      <c r="R250" s="81">
        <v>0</v>
      </c>
      <c r="S250" s="81">
        <v>0</v>
      </c>
      <c r="T250" s="81">
        <v>1.9170687539947975</v>
      </c>
      <c r="U250" s="81">
        <v>0</v>
      </c>
      <c r="V250" s="81">
        <v>13.695289107257443</v>
      </c>
      <c r="W250" s="81">
        <v>0.25944715160122356</v>
      </c>
      <c r="X250" s="81">
        <v>0</v>
      </c>
      <c r="Y250" s="81">
        <v>1.3835831765880229</v>
      </c>
      <c r="Z250" s="81">
        <v>0</v>
      </c>
      <c r="AA250" s="81">
        <v>0</v>
      </c>
      <c r="AB250" s="81">
        <v>1.1868565247950982</v>
      </c>
      <c r="AC250" s="81">
        <v>0</v>
      </c>
      <c r="AD250" s="81">
        <v>0</v>
      </c>
      <c r="AE250" s="81">
        <v>0</v>
      </c>
      <c r="AF250" s="81">
        <v>0</v>
      </c>
      <c r="AG250" s="81">
        <v>0</v>
      </c>
      <c r="AH250" s="81">
        <v>0</v>
      </c>
      <c r="AI250" s="81">
        <v>0</v>
      </c>
      <c r="AJ250" s="81">
        <v>0</v>
      </c>
      <c r="AK250" s="81">
        <v>0.108533055291133</v>
      </c>
      <c r="AL250" s="81">
        <v>0</v>
      </c>
      <c r="AM250" s="81">
        <v>2.2006647094058982</v>
      </c>
      <c r="AN250" s="81">
        <v>0</v>
      </c>
      <c r="AO250" s="81">
        <v>0</v>
      </c>
      <c r="AP250" s="81">
        <v>0</v>
      </c>
      <c r="AQ250" s="81">
        <v>0.27651813282388243</v>
      </c>
      <c r="AR250" s="81">
        <v>0</v>
      </c>
      <c r="AS250" s="81"/>
      <c r="AT250" s="81"/>
    </row>
    <row r="251" spans="1:46" s="77" customFormat="1" x14ac:dyDescent="0.25">
      <c r="A251" s="77" t="s">
        <v>172</v>
      </c>
      <c r="B251" s="77" t="s">
        <v>42</v>
      </c>
      <c r="D251" s="77" t="s">
        <v>40</v>
      </c>
      <c r="E251" s="77" t="s">
        <v>41</v>
      </c>
      <c r="F251" s="77">
        <v>2030</v>
      </c>
      <c r="H251" s="23"/>
      <c r="I251" s="81">
        <v>0</v>
      </c>
      <c r="J251" s="81">
        <v>0.34936614459514581</v>
      </c>
      <c r="K251" s="81">
        <v>0</v>
      </c>
      <c r="L251" s="81">
        <v>0.30201266773059648</v>
      </c>
      <c r="M251" s="81">
        <v>0</v>
      </c>
      <c r="N251" s="73">
        <v>0</v>
      </c>
      <c r="O251" s="81">
        <v>0</v>
      </c>
      <c r="P251" s="81">
        <v>0.71352772002260212</v>
      </c>
      <c r="Q251" s="81">
        <v>0</v>
      </c>
      <c r="R251" s="81">
        <v>0</v>
      </c>
      <c r="S251" s="81">
        <v>0</v>
      </c>
      <c r="T251" s="81">
        <v>8.7635823544427536E-3</v>
      </c>
      <c r="U251" s="81">
        <v>0</v>
      </c>
      <c r="V251" s="81">
        <v>6.6367914479334127</v>
      </c>
      <c r="W251" s="81">
        <v>0.26574946453303933</v>
      </c>
      <c r="X251" s="81">
        <v>0</v>
      </c>
      <c r="Y251" s="81">
        <v>2.5387509738857332</v>
      </c>
      <c r="Z251" s="81">
        <v>0</v>
      </c>
      <c r="AA251" s="81">
        <v>0</v>
      </c>
      <c r="AB251" s="81">
        <v>2.4367566011179758</v>
      </c>
      <c r="AC251" s="81">
        <v>0</v>
      </c>
      <c r="AD251" s="81">
        <v>0</v>
      </c>
      <c r="AE251" s="81">
        <v>0</v>
      </c>
      <c r="AF251" s="81">
        <v>0</v>
      </c>
      <c r="AG251" s="81">
        <v>0</v>
      </c>
      <c r="AH251" s="81">
        <v>0</v>
      </c>
      <c r="AI251" s="81">
        <v>0</v>
      </c>
      <c r="AJ251" s="81">
        <v>0</v>
      </c>
      <c r="AK251" s="81">
        <v>0.21274559973355769</v>
      </c>
      <c r="AL251" s="81">
        <v>0</v>
      </c>
      <c r="AM251" s="81">
        <v>4.1338134023916826</v>
      </c>
      <c r="AN251" s="81">
        <v>0</v>
      </c>
      <c r="AO251" s="81">
        <v>0</v>
      </c>
      <c r="AP251" s="81">
        <v>0</v>
      </c>
      <c r="AQ251" s="81">
        <v>0.36675237853726816</v>
      </c>
      <c r="AR251" s="81">
        <v>0</v>
      </c>
      <c r="AS251" s="81"/>
      <c r="AT251" s="81"/>
    </row>
    <row r="252" spans="1:46" s="77" customFormat="1" x14ac:dyDescent="0.25">
      <c r="A252" s="77" t="s">
        <v>172</v>
      </c>
      <c r="B252" s="77" t="s">
        <v>42</v>
      </c>
      <c r="D252" s="77" t="s">
        <v>40</v>
      </c>
      <c r="E252" s="77" t="s">
        <v>41</v>
      </c>
      <c r="F252" s="77">
        <v>2040</v>
      </c>
      <c r="H252" s="23"/>
      <c r="I252" s="81">
        <v>0</v>
      </c>
      <c r="J252" s="81">
        <v>0.16618919360031909</v>
      </c>
      <c r="K252" s="81">
        <v>0</v>
      </c>
      <c r="L252" s="81">
        <v>0.26707132024907754</v>
      </c>
      <c r="M252" s="81">
        <v>0</v>
      </c>
      <c r="N252" s="73">
        <v>0</v>
      </c>
      <c r="O252" s="81">
        <v>0</v>
      </c>
      <c r="P252" s="81">
        <v>0.44476482519776067</v>
      </c>
      <c r="Q252" s="81">
        <v>0</v>
      </c>
      <c r="R252" s="81">
        <v>0</v>
      </c>
      <c r="S252" s="81">
        <v>0</v>
      </c>
      <c r="T252" s="81">
        <v>3.4787597063734407E-3</v>
      </c>
      <c r="U252" s="81">
        <v>0</v>
      </c>
      <c r="V252" s="81">
        <v>2.8700176397811705</v>
      </c>
      <c r="W252" s="81">
        <v>1.0465709754187567</v>
      </c>
      <c r="X252" s="81">
        <v>0</v>
      </c>
      <c r="Y252" s="81">
        <v>2.1244443552612129</v>
      </c>
      <c r="Z252" s="81">
        <v>0</v>
      </c>
      <c r="AA252" s="81">
        <v>0</v>
      </c>
      <c r="AB252" s="81">
        <v>1.7297887858464263</v>
      </c>
      <c r="AC252" s="81">
        <v>0</v>
      </c>
      <c r="AD252" s="81">
        <v>0</v>
      </c>
      <c r="AE252" s="81">
        <v>0</v>
      </c>
      <c r="AF252" s="81">
        <v>0</v>
      </c>
      <c r="AG252" s="81">
        <v>0</v>
      </c>
      <c r="AH252" s="81">
        <v>0</v>
      </c>
      <c r="AI252" s="81">
        <v>0</v>
      </c>
      <c r="AJ252" s="81">
        <v>0</v>
      </c>
      <c r="AK252" s="81">
        <v>0.15823500660694445</v>
      </c>
      <c r="AL252" s="81">
        <v>0</v>
      </c>
      <c r="AM252" s="81">
        <v>4.6811149652018633</v>
      </c>
      <c r="AN252" s="81">
        <v>0</v>
      </c>
      <c r="AO252" s="81">
        <v>0</v>
      </c>
      <c r="AP252" s="81">
        <v>8.4408408983328039E-19</v>
      </c>
      <c r="AQ252" s="81">
        <v>0.20959323989265183</v>
      </c>
      <c r="AR252" s="81">
        <v>0</v>
      </c>
      <c r="AS252" s="81"/>
      <c r="AT252" s="81"/>
    </row>
    <row r="253" spans="1:46" s="77" customFormat="1" x14ac:dyDescent="0.25">
      <c r="A253" s="77" t="s">
        <v>172</v>
      </c>
      <c r="B253" s="77" t="s">
        <v>42</v>
      </c>
      <c r="D253" s="77" t="s">
        <v>40</v>
      </c>
      <c r="E253" s="80" t="s">
        <v>41</v>
      </c>
      <c r="F253" s="80">
        <v>2050</v>
      </c>
      <c r="G253" s="80"/>
      <c r="H253" s="95"/>
      <c r="I253" s="82">
        <v>0</v>
      </c>
      <c r="J253" s="82">
        <v>5.9500968493082201E-2</v>
      </c>
      <c r="K253" s="82">
        <v>0</v>
      </c>
      <c r="L253" s="82">
        <v>0.20149421725890068</v>
      </c>
      <c r="M253" s="82">
        <v>0</v>
      </c>
      <c r="N253" s="96">
        <v>0</v>
      </c>
      <c r="O253" s="82">
        <v>0</v>
      </c>
      <c r="P253" s="82">
        <v>0.21895592121600971</v>
      </c>
      <c r="Q253" s="82">
        <v>0</v>
      </c>
      <c r="R253" s="82">
        <v>0</v>
      </c>
      <c r="S253" s="82">
        <v>0</v>
      </c>
      <c r="T253" s="82">
        <v>0</v>
      </c>
      <c r="U253" s="82">
        <v>0</v>
      </c>
      <c r="V253" s="82">
        <v>0.49728207250918038</v>
      </c>
      <c r="W253" s="82">
        <v>1.9630337544357876</v>
      </c>
      <c r="X253" s="82">
        <v>0</v>
      </c>
      <c r="Y253" s="82">
        <v>1.7699640841810065</v>
      </c>
      <c r="Z253" s="82">
        <v>0</v>
      </c>
      <c r="AA253" s="82">
        <v>0</v>
      </c>
      <c r="AB253" s="82">
        <v>1.1193539779624762</v>
      </c>
      <c r="AC253" s="82">
        <v>0</v>
      </c>
      <c r="AD253" s="82">
        <v>0</v>
      </c>
      <c r="AE253" s="82">
        <v>0</v>
      </c>
      <c r="AF253" s="82">
        <v>0</v>
      </c>
      <c r="AG253" s="82">
        <v>0</v>
      </c>
      <c r="AH253" s="82">
        <v>0</v>
      </c>
      <c r="AI253" s="82">
        <v>0</v>
      </c>
      <c r="AJ253" s="82">
        <v>0</v>
      </c>
      <c r="AK253" s="82">
        <v>0.10196680443653179</v>
      </c>
      <c r="AL253" s="82">
        <v>0</v>
      </c>
      <c r="AM253" s="82">
        <v>4.7547229974169847</v>
      </c>
      <c r="AN253" s="82">
        <v>0</v>
      </c>
      <c r="AO253" s="82">
        <v>0</v>
      </c>
      <c r="AP253" s="82">
        <v>0</v>
      </c>
      <c r="AQ253" s="82">
        <v>7.6201845664038426E-2</v>
      </c>
      <c r="AR253" s="82">
        <v>0</v>
      </c>
      <c r="AS253" s="85"/>
      <c r="AT253" s="85"/>
    </row>
    <row r="254" spans="1:46" s="77" customFormat="1" x14ac:dyDescent="0.25">
      <c r="A254" s="77" t="s">
        <v>155</v>
      </c>
      <c r="E254" s="77" t="s">
        <v>45</v>
      </c>
      <c r="F254" s="77">
        <v>2010</v>
      </c>
      <c r="I254" s="81">
        <v>16.880586455689276</v>
      </c>
      <c r="J254" s="81">
        <v>18.369348580697075</v>
      </c>
      <c r="K254" s="81">
        <v>18.458652170885433</v>
      </c>
      <c r="L254" s="81">
        <v>19.736215512197386</v>
      </c>
      <c r="M254" s="81">
        <v>16.880586455689276</v>
      </c>
      <c r="N254" s="73">
        <v>28.158335135851249</v>
      </c>
      <c r="O254" s="81">
        <v>19.208873205799463</v>
      </c>
      <c r="P254" s="81">
        <v>19.002838379743192</v>
      </c>
      <c r="Q254" s="81">
        <v>18.36457229900304</v>
      </c>
      <c r="R254" s="81">
        <v>18.939862951703994</v>
      </c>
      <c r="S254" s="81">
        <v>19.001667758489898</v>
      </c>
      <c r="T254" s="81">
        <v>18.259663764302449</v>
      </c>
      <c r="U254" s="81">
        <v>18.522215849537687</v>
      </c>
      <c r="V254" s="81">
        <v>18.417205827252875</v>
      </c>
      <c r="W254" s="81">
        <v>18.184405126885771</v>
      </c>
      <c r="X254" s="81">
        <v>16.769006333332523</v>
      </c>
      <c r="Y254" s="81">
        <v>18.942758739440688</v>
      </c>
      <c r="Z254" s="81">
        <v>18.399419831442774</v>
      </c>
      <c r="AA254" s="81">
        <v>0</v>
      </c>
      <c r="AB254" s="81">
        <v>18.485683473658483</v>
      </c>
      <c r="AC254" s="81">
        <v>18.879391144109082</v>
      </c>
      <c r="AD254" s="18">
        <v>18.458652170885433</v>
      </c>
      <c r="AE254" s="81">
        <v>18.939860344613955</v>
      </c>
      <c r="AF254" s="81">
        <v>0</v>
      </c>
      <c r="AG254" s="81">
        <v>16.477126807716626</v>
      </c>
      <c r="AH254" s="81">
        <v>19.066878887141236</v>
      </c>
      <c r="AI254" s="81">
        <v>18.513327062087178</v>
      </c>
      <c r="AJ254" s="81">
        <v>22.866199532024151</v>
      </c>
      <c r="AK254" s="81">
        <v>18.930793758614207</v>
      </c>
      <c r="AL254" s="81">
        <v>18.047096150245576</v>
      </c>
      <c r="AM254" s="81">
        <v>19.6954633188823</v>
      </c>
      <c r="AN254" s="81">
        <v>16.880586455689276</v>
      </c>
      <c r="AO254" s="81">
        <v>18.650988395467554</v>
      </c>
      <c r="AP254" s="81">
        <v>19.102448169829501</v>
      </c>
      <c r="AQ254" s="81">
        <v>18.997603440629586</v>
      </c>
      <c r="AR254" s="81">
        <v>18.549558185308218</v>
      </c>
      <c r="AS254" s="81"/>
      <c r="AT254" s="81"/>
    </row>
    <row r="255" spans="1:46" s="77" customFormat="1" x14ac:dyDescent="0.25">
      <c r="A255" s="77" t="s">
        <v>155</v>
      </c>
      <c r="E255" s="77" t="s">
        <v>45</v>
      </c>
      <c r="F255" s="77">
        <v>2020</v>
      </c>
      <c r="I255" s="81">
        <v>16.404442524432561</v>
      </c>
      <c r="J255" s="81">
        <v>19.340589182200834</v>
      </c>
      <c r="K255" s="81">
        <v>19.429892772389191</v>
      </c>
      <c r="L255" s="81">
        <v>20.895012504678586</v>
      </c>
      <c r="M255" s="81">
        <v>16.404442524432561</v>
      </c>
      <c r="N255" s="73">
        <v>30.215311505346417</v>
      </c>
      <c r="O255" s="81">
        <v>20.310355482920837</v>
      </c>
      <c r="P255" s="81">
        <v>20.104320656864562</v>
      </c>
      <c r="Q255" s="81">
        <v>19.335812900506777</v>
      </c>
      <c r="R255" s="81">
        <v>19.911103553207756</v>
      </c>
      <c r="S255" s="81">
        <v>20.103150035611272</v>
      </c>
      <c r="T255" s="81">
        <v>19.230904365806218</v>
      </c>
      <c r="U255" s="81">
        <v>19.49345645104145</v>
      </c>
      <c r="V255" s="81">
        <v>19.388446428756648</v>
      </c>
      <c r="W255" s="81">
        <v>19.15564572838954</v>
      </c>
      <c r="X255" s="81">
        <v>16.292862402075809</v>
      </c>
      <c r="Y255" s="81">
        <v>20.044241016562065</v>
      </c>
      <c r="Z255" s="81">
        <v>19.370660432946536</v>
      </c>
      <c r="AA255" s="81">
        <v>0</v>
      </c>
      <c r="AB255" s="81">
        <v>19.456924075162249</v>
      </c>
      <c r="AC255" s="81">
        <v>19.980873421230456</v>
      </c>
      <c r="AD255" s="18">
        <v>19.429892772389191</v>
      </c>
      <c r="AE255" s="81">
        <v>20.041342621735328</v>
      </c>
      <c r="AF255" s="81">
        <v>0</v>
      </c>
      <c r="AG255" s="81">
        <v>16.000982876459911</v>
      </c>
      <c r="AH255" s="81">
        <v>20.16836116426261</v>
      </c>
      <c r="AI255" s="81">
        <v>19.484567663590948</v>
      </c>
      <c r="AJ255" s="81">
        <v>20.380205976707288</v>
      </c>
      <c r="AK255" s="81">
        <v>20.032276035735585</v>
      </c>
      <c r="AL255" s="81">
        <v>19.018336751749334</v>
      </c>
      <c r="AM255" s="81">
        <v>20.8542603113635</v>
      </c>
      <c r="AN255" s="81">
        <v>16.404442524432561</v>
      </c>
      <c r="AO255" s="81">
        <v>19.622228996971316</v>
      </c>
      <c r="AP255" s="81">
        <v>20.203930446950874</v>
      </c>
      <c r="AQ255" s="81">
        <v>20.09908571775096</v>
      </c>
      <c r="AR255" s="81">
        <v>19.520798786811962</v>
      </c>
      <c r="AS255" s="81"/>
      <c r="AT255" s="81"/>
    </row>
    <row r="256" spans="1:46" s="77" customFormat="1" x14ac:dyDescent="0.25">
      <c r="A256" s="77" t="s">
        <v>155</v>
      </c>
      <c r="E256" s="77" t="s">
        <v>45</v>
      </c>
      <c r="F256" s="77">
        <v>2030</v>
      </c>
      <c r="I256" s="81">
        <v>18.789045102305817</v>
      </c>
      <c r="J256" s="81">
        <v>26.326002716035418</v>
      </c>
      <c r="K256" s="81">
        <v>26.41530630622378</v>
      </c>
      <c r="L256" s="81">
        <v>28.815871795763446</v>
      </c>
      <c r="M256" s="81">
        <v>18.789045102305817</v>
      </c>
      <c r="N256" s="73">
        <v>32.013308283004847</v>
      </c>
      <c r="O256" s="81">
        <v>27.819442486143181</v>
      </c>
      <c r="P256" s="81">
        <v>27.613407660086914</v>
      </c>
      <c r="Q256" s="81">
        <v>26.32122643434138</v>
      </c>
      <c r="R256" s="81">
        <v>26.896517087042344</v>
      </c>
      <c r="S256" s="81">
        <v>27.612237038833612</v>
      </c>
      <c r="T256" s="81">
        <v>26.216317899640789</v>
      </c>
      <c r="U256" s="81">
        <v>26.478869984876034</v>
      </c>
      <c r="V256" s="81">
        <v>26.373859962591233</v>
      </c>
      <c r="W256" s="81">
        <v>26.141059262224129</v>
      </c>
      <c r="X256" s="81">
        <v>18.677464979949065</v>
      </c>
      <c r="Y256" s="81">
        <v>27.553328019784406</v>
      </c>
      <c r="Z256" s="81">
        <v>26.356073966781121</v>
      </c>
      <c r="AA256" s="81">
        <v>0</v>
      </c>
      <c r="AB256" s="81">
        <v>26.442337608996827</v>
      </c>
      <c r="AC256" s="81">
        <v>27.489960424452796</v>
      </c>
      <c r="AD256" s="18">
        <v>26.41530630622378</v>
      </c>
      <c r="AE256" s="81">
        <v>27.550429624957673</v>
      </c>
      <c r="AF256" s="81">
        <v>0</v>
      </c>
      <c r="AG256" s="81">
        <v>18.385585454333167</v>
      </c>
      <c r="AH256" s="81">
        <v>27.677448167484954</v>
      </c>
      <c r="AI256" s="81">
        <v>26.469981197425529</v>
      </c>
      <c r="AJ256" s="81">
        <v>21.630265052969374</v>
      </c>
      <c r="AK256" s="81">
        <v>27.541363038957925</v>
      </c>
      <c r="AL256" s="81">
        <v>26.003750285583923</v>
      </c>
      <c r="AM256" s="81">
        <v>28.775119602448349</v>
      </c>
      <c r="AN256" s="81">
        <v>18.789045102305817</v>
      </c>
      <c r="AO256" s="81">
        <v>26.607642530805897</v>
      </c>
      <c r="AP256" s="81">
        <v>27.713017450173218</v>
      </c>
      <c r="AQ256" s="81">
        <v>27.608172720973304</v>
      </c>
      <c r="AR256" s="81">
        <v>26.506212320646565</v>
      </c>
      <c r="AS256" s="81"/>
      <c r="AT256" s="81"/>
    </row>
    <row r="257" spans="1:46" s="77" customFormat="1" x14ac:dyDescent="0.25">
      <c r="A257" s="77" t="s">
        <v>155</v>
      </c>
      <c r="E257" s="77" t="s">
        <v>45</v>
      </c>
      <c r="F257" s="77">
        <v>2040</v>
      </c>
      <c r="I257" s="81">
        <v>20.755331353648462</v>
      </c>
      <c r="J257" s="81">
        <v>28.343749762222323</v>
      </c>
      <c r="K257" s="81">
        <v>28.433053352410678</v>
      </c>
      <c r="L257" s="81">
        <v>31.018973299522838</v>
      </c>
      <c r="M257" s="81">
        <v>20.755331353648462</v>
      </c>
      <c r="N257" s="73">
        <v>36.491103664315261</v>
      </c>
      <c r="O257" s="81">
        <v>29.908056879268852</v>
      </c>
      <c r="P257" s="81">
        <v>29.702022053212577</v>
      </c>
      <c r="Q257" s="81">
        <v>28.338973480528264</v>
      </c>
      <c r="R257" s="81">
        <v>28.914264133229231</v>
      </c>
      <c r="S257" s="81">
        <v>29.700851431959283</v>
      </c>
      <c r="T257" s="81">
        <v>28.234064945827694</v>
      </c>
      <c r="U257" s="81">
        <v>28.496617031062932</v>
      </c>
      <c r="V257" s="81">
        <v>28.391607008778127</v>
      </c>
      <c r="W257" s="81">
        <v>28.158806308411027</v>
      </c>
      <c r="X257" s="81">
        <v>20.643751231291709</v>
      </c>
      <c r="Y257" s="81">
        <v>29.64194241291008</v>
      </c>
      <c r="Z257" s="81">
        <v>28.373821012968019</v>
      </c>
      <c r="AA257" s="81">
        <v>0</v>
      </c>
      <c r="AB257" s="81">
        <v>28.460084655183735</v>
      </c>
      <c r="AC257" s="81">
        <v>29.578574817578474</v>
      </c>
      <c r="AD257" s="18">
        <v>28.433053352410678</v>
      </c>
      <c r="AE257" s="81">
        <v>29.639044018083343</v>
      </c>
      <c r="AF257" s="81">
        <v>0</v>
      </c>
      <c r="AG257" s="81">
        <v>20.351871705675808</v>
      </c>
      <c r="AH257" s="81">
        <v>29.766062560610624</v>
      </c>
      <c r="AI257" s="81">
        <v>28.487728243612427</v>
      </c>
      <c r="AJ257" s="81">
        <v>24.324985783366795</v>
      </c>
      <c r="AK257" s="81">
        <v>29.629977432083596</v>
      </c>
      <c r="AL257" s="81">
        <v>28.021497331770824</v>
      </c>
      <c r="AM257" s="81">
        <v>30.978221106207762</v>
      </c>
      <c r="AN257" s="81">
        <v>20.755331353648462</v>
      </c>
      <c r="AO257" s="81">
        <v>28.625389576992799</v>
      </c>
      <c r="AP257" s="81">
        <v>29.801631843298889</v>
      </c>
      <c r="AQ257" s="81">
        <v>29.696787114098974</v>
      </c>
      <c r="AR257" s="81">
        <v>28.523959366833449</v>
      </c>
      <c r="AS257" s="81"/>
      <c r="AT257" s="81"/>
    </row>
    <row r="258" spans="1:46" s="77" customFormat="1" x14ac:dyDescent="0.25">
      <c r="A258" s="77" t="s">
        <v>155</v>
      </c>
      <c r="E258" s="77" t="s">
        <v>45</v>
      </c>
      <c r="F258" s="77">
        <v>2050</v>
      </c>
      <c r="I258" s="81">
        <v>22.721617604991099</v>
      </c>
      <c r="J258" s="81">
        <v>30.361496808409218</v>
      </c>
      <c r="K258" s="81">
        <v>30.450800398597565</v>
      </c>
      <c r="L258" s="81">
        <v>33.222074803282233</v>
      </c>
      <c r="M258" s="81">
        <v>22.721617604991099</v>
      </c>
      <c r="N258" s="73">
        <v>40.968899045625683</v>
      </c>
      <c r="O258" s="81">
        <v>31.996671272394522</v>
      </c>
      <c r="P258" s="81">
        <v>31.790636446338251</v>
      </c>
      <c r="Q258" s="81">
        <v>30.356720526715183</v>
      </c>
      <c r="R258" s="81">
        <v>30.932011179416133</v>
      </c>
      <c r="S258" s="81">
        <v>31.789465825084953</v>
      </c>
      <c r="T258" s="81">
        <v>30.251811992014598</v>
      </c>
      <c r="U258" s="81">
        <v>30.514364077249819</v>
      </c>
      <c r="V258" s="81">
        <v>30.409354054965014</v>
      </c>
      <c r="W258" s="81">
        <v>30.176553354597914</v>
      </c>
      <c r="X258" s="81">
        <v>22.610037482634347</v>
      </c>
      <c r="Y258" s="81">
        <v>31.730556806035743</v>
      </c>
      <c r="Z258" s="81">
        <v>30.391568059154917</v>
      </c>
      <c r="AA258" s="81">
        <v>0</v>
      </c>
      <c r="AB258" s="81">
        <v>30.477831701370633</v>
      </c>
      <c r="AC258" s="81">
        <v>31.667189210704144</v>
      </c>
      <c r="AD258" s="18">
        <v>30.450800398597565</v>
      </c>
      <c r="AE258" s="81">
        <v>31.727658411209013</v>
      </c>
      <c r="AF258" s="81">
        <v>0</v>
      </c>
      <c r="AG258" s="81">
        <v>22.31815795701845</v>
      </c>
      <c r="AH258" s="81">
        <v>31.854676953736295</v>
      </c>
      <c r="AI258" s="81">
        <v>30.505475289799332</v>
      </c>
      <c r="AJ258" s="81">
        <v>27.019706513764216</v>
      </c>
      <c r="AK258" s="81">
        <v>31.718591825209273</v>
      </c>
      <c r="AL258" s="81">
        <v>30.039244377957719</v>
      </c>
      <c r="AM258" s="81">
        <v>33.181322609967147</v>
      </c>
      <c r="AN258" s="81">
        <v>22.721617604991099</v>
      </c>
      <c r="AO258" s="81">
        <v>30.643136623179693</v>
      </c>
      <c r="AP258" s="81">
        <v>31.890246236424559</v>
      </c>
      <c r="AQ258" s="81">
        <v>31.785401507224645</v>
      </c>
      <c r="AR258" s="81">
        <v>30.541706413020368</v>
      </c>
      <c r="AS258" s="81"/>
      <c r="AT258" s="81"/>
    </row>
    <row r="259" spans="1:46" s="77" customFormat="1" ht="15.75" thickBot="1" x14ac:dyDescent="0.3">
      <c r="A259" s="8"/>
      <c r="B259" s="8" t="s">
        <v>46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44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3"/>
      <c r="AT259" s="83"/>
    </row>
    <row r="260" spans="1:46" s="77" customFormat="1" x14ac:dyDescent="0.25">
      <c r="A260" s="77" t="s">
        <v>173</v>
      </c>
      <c r="B260" s="77" t="s">
        <v>42</v>
      </c>
      <c r="D260" s="77" t="s">
        <v>40</v>
      </c>
      <c r="E260" s="77" t="s">
        <v>41</v>
      </c>
      <c r="F260" s="77">
        <v>2010</v>
      </c>
      <c r="I260" s="81">
        <v>0</v>
      </c>
      <c r="J260" s="81">
        <v>0</v>
      </c>
      <c r="K260" s="81">
        <v>1.2973498252953597</v>
      </c>
      <c r="L260" s="81">
        <v>0.13280294313842739</v>
      </c>
      <c r="M260" s="81">
        <v>0</v>
      </c>
      <c r="N260" s="73">
        <v>0</v>
      </c>
      <c r="O260" s="81">
        <v>0</v>
      </c>
      <c r="P260" s="81">
        <v>0.18205901285406678</v>
      </c>
      <c r="Q260" s="81">
        <v>7.8274056987172134E-3</v>
      </c>
      <c r="R260" s="81">
        <v>9.1519823784474458E-2</v>
      </c>
      <c r="S260" s="81">
        <v>2.7430585338921815E-4</v>
      </c>
      <c r="T260" s="81">
        <v>8.6348320984426614</v>
      </c>
      <c r="U260" s="81">
        <v>0.17372651753742283</v>
      </c>
      <c r="V260" s="81">
        <v>1.5613445771951344</v>
      </c>
      <c r="W260" s="81">
        <v>0</v>
      </c>
      <c r="X260" s="81">
        <v>0</v>
      </c>
      <c r="Y260" s="81">
        <v>7.8443950191423376E-2</v>
      </c>
      <c r="Z260" s="81">
        <v>0</v>
      </c>
      <c r="AA260" s="81">
        <v>0</v>
      </c>
      <c r="AB260" s="81">
        <v>0</v>
      </c>
      <c r="AC260" s="81">
        <v>0.42847897762457393</v>
      </c>
      <c r="AD260" s="81">
        <v>0.239198874038832</v>
      </c>
      <c r="AE260" s="81">
        <v>0.10898805157233085</v>
      </c>
      <c r="AF260" s="81">
        <v>0</v>
      </c>
      <c r="AG260" s="81">
        <v>0</v>
      </c>
      <c r="AH260" s="81">
        <v>0</v>
      </c>
      <c r="AI260" s="81">
        <v>0.12147253293118178</v>
      </c>
      <c r="AJ260" s="81">
        <v>0</v>
      </c>
      <c r="AK260" s="81">
        <v>1.9996416621790489</v>
      </c>
      <c r="AL260" s="81">
        <v>0</v>
      </c>
      <c r="AM260" s="81">
        <v>0.11620367386784947</v>
      </c>
      <c r="AN260" s="81">
        <v>0</v>
      </c>
      <c r="AO260" s="81">
        <v>0.13035855532279561</v>
      </c>
      <c r="AP260" s="81">
        <v>0</v>
      </c>
      <c r="AQ260" s="81">
        <v>1.125772775457627E-2</v>
      </c>
      <c r="AR260" s="81">
        <v>0.27092253562704699</v>
      </c>
      <c r="AS260" s="81"/>
      <c r="AT260" s="81"/>
    </row>
    <row r="261" spans="1:46" s="77" customFormat="1" x14ac:dyDescent="0.25">
      <c r="A261" s="77" t="s">
        <v>173</v>
      </c>
      <c r="B261" s="77" t="s">
        <v>42</v>
      </c>
      <c r="D261" s="77" t="s">
        <v>40</v>
      </c>
      <c r="E261" s="77" t="s">
        <v>41</v>
      </c>
      <c r="F261" s="77">
        <v>2020</v>
      </c>
      <c r="H261" s="23"/>
      <c r="I261" s="81">
        <v>0</v>
      </c>
      <c r="J261" s="81">
        <v>6.4505565341103757E-2</v>
      </c>
      <c r="K261" s="81">
        <v>1.1578753148835585</v>
      </c>
      <c r="L261" s="81">
        <v>2.4164442684696623</v>
      </c>
      <c r="M261" s="81">
        <v>0</v>
      </c>
      <c r="N261" s="73">
        <v>0</v>
      </c>
      <c r="O261" s="81">
        <v>0</v>
      </c>
      <c r="P261" s="81">
        <v>0.4605104061216182</v>
      </c>
      <c r="Q261" s="81">
        <v>0.1500263723075326</v>
      </c>
      <c r="R261" s="81">
        <v>0.55776245319883411</v>
      </c>
      <c r="S261" s="81">
        <v>0.14531342253983026</v>
      </c>
      <c r="T261" s="81">
        <v>14.815503482218766</v>
      </c>
      <c r="U261" s="81">
        <v>0.30536971672883656</v>
      </c>
      <c r="V261" s="81">
        <v>3.5499246694198003</v>
      </c>
      <c r="W261" s="81">
        <v>1.0128588595515968</v>
      </c>
      <c r="X261" s="81">
        <v>0</v>
      </c>
      <c r="Y261" s="81">
        <v>0.91578614462451791</v>
      </c>
      <c r="Z261" s="81">
        <v>7.1589734890607867E-2</v>
      </c>
      <c r="AA261" s="81">
        <v>0</v>
      </c>
      <c r="AB261" s="81">
        <v>1.0835326743657205</v>
      </c>
      <c r="AC261" s="81">
        <v>0.72985337926723148</v>
      </c>
      <c r="AD261" s="81">
        <v>0.21348326118165614</v>
      </c>
      <c r="AE261" s="81">
        <v>0.10454146166621887</v>
      </c>
      <c r="AF261" s="81">
        <v>0</v>
      </c>
      <c r="AG261" s="81">
        <v>0</v>
      </c>
      <c r="AH261" s="81">
        <v>0</v>
      </c>
      <c r="AI261" s="81">
        <v>0.14451135894205452</v>
      </c>
      <c r="AJ261" s="81">
        <v>0</v>
      </c>
      <c r="AK261" s="81">
        <v>2.417400500223887</v>
      </c>
      <c r="AL261" s="81">
        <v>6.6339517780153873E-2</v>
      </c>
      <c r="AM261" s="81">
        <v>2.05283355107942</v>
      </c>
      <c r="AN261" s="81">
        <v>0</v>
      </c>
      <c r="AO261" s="81">
        <v>0.44804746650248678</v>
      </c>
      <c r="AP261" s="81">
        <v>2.5489412571650299E-2</v>
      </c>
      <c r="AQ261" s="81">
        <v>0.28538438581064646</v>
      </c>
      <c r="AR261" s="81">
        <v>3.2777451460337694</v>
      </c>
      <c r="AS261" s="81"/>
      <c r="AT261" s="81"/>
    </row>
    <row r="262" spans="1:46" s="77" customFormat="1" x14ac:dyDescent="0.25">
      <c r="A262" s="77" t="s">
        <v>173</v>
      </c>
      <c r="B262" s="77" t="s">
        <v>42</v>
      </c>
      <c r="D262" s="77" t="s">
        <v>40</v>
      </c>
      <c r="E262" s="77" t="s">
        <v>41</v>
      </c>
      <c r="F262" s="77">
        <v>2030</v>
      </c>
      <c r="H262" s="23"/>
      <c r="I262" s="81">
        <v>0</v>
      </c>
      <c r="J262" s="81">
        <v>0.11145477259566401</v>
      </c>
      <c r="K262" s="81">
        <v>1.001112294546459</v>
      </c>
      <c r="L262" s="81">
        <v>2.9492812129633852</v>
      </c>
      <c r="M262" s="81">
        <v>0</v>
      </c>
      <c r="N262" s="73">
        <v>0</v>
      </c>
      <c r="O262" s="81">
        <v>0</v>
      </c>
      <c r="P262" s="81">
        <v>1.0696326952749369</v>
      </c>
      <c r="Q262" s="81">
        <v>0</v>
      </c>
      <c r="R262" s="81">
        <v>1.0817290907020696</v>
      </c>
      <c r="S262" s="81">
        <v>1.8274332347865563</v>
      </c>
      <c r="T262" s="81">
        <v>16.093481302371003</v>
      </c>
      <c r="U262" s="81">
        <v>0.60728269787167199</v>
      </c>
      <c r="V262" s="81">
        <v>3.0828963702770151</v>
      </c>
      <c r="W262" s="81">
        <v>1.1293154111825641</v>
      </c>
      <c r="X262" s="81">
        <v>0</v>
      </c>
      <c r="Y262" s="81">
        <v>1.3444160219127821</v>
      </c>
      <c r="Z262" s="81">
        <v>8.3668072049803227E-2</v>
      </c>
      <c r="AA262" s="81">
        <v>0</v>
      </c>
      <c r="AB262" s="81">
        <v>0.9791344902820609</v>
      </c>
      <c r="AC262" s="81">
        <v>2.0951222316062235</v>
      </c>
      <c r="AD262" s="81">
        <v>0.18458007930700338</v>
      </c>
      <c r="AE262" s="81">
        <v>0.49129333140051046</v>
      </c>
      <c r="AF262" s="81">
        <v>0</v>
      </c>
      <c r="AG262" s="81">
        <v>0</v>
      </c>
      <c r="AH262" s="81">
        <v>0</v>
      </c>
      <c r="AI262" s="81">
        <v>0.10819261568884807</v>
      </c>
      <c r="AJ262" s="81">
        <v>0</v>
      </c>
      <c r="AK262" s="81">
        <v>3.546081124756598</v>
      </c>
      <c r="AL262" s="81">
        <v>5.9860839806617758E-2</v>
      </c>
      <c r="AM262" s="81">
        <v>2.4092082173239922</v>
      </c>
      <c r="AN262" s="81">
        <v>0</v>
      </c>
      <c r="AO262" s="81">
        <v>0.57563194303838916</v>
      </c>
      <c r="AP262" s="81">
        <v>0.13554304933933817</v>
      </c>
      <c r="AQ262" s="81">
        <v>0.34849669633387498</v>
      </c>
      <c r="AR262" s="81">
        <v>6.3331743936664555</v>
      </c>
      <c r="AS262" s="81"/>
      <c r="AT262" s="81"/>
    </row>
    <row r="263" spans="1:46" s="77" customFormat="1" x14ac:dyDescent="0.25">
      <c r="A263" s="77" t="s">
        <v>173</v>
      </c>
      <c r="B263" s="77" t="s">
        <v>42</v>
      </c>
      <c r="D263" s="77" t="s">
        <v>40</v>
      </c>
      <c r="E263" s="77" t="s">
        <v>41</v>
      </c>
      <c r="F263" s="77">
        <v>2040</v>
      </c>
      <c r="H263" s="23"/>
      <c r="I263" s="81">
        <v>0</v>
      </c>
      <c r="J263" s="81">
        <v>0.11753585014235042</v>
      </c>
      <c r="K263" s="81">
        <v>1.1345995222132998</v>
      </c>
      <c r="L263" s="81">
        <v>2.7780003748448014</v>
      </c>
      <c r="M263" s="81">
        <v>0</v>
      </c>
      <c r="N263" s="73">
        <v>0</v>
      </c>
      <c r="O263" s="81">
        <v>0</v>
      </c>
      <c r="P263" s="81">
        <v>1.0015832156175823</v>
      </c>
      <c r="Q263" s="81">
        <v>0.11606147266776393</v>
      </c>
      <c r="R263" s="81">
        <v>1.1248991774649584</v>
      </c>
      <c r="S263" s="81">
        <v>3.5998351457819933</v>
      </c>
      <c r="T263" s="81">
        <v>15.60980728684372</v>
      </c>
      <c r="U263" s="81">
        <v>0.78186563342121662</v>
      </c>
      <c r="V263" s="81">
        <v>2.5009929653650396</v>
      </c>
      <c r="W263" s="81">
        <v>0.75505949619203705</v>
      </c>
      <c r="X263" s="81">
        <v>0</v>
      </c>
      <c r="Y263" s="81">
        <v>1.4460016828722682</v>
      </c>
      <c r="Z263" s="81">
        <v>7.8120512491524907E-2</v>
      </c>
      <c r="AA263" s="81">
        <v>0</v>
      </c>
      <c r="AB263" s="81">
        <v>0.74281556884324995</v>
      </c>
      <c r="AC263" s="81">
        <v>2.8843255457386645</v>
      </c>
      <c r="AD263" s="81">
        <v>0.20919178690807716</v>
      </c>
      <c r="AE263" s="81">
        <v>0.78255735104231283</v>
      </c>
      <c r="AF263" s="81">
        <v>0</v>
      </c>
      <c r="AG263" s="81">
        <v>0</v>
      </c>
      <c r="AH263" s="81">
        <v>0</v>
      </c>
      <c r="AI263" s="81">
        <v>5.3440967029303989E-2</v>
      </c>
      <c r="AJ263" s="81">
        <v>0</v>
      </c>
      <c r="AK263" s="81">
        <v>4.7678877772829873</v>
      </c>
      <c r="AL263" s="81">
        <v>5.1003865041856292E-2</v>
      </c>
      <c r="AM263" s="81">
        <v>2.4741355609571203</v>
      </c>
      <c r="AN263" s="81">
        <v>0</v>
      </c>
      <c r="AO263" s="81">
        <v>0.41933192369529831</v>
      </c>
      <c r="AP263" s="81">
        <v>0.13256173898765436</v>
      </c>
      <c r="AQ263" s="81">
        <v>0.18865607129514983</v>
      </c>
      <c r="AR263" s="81">
        <v>4.8082852547730592</v>
      </c>
      <c r="AS263" s="81"/>
      <c r="AT263" s="81"/>
    </row>
    <row r="264" spans="1:46" s="77" customFormat="1" x14ac:dyDescent="0.25">
      <c r="A264" s="77" t="s">
        <v>173</v>
      </c>
      <c r="B264" s="77" t="s">
        <v>42</v>
      </c>
      <c r="D264" s="77" t="s">
        <v>40</v>
      </c>
      <c r="E264" s="80" t="s">
        <v>41</v>
      </c>
      <c r="F264" s="80">
        <v>2050</v>
      </c>
      <c r="G264" s="80"/>
      <c r="H264" s="95"/>
      <c r="I264" s="82">
        <v>0</v>
      </c>
      <c r="J264" s="82">
        <v>0.12273063699620888</v>
      </c>
      <c r="K264" s="82">
        <v>1.2725228982735686</v>
      </c>
      <c r="L264" s="82">
        <v>2.6896256237122809</v>
      </c>
      <c r="M264" s="82">
        <v>0</v>
      </c>
      <c r="N264" s="96">
        <v>0</v>
      </c>
      <c r="O264" s="82">
        <v>0</v>
      </c>
      <c r="P264" s="82">
        <v>0.93573849729223446</v>
      </c>
      <c r="Q264" s="82">
        <v>0.20945830758461967</v>
      </c>
      <c r="R264" s="82">
        <v>1.179702799566265</v>
      </c>
      <c r="S264" s="82">
        <v>5.0461636842807733</v>
      </c>
      <c r="T264" s="82">
        <v>14.814592090940298</v>
      </c>
      <c r="U264" s="82">
        <v>0.93106372510068336</v>
      </c>
      <c r="V264" s="82">
        <v>2.2182415462439535</v>
      </c>
      <c r="W264" s="82">
        <v>0.23664938013431244</v>
      </c>
      <c r="X264" s="82">
        <v>0</v>
      </c>
      <c r="Y264" s="82">
        <v>1.561159355632046</v>
      </c>
      <c r="Z264" s="82">
        <v>7.2174359308006947E-2</v>
      </c>
      <c r="AA264" s="82">
        <v>0</v>
      </c>
      <c r="AB264" s="82">
        <v>0.51783077358797391</v>
      </c>
      <c r="AC264" s="82">
        <v>3.6770488959684826</v>
      </c>
      <c r="AD264" s="82">
        <v>0.23462140936918924</v>
      </c>
      <c r="AE264" s="82">
        <v>1.079836805562933</v>
      </c>
      <c r="AF264" s="82">
        <v>0</v>
      </c>
      <c r="AG264" s="82">
        <v>0</v>
      </c>
      <c r="AH264" s="82">
        <v>0</v>
      </c>
      <c r="AI264" s="82">
        <v>1.3334215098460432E-3</v>
      </c>
      <c r="AJ264" s="82">
        <v>0</v>
      </c>
      <c r="AK264" s="82">
        <v>6.1766213655593809</v>
      </c>
      <c r="AL264" s="82">
        <v>3.4576859979450487E-2</v>
      </c>
      <c r="AM264" s="82">
        <v>2.5423332678113684</v>
      </c>
      <c r="AN264" s="82">
        <v>0</v>
      </c>
      <c r="AO264" s="82">
        <v>0.33482062053890727</v>
      </c>
      <c r="AP264" s="82">
        <v>0.12040572978702471</v>
      </c>
      <c r="AQ264" s="82">
        <v>4.2853097273382927E-2</v>
      </c>
      <c r="AR264" s="82">
        <v>3.416984153929564</v>
      </c>
      <c r="AS264" s="85"/>
      <c r="AT264" s="85"/>
    </row>
    <row r="265" spans="1:46" s="77" customFormat="1" x14ac:dyDescent="0.25">
      <c r="A265" s="77" t="s">
        <v>156</v>
      </c>
      <c r="E265" s="77" t="s">
        <v>45</v>
      </c>
      <c r="F265" s="77">
        <v>2010</v>
      </c>
      <c r="I265" s="81">
        <v>14.154383387467075</v>
      </c>
      <c r="J265" s="81">
        <v>11.757093158833273</v>
      </c>
      <c r="K265" s="81">
        <v>12.36490493335876</v>
      </c>
      <c r="L265" s="81">
        <v>11.176678086039063</v>
      </c>
      <c r="M265" s="81">
        <v>14.03924323576995</v>
      </c>
      <c r="N265" s="73">
        <v>19.794303345937951</v>
      </c>
      <c r="O265" s="81">
        <v>12.867460941903797</v>
      </c>
      <c r="P265" s="81">
        <v>11.704365690416417</v>
      </c>
      <c r="Q265" s="81">
        <v>13.026430911327056</v>
      </c>
      <c r="R265" s="81">
        <v>13.912744772467565</v>
      </c>
      <c r="S265" s="81">
        <v>10.244643678220871</v>
      </c>
      <c r="T265" s="81">
        <v>13.522716935828493</v>
      </c>
      <c r="U265" s="81">
        <v>12.549547137526224</v>
      </c>
      <c r="V265" s="81">
        <v>12.446730919422295</v>
      </c>
      <c r="W265" s="81">
        <v>14.93569971511644</v>
      </c>
      <c r="X265" s="81">
        <v>14.706427875923772</v>
      </c>
      <c r="Y265" s="81">
        <v>11.81335062240694</v>
      </c>
      <c r="Z265" s="81">
        <v>11.588705163622665</v>
      </c>
      <c r="AA265" s="81">
        <v>0</v>
      </c>
      <c r="AB265" s="81">
        <v>14.55282788774687</v>
      </c>
      <c r="AC265" s="81">
        <v>11.097106186031997</v>
      </c>
      <c r="AD265" s="18">
        <v>12.36490493335876</v>
      </c>
      <c r="AE265" s="81">
        <v>9.9870987233506465</v>
      </c>
      <c r="AF265" s="81">
        <v>0</v>
      </c>
      <c r="AG265" s="81">
        <v>14.748120303713868</v>
      </c>
      <c r="AH265" s="81">
        <v>12.720509610320288</v>
      </c>
      <c r="AI265" s="81">
        <v>12.992416917824213</v>
      </c>
      <c r="AJ265" s="81">
        <v>22.266461567332239</v>
      </c>
      <c r="AK265" s="81">
        <v>10.969851364847253</v>
      </c>
      <c r="AL265" s="81">
        <v>14.49182719903612</v>
      </c>
      <c r="AM265" s="81">
        <v>14.121355882454591</v>
      </c>
      <c r="AN265" s="81">
        <v>12.621466741330822</v>
      </c>
      <c r="AO265" s="81">
        <v>12.63025071233365</v>
      </c>
      <c r="AP265" s="81">
        <v>10.965247724222939</v>
      </c>
      <c r="AQ265" s="81">
        <v>12.459619796861977</v>
      </c>
      <c r="AR265" s="81">
        <v>13.625386730979697</v>
      </c>
      <c r="AS265" s="81"/>
      <c r="AT265" s="81"/>
    </row>
    <row r="266" spans="1:46" s="77" customFormat="1" x14ac:dyDescent="0.25">
      <c r="A266" s="77" t="s">
        <v>156</v>
      </c>
      <c r="E266" s="77" t="s">
        <v>45</v>
      </c>
      <c r="F266" s="77">
        <v>2020</v>
      </c>
      <c r="I266" s="81">
        <v>13.327700623943665</v>
      </c>
      <c r="J266" s="81">
        <v>12.760751196722261</v>
      </c>
      <c r="K266" s="81">
        <v>13.431873226284411</v>
      </c>
      <c r="L266" s="81">
        <v>12.110430104216006</v>
      </c>
      <c r="M266" s="81">
        <v>13.221410506104705</v>
      </c>
      <c r="N266" s="73">
        <v>21.546357045412641</v>
      </c>
      <c r="O266" s="81">
        <v>13.947045462333934</v>
      </c>
      <c r="P266" s="81">
        <v>12.677422722916155</v>
      </c>
      <c r="Q266" s="81">
        <v>14.191482272082732</v>
      </c>
      <c r="R266" s="81">
        <v>15.102223107111291</v>
      </c>
      <c r="S266" s="81">
        <v>11.047879435390007</v>
      </c>
      <c r="T266" s="81">
        <v>14.766588183314074</v>
      </c>
      <c r="U266" s="81">
        <v>13.630190026080294</v>
      </c>
      <c r="V266" s="81">
        <v>13.530378609793225</v>
      </c>
      <c r="W266" s="81">
        <v>16.369897608904608</v>
      </c>
      <c r="X266" s="81">
        <v>13.826977151240314</v>
      </c>
      <c r="Y266" s="81">
        <v>12.80753082219462</v>
      </c>
      <c r="Z266" s="81">
        <v>12.566462533204923</v>
      </c>
      <c r="AA266" s="81">
        <v>0</v>
      </c>
      <c r="AB266" s="81">
        <v>15.8926061489912</v>
      </c>
      <c r="AC266" s="81">
        <v>12.016772507730593</v>
      </c>
      <c r="AD266" s="18">
        <v>13.431873226284411</v>
      </c>
      <c r="AE266" s="81">
        <v>10.769017489583167</v>
      </c>
      <c r="AF266" s="81">
        <v>0</v>
      </c>
      <c r="AG266" s="81">
        <v>13.838427067894445</v>
      </c>
      <c r="AH266" s="81">
        <v>13.80290956914348</v>
      </c>
      <c r="AI266" s="81">
        <v>14.13047138670556</v>
      </c>
      <c r="AJ266" s="81">
        <v>20.875304833662359</v>
      </c>
      <c r="AK266" s="81">
        <v>11.867484745284544</v>
      </c>
      <c r="AL266" s="81">
        <v>15.890788154299285</v>
      </c>
      <c r="AM266" s="81">
        <v>15.40371852375436</v>
      </c>
      <c r="AN266" s="81">
        <v>11.912608768031259</v>
      </c>
      <c r="AO266" s="81">
        <v>13.70146509524467</v>
      </c>
      <c r="AP266" s="81">
        <v>11.838254383905474</v>
      </c>
      <c r="AQ266" s="81">
        <v>13.521361345528861</v>
      </c>
      <c r="AR266" s="81">
        <v>14.838031675554463</v>
      </c>
      <c r="AS266" s="81"/>
      <c r="AT266" s="81"/>
    </row>
    <row r="267" spans="1:46" s="77" customFormat="1" x14ac:dyDescent="0.25">
      <c r="A267" s="77" t="s">
        <v>156</v>
      </c>
      <c r="E267" s="77" t="s">
        <v>45</v>
      </c>
      <c r="F267" s="77">
        <v>2030</v>
      </c>
      <c r="I267" s="81">
        <v>15.407321881573774</v>
      </c>
      <c r="J267" s="81">
        <v>17.001757458425541</v>
      </c>
      <c r="K267" s="81">
        <v>17.940400075582708</v>
      </c>
      <c r="L267" s="81">
        <v>16.33113315429247</v>
      </c>
      <c r="M267" s="81">
        <v>15.278768424816571</v>
      </c>
      <c r="N267" s="73">
        <v>21.484289392868583</v>
      </c>
      <c r="O267" s="81">
        <v>18.826611539170688</v>
      </c>
      <c r="P267" s="81">
        <v>17.075499943142887</v>
      </c>
      <c r="Q267" s="81">
        <v>19.114463934804423</v>
      </c>
      <c r="R267" s="81">
        <v>20.128422145973964</v>
      </c>
      <c r="S267" s="81">
        <v>14.678389023303703</v>
      </c>
      <c r="T267" s="81">
        <v>20.02262714299259</v>
      </c>
      <c r="U267" s="81">
        <v>18.196499549852405</v>
      </c>
      <c r="V267" s="81">
        <v>18.109385071007594</v>
      </c>
      <c r="W267" s="81">
        <v>22.430171146762781</v>
      </c>
      <c r="X267" s="81">
        <v>16.039342647159021</v>
      </c>
      <c r="Y267" s="81">
        <v>17.301081707134998</v>
      </c>
      <c r="Z267" s="81">
        <v>16.698024250726412</v>
      </c>
      <c r="AA267" s="81">
        <v>0</v>
      </c>
      <c r="AB267" s="81">
        <v>21.55390489889426</v>
      </c>
      <c r="AC267" s="81">
        <v>16.173531427895309</v>
      </c>
      <c r="AD267" s="18">
        <v>17.940400075582708</v>
      </c>
      <c r="AE267" s="81">
        <v>14.303177357890743</v>
      </c>
      <c r="AF267" s="81">
        <v>0</v>
      </c>
      <c r="AG267" s="81">
        <v>16.126871286894808</v>
      </c>
      <c r="AH267" s="81">
        <v>18.695201020801949</v>
      </c>
      <c r="AI267" s="81">
        <v>18.939376358798306</v>
      </c>
      <c r="AJ267" s="81">
        <v>18.162582779360211</v>
      </c>
      <c r="AK267" s="81">
        <v>15.924657953800901</v>
      </c>
      <c r="AL267" s="81">
        <v>21.802166280287768</v>
      </c>
      <c r="AM267" s="81">
        <v>21.200195324956237</v>
      </c>
      <c r="AN267" s="81">
        <v>13.695827403958003</v>
      </c>
      <c r="AO267" s="81">
        <v>18.227934006017964</v>
      </c>
      <c r="AP267" s="81">
        <v>15.784118372157391</v>
      </c>
      <c r="AQ267" s="81">
        <v>18.320279767570408</v>
      </c>
      <c r="AR267" s="81">
        <v>19.962122360845445</v>
      </c>
      <c r="AS267" s="81"/>
      <c r="AT267" s="81"/>
    </row>
    <row r="268" spans="1:46" s="77" customFormat="1" x14ac:dyDescent="0.25">
      <c r="A268" s="77" t="s">
        <v>156</v>
      </c>
      <c r="E268" s="77" t="s">
        <v>45</v>
      </c>
      <c r="F268" s="77">
        <v>2040</v>
      </c>
      <c r="I268" s="81">
        <v>17.983138737961387</v>
      </c>
      <c r="J268" s="81">
        <v>17.428454646889353</v>
      </c>
      <c r="K268" s="81">
        <v>18.394013112677477</v>
      </c>
      <c r="L268" s="81">
        <v>16.850110296213071</v>
      </c>
      <c r="M268" s="81">
        <v>17.827009931387629</v>
      </c>
      <c r="N268" s="73">
        <v>24.312913719340141</v>
      </c>
      <c r="O268" s="81">
        <v>19.426565030456171</v>
      </c>
      <c r="P268" s="81">
        <v>17.616253309665325</v>
      </c>
      <c r="Q268" s="81">
        <v>19.609776203807886</v>
      </c>
      <c r="R268" s="81">
        <v>20.634119347581226</v>
      </c>
      <c r="S268" s="81">
        <v>15.124768243938465</v>
      </c>
      <c r="T268" s="81">
        <v>20.551449056509497</v>
      </c>
      <c r="U268" s="81">
        <v>18.655926231921615</v>
      </c>
      <c r="V268" s="81">
        <v>18.570089220539561</v>
      </c>
      <c r="W268" s="81">
        <v>23.039908911895711</v>
      </c>
      <c r="X268" s="81">
        <v>18.779576387302551</v>
      </c>
      <c r="Y268" s="81">
        <v>17.853573772871428</v>
      </c>
      <c r="Z268" s="81">
        <v>17.113709977189618</v>
      </c>
      <c r="AA268" s="81">
        <v>0</v>
      </c>
      <c r="AB268" s="81">
        <v>22.123500912333562</v>
      </c>
      <c r="AC268" s="81">
        <v>16.684614173228589</v>
      </c>
      <c r="AD268" s="18">
        <v>18.394013112677477</v>
      </c>
      <c r="AE268" s="81">
        <v>14.73771016641594</v>
      </c>
      <c r="AF268" s="81">
        <v>0</v>
      </c>
      <c r="AG268" s="81">
        <v>18.961336059062639</v>
      </c>
      <c r="AH268" s="81">
        <v>19.296719125196873</v>
      </c>
      <c r="AI268" s="81">
        <v>19.423211115118022</v>
      </c>
      <c r="AJ268" s="81">
        <v>22.095218029939506</v>
      </c>
      <c r="AK268" s="81">
        <v>16.423496414612824</v>
      </c>
      <c r="AL268" s="81">
        <v>22.396923342799795</v>
      </c>
      <c r="AM268" s="81">
        <v>21.91292941873294</v>
      </c>
      <c r="AN268" s="81">
        <v>15.904520262906265</v>
      </c>
      <c r="AO268" s="81">
        <v>18.683352234313649</v>
      </c>
      <c r="AP268" s="81">
        <v>16.269271117014583</v>
      </c>
      <c r="AQ268" s="81">
        <v>18.910317450503982</v>
      </c>
      <c r="AR268" s="81">
        <v>20.477668661399399</v>
      </c>
      <c r="AS268" s="81"/>
      <c r="AT268" s="81"/>
    </row>
    <row r="269" spans="1:46" s="77" customFormat="1" x14ac:dyDescent="0.25">
      <c r="A269" s="77" t="s">
        <v>156</v>
      </c>
      <c r="E269" s="77" t="s">
        <v>45</v>
      </c>
      <c r="F269" s="77">
        <v>2050</v>
      </c>
      <c r="I269" s="81">
        <v>20.558955594349001</v>
      </c>
      <c r="J269" s="81">
        <v>17.855151835353158</v>
      </c>
      <c r="K269" s="81">
        <v>18.847626149772253</v>
      </c>
      <c r="L269" s="81">
        <v>17.369087438133676</v>
      </c>
      <c r="M269" s="81">
        <v>20.375251437958692</v>
      </c>
      <c r="N269" s="73">
        <v>27.141538045811696</v>
      </c>
      <c r="O269" s="81">
        <v>20.026518521741647</v>
      </c>
      <c r="P269" s="81">
        <v>18.157006676187763</v>
      </c>
      <c r="Q269" s="81">
        <v>20.105088472811389</v>
      </c>
      <c r="R269" s="81">
        <v>21.139816549188485</v>
      </c>
      <c r="S269" s="81">
        <v>15.57114746457323</v>
      </c>
      <c r="T269" s="81">
        <v>21.08027097002639</v>
      </c>
      <c r="U269" s="81">
        <v>19.115352913990822</v>
      </c>
      <c r="V269" s="81">
        <v>19.030793370071539</v>
      </c>
      <c r="W269" s="81">
        <v>23.649646677028635</v>
      </c>
      <c r="X269" s="81">
        <v>21.519810127446082</v>
      </c>
      <c r="Y269" s="81">
        <v>18.406065838607855</v>
      </c>
      <c r="Z269" s="81">
        <v>17.529395703652824</v>
      </c>
      <c r="AA269" s="81">
        <v>0</v>
      </c>
      <c r="AB269" s="81">
        <v>22.693096925772871</v>
      </c>
      <c r="AC269" s="81">
        <v>17.195696918561872</v>
      </c>
      <c r="AD269" s="18">
        <v>18.847626149772253</v>
      </c>
      <c r="AE269" s="81">
        <v>15.172242974941136</v>
      </c>
      <c r="AF269" s="81">
        <v>0</v>
      </c>
      <c r="AG269" s="81">
        <v>21.795800831230469</v>
      </c>
      <c r="AH269" s="81">
        <v>19.898237229591793</v>
      </c>
      <c r="AI269" s="81">
        <v>19.907045871437742</v>
      </c>
      <c r="AJ269" s="81">
        <v>26.027853280518805</v>
      </c>
      <c r="AK269" s="81">
        <v>16.922334875424731</v>
      </c>
      <c r="AL269" s="81">
        <v>22.991680405311822</v>
      </c>
      <c r="AM269" s="81">
        <v>22.625663512509643</v>
      </c>
      <c r="AN269" s="81">
        <v>18.113213121854528</v>
      </c>
      <c r="AO269" s="81">
        <v>19.138770462609333</v>
      </c>
      <c r="AP269" s="81">
        <v>16.754423861871771</v>
      </c>
      <c r="AQ269" s="81">
        <v>19.500355133437548</v>
      </c>
      <c r="AR269" s="81">
        <v>20.993214961953328</v>
      </c>
      <c r="AS269" s="81"/>
      <c r="AT269" s="81"/>
    </row>
    <row r="270" spans="1:46" s="77" customFormat="1" x14ac:dyDescent="0.25">
      <c r="B270" s="77" t="s">
        <v>46</v>
      </c>
      <c r="N270" s="84"/>
    </row>
    <row r="271" spans="1:46" s="77" customFormat="1" x14ac:dyDescent="0.25">
      <c r="A271" s="77" t="s">
        <v>174</v>
      </c>
      <c r="B271" s="77" t="s">
        <v>42</v>
      </c>
      <c r="D271" s="77" t="s">
        <v>40</v>
      </c>
      <c r="E271" s="77" t="s">
        <v>41</v>
      </c>
      <c r="F271" s="77">
        <v>2010</v>
      </c>
      <c r="I271" s="81">
        <v>0</v>
      </c>
      <c r="J271" s="81">
        <v>0.55946648141190347</v>
      </c>
      <c r="K271" s="81">
        <v>0</v>
      </c>
      <c r="L271" s="81">
        <v>2.3392436213505894</v>
      </c>
      <c r="M271" s="81">
        <v>0</v>
      </c>
      <c r="N271" s="73">
        <v>0</v>
      </c>
      <c r="O271" s="81">
        <v>0</v>
      </c>
      <c r="P271" s="81">
        <v>0</v>
      </c>
      <c r="Q271" s="81">
        <v>0.52649678769886765</v>
      </c>
      <c r="R271" s="81">
        <v>0</v>
      </c>
      <c r="S271" s="81">
        <v>0</v>
      </c>
      <c r="T271" s="81">
        <v>0.79172028339813705</v>
      </c>
      <c r="U271" s="81">
        <v>0</v>
      </c>
      <c r="V271" s="81">
        <v>12.634098303425006</v>
      </c>
      <c r="W271" s="81">
        <v>9.031959747582242</v>
      </c>
      <c r="X271" s="81">
        <v>29.778450865264805</v>
      </c>
      <c r="Y271" s="81">
        <v>0.26178119937051908</v>
      </c>
      <c r="Z271" s="81">
        <v>0</v>
      </c>
      <c r="AA271" s="81">
        <v>0</v>
      </c>
      <c r="AB271" s="81">
        <v>2.2360426234601358</v>
      </c>
      <c r="AC271" s="81">
        <v>0</v>
      </c>
      <c r="AD271" s="81">
        <v>0</v>
      </c>
      <c r="AE271" s="81">
        <v>0</v>
      </c>
      <c r="AF271" s="81">
        <v>0</v>
      </c>
      <c r="AG271" s="81">
        <v>0</v>
      </c>
      <c r="AH271" s="81">
        <v>0</v>
      </c>
      <c r="AI271" s="81">
        <v>0</v>
      </c>
      <c r="AJ271" s="81">
        <v>0</v>
      </c>
      <c r="AK271" s="81">
        <v>0</v>
      </c>
      <c r="AL271" s="81">
        <v>0</v>
      </c>
      <c r="AM271" s="81">
        <v>1.2203970489774348E-2</v>
      </c>
      <c r="AN271" s="81">
        <v>0</v>
      </c>
      <c r="AO271" s="81">
        <v>0</v>
      </c>
      <c r="AP271" s="81">
        <v>0</v>
      </c>
      <c r="AQ271" s="81">
        <v>0.99178838612328035</v>
      </c>
      <c r="AR271" s="81">
        <v>0</v>
      </c>
      <c r="AS271" s="81"/>
      <c r="AT271" s="81"/>
    </row>
    <row r="272" spans="1:46" s="77" customFormat="1" x14ac:dyDescent="0.25">
      <c r="A272" s="77" t="s">
        <v>174</v>
      </c>
      <c r="B272" s="77" t="s">
        <v>42</v>
      </c>
      <c r="D272" s="77" t="s">
        <v>40</v>
      </c>
      <c r="E272" s="77" t="s">
        <v>41</v>
      </c>
      <c r="F272" s="77">
        <v>2020</v>
      </c>
      <c r="H272" s="23"/>
      <c r="I272" s="81">
        <v>0</v>
      </c>
      <c r="J272" s="81">
        <v>0.2549561111510687</v>
      </c>
      <c r="K272" s="81">
        <v>0</v>
      </c>
      <c r="L272" s="81">
        <v>2.1323275175234473</v>
      </c>
      <c r="M272" s="81">
        <v>0</v>
      </c>
      <c r="N272" s="73">
        <v>0</v>
      </c>
      <c r="O272" s="81">
        <v>0</v>
      </c>
      <c r="P272" s="81">
        <v>0</v>
      </c>
      <c r="Q272" s="81">
        <v>0</v>
      </c>
      <c r="R272" s="81">
        <v>0</v>
      </c>
      <c r="S272" s="81">
        <v>0</v>
      </c>
      <c r="T272" s="81">
        <v>1.6541326974822519</v>
      </c>
      <c r="U272" s="81">
        <v>0</v>
      </c>
      <c r="V272" s="81">
        <v>12.42084575232929</v>
      </c>
      <c r="W272" s="81">
        <v>3.7759392980048823</v>
      </c>
      <c r="X272" s="81">
        <v>28.591692435715728</v>
      </c>
      <c r="Y272" s="81">
        <v>0.48733686331982845</v>
      </c>
      <c r="Z272" s="81">
        <v>0</v>
      </c>
      <c r="AA272" s="81">
        <v>0</v>
      </c>
      <c r="AB272" s="81">
        <v>6.611338322739571</v>
      </c>
      <c r="AC272" s="81">
        <v>0</v>
      </c>
      <c r="AD272" s="81">
        <v>0</v>
      </c>
      <c r="AE272" s="81">
        <v>0</v>
      </c>
      <c r="AF272" s="81">
        <v>0</v>
      </c>
      <c r="AG272" s="81">
        <v>0</v>
      </c>
      <c r="AH272" s="81">
        <v>0</v>
      </c>
      <c r="AI272" s="81">
        <v>0</v>
      </c>
      <c r="AJ272" s="81">
        <v>0</v>
      </c>
      <c r="AK272" s="81">
        <v>0</v>
      </c>
      <c r="AL272" s="81">
        <v>0</v>
      </c>
      <c r="AM272" s="81">
        <v>0.14498733109789719</v>
      </c>
      <c r="AN272" s="81">
        <v>0</v>
      </c>
      <c r="AO272" s="81">
        <v>0</v>
      </c>
      <c r="AP272" s="81">
        <v>0</v>
      </c>
      <c r="AQ272" s="81">
        <v>0.66646160754415817</v>
      </c>
      <c r="AR272" s="81">
        <v>0</v>
      </c>
      <c r="AS272" s="81"/>
      <c r="AT272" s="81"/>
    </row>
    <row r="273" spans="1:46" s="77" customFormat="1" x14ac:dyDescent="0.25">
      <c r="A273" s="77" t="s">
        <v>174</v>
      </c>
      <c r="B273" s="77" t="s">
        <v>42</v>
      </c>
      <c r="D273" s="77" t="s">
        <v>40</v>
      </c>
      <c r="E273" s="77" t="s">
        <v>41</v>
      </c>
      <c r="F273" s="77">
        <v>2030</v>
      </c>
      <c r="H273" s="23"/>
      <c r="I273" s="81">
        <v>0</v>
      </c>
      <c r="J273" s="81">
        <v>0.38851980273532266</v>
      </c>
      <c r="K273" s="81">
        <v>0</v>
      </c>
      <c r="L273" s="81">
        <v>2.5273343706664049</v>
      </c>
      <c r="M273" s="81">
        <v>0</v>
      </c>
      <c r="N273" s="73">
        <v>0</v>
      </c>
      <c r="O273" s="81">
        <v>0</v>
      </c>
      <c r="P273" s="81">
        <v>0</v>
      </c>
      <c r="Q273" s="81">
        <v>0</v>
      </c>
      <c r="R273" s="81">
        <v>0</v>
      </c>
      <c r="S273" s="81">
        <v>0</v>
      </c>
      <c r="T273" s="81">
        <v>3.615592286770291</v>
      </c>
      <c r="U273" s="81">
        <v>0</v>
      </c>
      <c r="V273" s="81">
        <v>21.118286222474868</v>
      </c>
      <c r="W273" s="81">
        <v>7.0100998863870707</v>
      </c>
      <c r="X273" s="81">
        <v>43.102061596942974</v>
      </c>
      <c r="Y273" s="81">
        <v>0.61207458210384647</v>
      </c>
      <c r="Z273" s="81">
        <v>0</v>
      </c>
      <c r="AA273" s="81">
        <v>0</v>
      </c>
      <c r="AB273" s="81">
        <v>5.9750414561610068</v>
      </c>
      <c r="AC273" s="81">
        <v>0</v>
      </c>
      <c r="AD273" s="81">
        <v>0</v>
      </c>
      <c r="AE273" s="81">
        <v>0</v>
      </c>
      <c r="AF273" s="81">
        <v>0</v>
      </c>
      <c r="AG273" s="81">
        <v>0</v>
      </c>
      <c r="AH273" s="81">
        <v>0</v>
      </c>
      <c r="AI273" s="81">
        <v>0</v>
      </c>
      <c r="AJ273" s="81">
        <v>0</v>
      </c>
      <c r="AK273" s="81">
        <v>0</v>
      </c>
      <c r="AL273" s="81">
        <v>0</v>
      </c>
      <c r="AM273" s="81">
        <v>0.18872222847620324</v>
      </c>
      <c r="AN273" s="81">
        <v>0</v>
      </c>
      <c r="AO273" s="81">
        <v>0</v>
      </c>
      <c r="AP273" s="81">
        <v>0</v>
      </c>
      <c r="AQ273" s="81">
        <v>0.97219265067107163</v>
      </c>
      <c r="AR273" s="81">
        <v>0</v>
      </c>
      <c r="AS273" s="81"/>
      <c r="AT273" s="81"/>
    </row>
    <row r="274" spans="1:46" s="77" customFormat="1" x14ac:dyDescent="0.25">
      <c r="A274" s="77" t="s">
        <v>174</v>
      </c>
      <c r="B274" s="77" t="s">
        <v>42</v>
      </c>
      <c r="D274" s="77" t="s">
        <v>40</v>
      </c>
      <c r="E274" s="77" t="s">
        <v>41</v>
      </c>
      <c r="F274" s="77">
        <v>2040</v>
      </c>
      <c r="H274" s="23"/>
      <c r="I274" s="81">
        <v>0</v>
      </c>
      <c r="J274" s="81">
        <v>0.40403801339634188</v>
      </c>
      <c r="K274" s="81">
        <v>0</v>
      </c>
      <c r="L274" s="81">
        <v>2.4111153742275073</v>
      </c>
      <c r="M274" s="81">
        <v>0</v>
      </c>
      <c r="N274" s="73">
        <v>0</v>
      </c>
      <c r="O274" s="81">
        <v>0</v>
      </c>
      <c r="P274" s="81">
        <v>0</v>
      </c>
      <c r="Q274" s="81">
        <v>7.8659008518084508E-2</v>
      </c>
      <c r="R274" s="81">
        <v>0</v>
      </c>
      <c r="S274" s="81">
        <v>0</v>
      </c>
      <c r="T274" s="81">
        <v>7.3734688213751935</v>
      </c>
      <c r="U274" s="81">
        <v>0</v>
      </c>
      <c r="V274" s="81">
        <v>16.309244898030894</v>
      </c>
      <c r="W274" s="81">
        <v>7.2364571968868292</v>
      </c>
      <c r="X274" s="81">
        <v>43.7297550848402</v>
      </c>
      <c r="Y274" s="81">
        <v>0.66111676721273716</v>
      </c>
      <c r="Z274" s="81">
        <v>0</v>
      </c>
      <c r="AA274" s="81">
        <v>0</v>
      </c>
      <c r="AB274" s="81">
        <v>7.4492510607610711</v>
      </c>
      <c r="AC274" s="81">
        <v>0</v>
      </c>
      <c r="AD274" s="81">
        <v>0</v>
      </c>
      <c r="AE274" s="81">
        <v>0</v>
      </c>
      <c r="AF274" s="81">
        <v>0</v>
      </c>
      <c r="AG274" s="81">
        <v>0</v>
      </c>
      <c r="AH274" s="81">
        <v>0</v>
      </c>
      <c r="AI274" s="81">
        <v>0</v>
      </c>
      <c r="AJ274" s="81">
        <v>0</v>
      </c>
      <c r="AK274" s="81">
        <v>0</v>
      </c>
      <c r="AL274" s="81">
        <v>0</v>
      </c>
      <c r="AM274" s="81">
        <v>0.18717024781042479</v>
      </c>
      <c r="AN274" s="81">
        <v>0</v>
      </c>
      <c r="AO274" s="81">
        <v>0</v>
      </c>
      <c r="AP274" s="81">
        <v>0</v>
      </c>
      <c r="AQ274" s="81">
        <v>0.93805334080006886</v>
      </c>
      <c r="AR274" s="81">
        <v>0</v>
      </c>
      <c r="AS274" s="81"/>
      <c r="AT274" s="81"/>
    </row>
    <row r="275" spans="1:46" s="77" customFormat="1" x14ac:dyDescent="0.25">
      <c r="A275" s="77" t="s">
        <v>174</v>
      </c>
      <c r="B275" s="77" t="s">
        <v>42</v>
      </c>
      <c r="D275" s="77" t="s">
        <v>40</v>
      </c>
      <c r="E275" s="80" t="s">
        <v>41</v>
      </c>
      <c r="F275" s="80">
        <v>2050</v>
      </c>
      <c r="G275" s="80"/>
      <c r="H275" s="95"/>
      <c r="I275" s="82">
        <v>0</v>
      </c>
      <c r="J275" s="82">
        <v>0.41909321628268625</v>
      </c>
      <c r="K275" s="82">
        <v>0</v>
      </c>
      <c r="L275" s="82">
        <v>2.3121517839147465</v>
      </c>
      <c r="M275" s="82">
        <v>0</v>
      </c>
      <c r="N275" s="96">
        <v>0</v>
      </c>
      <c r="O275" s="82">
        <v>0</v>
      </c>
      <c r="P275" s="82">
        <v>0</v>
      </c>
      <c r="Q275" s="82">
        <v>0.14803192468590942</v>
      </c>
      <c r="R275" s="82">
        <v>0</v>
      </c>
      <c r="S275" s="82">
        <v>0</v>
      </c>
      <c r="T275" s="82">
        <v>10.098813314981278</v>
      </c>
      <c r="U275" s="82">
        <v>0</v>
      </c>
      <c r="V275" s="82">
        <v>11.789844552899309</v>
      </c>
      <c r="W275" s="82">
        <v>7.1073962080510009</v>
      </c>
      <c r="X275" s="82">
        <v>44.17582187032292</v>
      </c>
      <c r="Y275" s="82">
        <v>0.708541154227742</v>
      </c>
      <c r="Z275" s="82">
        <v>0</v>
      </c>
      <c r="AA275" s="82">
        <v>0</v>
      </c>
      <c r="AB275" s="82">
        <v>9.9245078170598866</v>
      </c>
      <c r="AC275" s="82">
        <v>0</v>
      </c>
      <c r="AD275" s="82">
        <v>0</v>
      </c>
      <c r="AE275" s="82">
        <v>0</v>
      </c>
      <c r="AF275" s="82">
        <v>0</v>
      </c>
      <c r="AG275" s="82">
        <v>0</v>
      </c>
      <c r="AH275" s="82">
        <v>0</v>
      </c>
      <c r="AI275" s="82">
        <v>0</v>
      </c>
      <c r="AJ275" s="82">
        <v>0</v>
      </c>
      <c r="AK275" s="82">
        <v>0</v>
      </c>
      <c r="AL275" s="82">
        <v>0</v>
      </c>
      <c r="AM275" s="82">
        <v>0.18514396555337742</v>
      </c>
      <c r="AN275" s="82">
        <v>0</v>
      </c>
      <c r="AO275" s="82">
        <v>0</v>
      </c>
      <c r="AP275" s="82">
        <v>0</v>
      </c>
      <c r="AQ275" s="82">
        <v>0.84309598883792436</v>
      </c>
      <c r="AR275" s="82">
        <v>0</v>
      </c>
      <c r="AS275" s="85"/>
      <c r="AT275" s="85"/>
    </row>
    <row r="276" spans="1:46" s="77" customFormat="1" x14ac:dyDescent="0.25">
      <c r="A276" s="77" t="s">
        <v>157</v>
      </c>
      <c r="E276" s="77" t="s">
        <v>45</v>
      </c>
      <c r="F276" s="77">
        <v>2010</v>
      </c>
      <c r="I276" s="81">
        <v>12.773189687239029</v>
      </c>
      <c r="J276" s="81">
        <v>12.992283730826758</v>
      </c>
      <c r="K276" s="81">
        <v>13.184497780842619</v>
      </c>
      <c r="L276" s="81">
        <v>11.357682668416475</v>
      </c>
      <c r="M276" s="81">
        <v>13.259950855908173</v>
      </c>
      <c r="N276" s="73">
        <v>45.96788945127053</v>
      </c>
      <c r="O276" s="81">
        <v>18.331435230481407</v>
      </c>
      <c r="P276" s="81">
        <v>10.771664156511177</v>
      </c>
      <c r="Q276" s="81">
        <v>13.705220231804841</v>
      </c>
      <c r="R276" s="81">
        <v>13.599147342040803</v>
      </c>
      <c r="S276" s="81">
        <v>11.683783550215979</v>
      </c>
      <c r="T276" s="81">
        <v>15.397939381076036</v>
      </c>
      <c r="U276" s="81">
        <v>12.521065246218507</v>
      </c>
      <c r="V276" s="81">
        <v>13.71276296635148</v>
      </c>
      <c r="W276" s="81">
        <v>19.353190429326329</v>
      </c>
      <c r="X276" s="81">
        <v>13.352502841616911</v>
      </c>
      <c r="Y276" s="81">
        <v>12.582711702786536</v>
      </c>
      <c r="Z276" s="81">
        <v>10.964759235371609</v>
      </c>
      <c r="AA276" s="81">
        <v>0</v>
      </c>
      <c r="AB276" s="81">
        <v>18.560536603379131</v>
      </c>
      <c r="AC276" s="81">
        <v>11.733802999901116</v>
      </c>
      <c r="AD276" s="18">
        <v>13.184497780842619</v>
      </c>
      <c r="AE276" s="81">
        <v>11.457675092693494</v>
      </c>
      <c r="AF276" s="81">
        <v>0</v>
      </c>
      <c r="AG276" s="81">
        <v>12.319777218822354</v>
      </c>
      <c r="AH276" s="81">
        <v>13.852757597203235</v>
      </c>
      <c r="AI276" s="81">
        <v>12.916161883468428</v>
      </c>
      <c r="AJ276" s="81">
        <v>21.029647719522142</v>
      </c>
      <c r="AK276" s="81">
        <v>11.655892336543102</v>
      </c>
      <c r="AL276" s="81">
        <v>14.436498227474404</v>
      </c>
      <c r="AM276" s="81">
        <v>12.757767510061141</v>
      </c>
      <c r="AN276" s="81">
        <v>11.297837599628998</v>
      </c>
      <c r="AO276" s="81">
        <v>13.292097555887169</v>
      </c>
      <c r="AP276" s="81">
        <v>12.798398485212276</v>
      </c>
      <c r="AQ276" s="81">
        <v>11.681737057116797</v>
      </c>
      <c r="AR276" s="81">
        <v>13.574877362050032</v>
      </c>
      <c r="AS276" s="81"/>
      <c r="AT276" s="81"/>
    </row>
    <row r="277" spans="1:46" s="77" customFormat="1" x14ac:dyDescent="0.25">
      <c r="A277" s="77" t="s">
        <v>157</v>
      </c>
      <c r="E277" s="77" t="s">
        <v>45</v>
      </c>
      <c r="F277" s="77">
        <v>2020</v>
      </c>
      <c r="I277" s="81">
        <v>14.056823350207996</v>
      </c>
      <c r="J277" s="81">
        <v>14.297775390370589</v>
      </c>
      <c r="K277" s="81">
        <v>14.50203881582601</v>
      </c>
      <c r="L277" s="81">
        <v>12.620853010979133</v>
      </c>
      <c r="M277" s="81">
        <v>14.61023897552008</v>
      </c>
      <c r="N277" s="73">
        <v>49.848003874169365</v>
      </c>
      <c r="O277" s="81">
        <v>20.601364909111535</v>
      </c>
      <c r="P277" s="81">
        <v>11.915240344810915</v>
      </c>
      <c r="Q277" s="81">
        <v>15.113088916185903</v>
      </c>
      <c r="R277" s="81">
        <v>14.8931422674515</v>
      </c>
      <c r="S277" s="81">
        <v>12.968091902443803</v>
      </c>
      <c r="T277" s="81">
        <v>17.064944429726324</v>
      </c>
      <c r="U277" s="81">
        <v>13.73318863942929</v>
      </c>
      <c r="V277" s="81">
        <v>15.112670174314713</v>
      </c>
      <c r="W277" s="81">
        <v>21.596536932088672</v>
      </c>
      <c r="X277" s="81">
        <v>14.733878666168469</v>
      </c>
      <c r="Y277" s="81">
        <v>14.016439859747335</v>
      </c>
      <c r="Z277" s="81">
        <v>11.976269653554363</v>
      </c>
      <c r="AA277" s="81">
        <v>0</v>
      </c>
      <c r="AB277" s="81">
        <v>20.639248046275085</v>
      </c>
      <c r="AC277" s="81">
        <v>13.048519052541982</v>
      </c>
      <c r="AD277" s="18">
        <v>14.50203881582601</v>
      </c>
      <c r="AE277" s="81">
        <v>12.718625986703904</v>
      </c>
      <c r="AF277" s="81">
        <v>0</v>
      </c>
      <c r="AG277" s="81">
        <v>13.60790620177008</v>
      </c>
      <c r="AH277" s="81">
        <v>15.459095945817001</v>
      </c>
      <c r="AI277" s="81">
        <v>14.186092369078287</v>
      </c>
      <c r="AJ277" s="81">
        <v>17.923336775011908</v>
      </c>
      <c r="AK277" s="81">
        <v>12.949062527592183</v>
      </c>
      <c r="AL277" s="81">
        <v>16.003039828832126</v>
      </c>
      <c r="AM277" s="81">
        <v>14.244183634262585</v>
      </c>
      <c r="AN277" s="81">
        <v>12.3794444821431</v>
      </c>
      <c r="AO277" s="81">
        <v>14.591946487795484</v>
      </c>
      <c r="AP277" s="81">
        <v>14.235705695588921</v>
      </c>
      <c r="AQ277" s="81">
        <v>12.966484727721021</v>
      </c>
      <c r="AR277" s="81">
        <v>14.932421144433082</v>
      </c>
      <c r="AS277" s="81"/>
      <c r="AT277" s="81"/>
    </row>
    <row r="278" spans="1:46" s="77" customFormat="1" x14ac:dyDescent="0.25">
      <c r="A278" s="77" t="s">
        <v>157</v>
      </c>
      <c r="E278" s="77" t="s">
        <v>45</v>
      </c>
      <c r="F278" s="77">
        <v>2030</v>
      </c>
      <c r="I278" s="81">
        <v>12.837872612877142</v>
      </c>
      <c r="J278" s="81">
        <v>19.491087820948692</v>
      </c>
      <c r="K278" s="81">
        <v>19.743284276687</v>
      </c>
      <c r="L278" s="81">
        <v>17.350339496976435</v>
      </c>
      <c r="M278" s="81">
        <v>13.327992532089263</v>
      </c>
      <c r="N278" s="73">
        <v>49.82734009356335</v>
      </c>
      <c r="O278" s="81">
        <v>29.099910800294968</v>
      </c>
      <c r="P278" s="81">
        <v>16.196753912312747</v>
      </c>
      <c r="Q278" s="81">
        <v>20.713662375056284</v>
      </c>
      <c r="R278" s="81">
        <v>20.040720103060625</v>
      </c>
      <c r="S278" s="81">
        <v>17.776502300613149</v>
      </c>
      <c r="T278" s="81">
        <v>23.696375567338595</v>
      </c>
      <c r="U278" s="81">
        <v>18.555077342690485</v>
      </c>
      <c r="V278" s="81">
        <v>20.681572473783817</v>
      </c>
      <c r="W278" s="81">
        <v>30.520683780304182</v>
      </c>
      <c r="X278" s="81">
        <v>13.42211104239523</v>
      </c>
      <c r="Y278" s="81">
        <v>19.384273344688783</v>
      </c>
      <c r="Z278" s="81">
        <v>16.000109706460812</v>
      </c>
      <c r="AA278" s="81">
        <v>0</v>
      </c>
      <c r="AB278" s="81">
        <v>28.908468226317225</v>
      </c>
      <c r="AC278" s="81">
        <v>17.970774932286584</v>
      </c>
      <c r="AD278" s="18">
        <v>19.743284276687</v>
      </c>
      <c r="AE278" s="81">
        <v>17.439586790099067</v>
      </c>
      <c r="AF278" s="81">
        <v>0</v>
      </c>
      <c r="AG278" s="81">
        <v>12.384686665824228</v>
      </c>
      <c r="AH278" s="81">
        <v>21.473176602580079</v>
      </c>
      <c r="AI278" s="81">
        <v>19.237940635341637</v>
      </c>
      <c r="AJ278" s="81">
        <v>22.671699779870075</v>
      </c>
      <c r="AK278" s="81">
        <v>17.790651373804085</v>
      </c>
      <c r="AL278" s="81">
        <v>22.234822247259508</v>
      </c>
      <c r="AM278" s="81">
        <v>19.809533559845192</v>
      </c>
      <c r="AN278" s="81">
        <v>11.352340297376511</v>
      </c>
      <c r="AO278" s="81">
        <v>19.76281185993578</v>
      </c>
      <c r="AP278" s="81">
        <v>19.616939044846831</v>
      </c>
      <c r="AQ278" s="81">
        <v>17.776539920184145</v>
      </c>
      <c r="AR278" s="81">
        <v>20.332799575473704</v>
      </c>
      <c r="AS278" s="81"/>
      <c r="AT278" s="81"/>
    </row>
    <row r="279" spans="1:46" s="77" customFormat="1" x14ac:dyDescent="0.25">
      <c r="A279" s="77" t="s">
        <v>157</v>
      </c>
      <c r="E279" s="77" t="s">
        <v>45</v>
      </c>
      <c r="F279" s="77">
        <v>2040</v>
      </c>
      <c r="I279" s="81">
        <v>13.092820194086819</v>
      </c>
      <c r="J279" s="81">
        <v>19.743043348151385</v>
      </c>
      <c r="K279" s="81">
        <v>19.997565293079251</v>
      </c>
      <c r="L279" s="81">
        <v>17.472137175190742</v>
      </c>
      <c r="M279" s="81">
        <v>13.596178619726592</v>
      </c>
      <c r="N279" s="73">
        <v>57.291304972869867</v>
      </c>
      <c r="O279" s="81">
        <v>29.318782622567568</v>
      </c>
      <c r="P279" s="81">
        <v>16.307020149455294</v>
      </c>
      <c r="Q279" s="81">
        <v>20.98537632589785</v>
      </c>
      <c r="R279" s="81">
        <v>20.290456798998903</v>
      </c>
      <c r="S279" s="81">
        <v>17.900338255558534</v>
      </c>
      <c r="T279" s="81">
        <v>24.018101970423398</v>
      </c>
      <c r="U279" s="81">
        <v>18.789013106537382</v>
      </c>
      <c r="V279" s="81">
        <v>20.951749886284841</v>
      </c>
      <c r="W279" s="81">
        <v>30.953642157839344</v>
      </c>
      <c r="X279" s="81">
        <v>13.696471582610712</v>
      </c>
      <c r="Y279" s="81">
        <v>19.52251669967541</v>
      </c>
      <c r="Z279" s="81">
        <v>16.195327836596778</v>
      </c>
      <c r="AA279" s="81">
        <v>0</v>
      </c>
      <c r="AB279" s="81">
        <v>29.309652587525722</v>
      </c>
      <c r="AC279" s="81">
        <v>18.097542867399977</v>
      </c>
      <c r="AD279" s="18">
        <v>19.997565293079251</v>
      </c>
      <c r="AE279" s="81">
        <v>17.561170565388032</v>
      </c>
      <c r="AF279" s="81">
        <v>0</v>
      </c>
      <c r="AG279" s="81">
        <v>12.64052708039315</v>
      </c>
      <c r="AH279" s="81">
        <v>21.628063427866945</v>
      </c>
      <c r="AI279" s="81">
        <v>19.483032974824226</v>
      </c>
      <c r="AJ279" s="81">
        <v>25.847231791750424</v>
      </c>
      <c r="AK279" s="81">
        <v>17.915341807559876</v>
      </c>
      <c r="AL279" s="81">
        <v>22.537159540776148</v>
      </c>
      <c r="AM279" s="81">
        <v>19.952857090083203</v>
      </c>
      <c r="AN279" s="81">
        <v>11.567162537141485</v>
      </c>
      <c r="AO279" s="81">
        <v>20.013678359563404</v>
      </c>
      <c r="AP279" s="81">
        <v>19.755527500366973</v>
      </c>
      <c r="AQ279" s="81">
        <v>17.900418235214289</v>
      </c>
      <c r="AR279" s="81">
        <v>20.59480098842074</v>
      </c>
      <c r="AS279" s="81"/>
      <c r="AT279" s="81"/>
    </row>
    <row r="280" spans="1:46" s="77" customFormat="1" x14ac:dyDescent="0.25">
      <c r="A280" s="77" t="s">
        <v>157</v>
      </c>
      <c r="E280" s="77" t="s">
        <v>45</v>
      </c>
      <c r="F280" s="77">
        <v>2050</v>
      </c>
      <c r="I280" s="81">
        <v>13.347767775296496</v>
      </c>
      <c r="J280" s="81">
        <v>19.994998875354071</v>
      </c>
      <c r="K280" s="81">
        <v>20.25184630947151</v>
      </c>
      <c r="L280" s="81">
        <v>17.593934853405045</v>
      </c>
      <c r="M280" s="81">
        <v>13.86436470736392</v>
      </c>
      <c r="N280" s="73">
        <v>64.755269852176397</v>
      </c>
      <c r="O280" s="81">
        <v>29.537654444840168</v>
      </c>
      <c r="P280" s="81">
        <v>16.417286386597834</v>
      </c>
      <c r="Q280" s="81">
        <v>21.257090276739433</v>
      </c>
      <c r="R280" s="81">
        <v>20.540193494937185</v>
      </c>
      <c r="S280" s="81">
        <v>18.024174210503915</v>
      </c>
      <c r="T280" s="81">
        <v>24.33982837350818</v>
      </c>
      <c r="U280" s="81">
        <v>19.022948870384276</v>
      </c>
      <c r="V280" s="81">
        <v>21.221927298785872</v>
      </c>
      <c r="W280" s="81">
        <v>31.386600535374537</v>
      </c>
      <c r="X280" s="81">
        <v>13.970832122826195</v>
      </c>
      <c r="Y280" s="81">
        <v>19.660760054662045</v>
      </c>
      <c r="Z280" s="81">
        <v>16.390545966732748</v>
      </c>
      <c r="AA280" s="81">
        <v>0</v>
      </c>
      <c r="AB280" s="81">
        <v>29.710836948734215</v>
      </c>
      <c r="AC280" s="81">
        <v>18.224310802513369</v>
      </c>
      <c r="AD280" s="18">
        <v>20.25184630947151</v>
      </c>
      <c r="AE280" s="81">
        <v>17.682754340677004</v>
      </c>
      <c r="AF280" s="81">
        <v>0</v>
      </c>
      <c r="AG280" s="81">
        <v>12.896367494962073</v>
      </c>
      <c r="AH280" s="81">
        <v>21.782950253153814</v>
      </c>
      <c r="AI280" s="81">
        <v>19.728125314306816</v>
      </c>
      <c r="AJ280" s="81">
        <v>29.022763803630763</v>
      </c>
      <c r="AK280" s="81">
        <v>18.040032241315657</v>
      </c>
      <c r="AL280" s="81">
        <v>22.839496834292792</v>
      </c>
      <c r="AM280" s="81">
        <v>20.096180620321217</v>
      </c>
      <c r="AN280" s="81">
        <v>11.781984776906457</v>
      </c>
      <c r="AO280" s="81">
        <v>20.264544859191023</v>
      </c>
      <c r="AP280" s="81">
        <v>19.89411595588712</v>
      </c>
      <c r="AQ280" s="81">
        <v>18.02429655024444</v>
      </c>
      <c r="AR280" s="81">
        <v>20.856802401367769</v>
      </c>
      <c r="AS280" s="81"/>
      <c r="AT280" s="81"/>
    </row>
    <row r="281" spans="1:46" s="77" customFormat="1" x14ac:dyDescent="0.25">
      <c r="B281" s="77" t="s">
        <v>46</v>
      </c>
      <c r="N281" s="84"/>
    </row>
    <row r="282" spans="1:46" s="77" customFormat="1" x14ac:dyDescent="0.25">
      <c r="A282" s="77" t="s">
        <v>175</v>
      </c>
      <c r="B282" s="77" t="s">
        <v>42</v>
      </c>
      <c r="D282" s="77" t="s">
        <v>40</v>
      </c>
      <c r="E282" s="77" t="s">
        <v>41</v>
      </c>
      <c r="F282" s="77">
        <v>2010</v>
      </c>
      <c r="I282" s="81">
        <v>0</v>
      </c>
      <c r="J282" s="81">
        <v>1.4819444719103994</v>
      </c>
      <c r="K282" s="81">
        <v>0.90830953937921921</v>
      </c>
      <c r="L282" s="81">
        <v>0.35858713468953679</v>
      </c>
      <c r="M282" s="81">
        <v>0</v>
      </c>
      <c r="N282" s="73">
        <v>0</v>
      </c>
      <c r="O282" s="81">
        <v>0</v>
      </c>
      <c r="P282" s="81">
        <v>1.5699752793625006</v>
      </c>
      <c r="Q282" s="81">
        <v>2.2382693604641841</v>
      </c>
      <c r="R282" s="81">
        <v>0</v>
      </c>
      <c r="S282" s="81">
        <v>0</v>
      </c>
      <c r="T282" s="81">
        <v>3.5192179660605238</v>
      </c>
      <c r="U282" s="81">
        <v>0</v>
      </c>
      <c r="V282" s="81">
        <v>11.412452985588821</v>
      </c>
      <c r="W282" s="81">
        <v>0</v>
      </c>
      <c r="X282" s="81">
        <v>0.35389954101169241</v>
      </c>
      <c r="Y282" s="81">
        <v>9.241337005987539</v>
      </c>
      <c r="Z282" s="81">
        <v>0</v>
      </c>
      <c r="AA282" s="81">
        <v>0</v>
      </c>
      <c r="AB282" s="81">
        <v>1.8227436651136899</v>
      </c>
      <c r="AC282" s="81">
        <v>7.5816305976312476E-2</v>
      </c>
      <c r="AD282" s="81">
        <v>5.3823595382817288E-3</v>
      </c>
      <c r="AE282" s="81">
        <v>0</v>
      </c>
      <c r="AF282" s="81">
        <v>0</v>
      </c>
      <c r="AG282" s="81">
        <v>0</v>
      </c>
      <c r="AH282" s="81">
        <v>0</v>
      </c>
      <c r="AI282" s="81">
        <v>0.10154517729918103</v>
      </c>
      <c r="AJ282" s="81">
        <v>0</v>
      </c>
      <c r="AK282" s="81">
        <v>1.7764933236358584</v>
      </c>
      <c r="AL282" s="81">
        <v>0</v>
      </c>
      <c r="AM282" s="81">
        <v>3.1298262276338531</v>
      </c>
      <c r="AN282" s="81">
        <v>0</v>
      </c>
      <c r="AO282" s="81">
        <v>0</v>
      </c>
      <c r="AP282" s="81">
        <v>0</v>
      </c>
      <c r="AQ282" s="81">
        <v>4.0936853362094361</v>
      </c>
      <c r="AR282" s="81">
        <v>0</v>
      </c>
      <c r="AS282" s="81"/>
      <c r="AT282" s="81"/>
    </row>
    <row r="283" spans="1:46" s="77" customFormat="1" x14ac:dyDescent="0.25">
      <c r="A283" s="77" t="s">
        <v>175</v>
      </c>
      <c r="B283" s="77" t="s">
        <v>42</v>
      </c>
      <c r="D283" s="77" t="s">
        <v>40</v>
      </c>
      <c r="E283" s="77" t="s">
        <v>41</v>
      </c>
      <c r="F283" s="77">
        <v>2020</v>
      </c>
      <c r="H283" s="23"/>
      <c r="I283" s="81">
        <v>0</v>
      </c>
      <c r="J283" s="81">
        <v>0.35756812496249152</v>
      </c>
      <c r="K283" s="81">
        <v>1.4926032380320253</v>
      </c>
      <c r="L283" s="81">
        <v>2.5491143254327984</v>
      </c>
      <c r="M283" s="81">
        <v>0</v>
      </c>
      <c r="N283" s="73">
        <v>0</v>
      </c>
      <c r="O283" s="81">
        <v>0</v>
      </c>
      <c r="P283" s="81">
        <v>1.8991501619418738</v>
      </c>
      <c r="Q283" s="81">
        <v>0</v>
      </c>
      <c r="R283" s="81">
        <v>0</v>
      </c>
      <c r="S283" s="81">
        <v>0</v>
      </c>
      <c r="T283" s="81">
        <v>3.9102119053943376</v>
      </c>
      <c r="U283" s="81">
        <v>0</v>
      </c>
      <c r="V283" s="81">
        <v>9.3226546390397438</v>
      </c>
      <c r="W283" s="81">
        <v>1.5252878156590246</v>
      </c>
      <c r="X283" s="81">
        <v>0.52043467505549124</v>
      </c>
      <c r="Y283" s="81">
        <v>13.8179021247155</v>
      </c>
      <c r="Z283" s="81">
        <v>0</v>
      </c>
      <c r="AA283" s="81">
        <v>0</v>
      </c>
      <c r="AB283" s="81">
        <v>11.483658081052678</v>
      </c>
      <c r="AC283" s="81">
        <v>0.13288428680347533</v>
      </c>
      <c r="AD283" s="81">
        <v>8.8447020831494121E-3</v>
      </c>
      <c r="AE283" s="81">
        <v>0</v>
      </c>
      <c r="AF283" s="81">
        <v>0</v>
      </c>
      <c r="AG283" s="81">
        <v>0</v>
      </c>
      <c r="AH283" s="81">
        <v>0</v>
      </c>
      <c r="AI283" s="81">
        <v>7.4346546162422075E-2</v>
      </c>
      <c r="AJ283" s="81">
        <v>0</v>
      </c>
      <c r="AK283" s="81">
        <v>2.3380430924361688</v>
      </c>
      <c r="AL283" s="81">
        <v>0.11375226447778662</v>
      </c>
      <c r="AM283" s="81">
        <v>15.391188168641282</v>
      </c>
      <c r="AN283" s="81">
        <v>0</v>
      </c>
      <c r="AO283" s="81">
        <v>0</v>
      </c>
      <c r="AP283" s="81">
        <v>2.3307898043060795E-2</v>
      </c>
      <c r="AQ283" s="81">
        <v>2.291115113945938</v>
      </c>
      <c r="AR283" s="81">
        <v>0</v>
      </c>
      <c r="AS283" s="81"/>
      <c r="AT283" s="81"/>
    </row>
    <row r="284" spans="1:46" s="77" customFormat="1" x14ac:dyDescent="0.25">
      <c r="A284" s="77" t="s">
        <v>175</v>
      </c>
      <c r="B284" s="77" t="s">
        <v>42</v>
      </c>
      <c r="D284" s="77" t="s">
        <v>40</v>
      </c>
      <c r="E284" s="77" t="s">
        <v>41</v>
      </c>
      <c r="F284" s="77">
        <v>2030</v>
      </c>
      <c r="H284" s="23"/>
      <c r="I284" s="81">
        <v>0</v>
      </c>
      <c r="J284" s="81">
        <v>0.65765350634432107</v>
      </c>
      <c r="K284" s="81">
        <v>1.3322522469774654</v>
      </c>
      <c r="L284" s="81">
        <v>3.6918941856556202</v>
      </c>
      <c r="M284" s="81">
        <v>0</v>
      </c>
      <c r="N284" s="73">
        <v>0</v>
      </c>
      <c r="O284" s="81">
        <v>0</v>
      </c>
      <c r="P284" s="81">
        <v>2.7567281060176341</v>
      </c>
      <c r="Q284" s="81">
        <v>0</v>
      </c>
      <c r="R284" s="81">
        <v>0</v>
      </c>
      <c r="S284" s="81">
        <v>0</v>
      </c>
      <c r="T284" s="81">
        <v>5.2753873632877495</v>
      </c>
      <c r="U284" s="81">
        <v>0</v>
      </c>
      <c r="V284" s="81">
        <v>12.797211257305623</v>
      </c>
      <c r="W284" s="81">
        <v>1.5805618545189013</v>
      </c>
      <c r="X284" s="81">
        <v>1.2590678626942298</v>
      </c>
      <c r="Y284" s="81">
        <v>20.192935467789965</v>
      </c>
      <c r="Z284" s="81">
        <v>0</v>
      </c>
      <c r="AA284" s="81">
        <v>0</v>
      </c>
      <c r="AB284" s="81">
        <v>11.162261573624965</v>
      </c>
      <c r="AC284" s="81">
        <v>0.64631272065368517</v>
      </c>
      <c r="AD284" s="81">
        <v>7.8945120336589084E-3</v>
      </c>
      <c r="AE284" s="81">
        <v>0</v>
      </c>
      <c r="AF284" s="81">
        <v>0</v>
      </c>
      <c r="AG284" s="81">
        <v>0</v>
      </c>
      <c r="AH284" s="81">
        <v>0</v>
      </c>
      <c r="AI284" s="81">
        <v>0.16532481063290172</v>
      </c>
      <c r="AJ284" s="81">
        <v>0</v>
      </c>
      <c r="AK284" s="81">
        <v>3.0736509742196336</v>
      </c>
      <c r="AL284" s="81">
        <v>9.6319682080227925E-2</v>
      </c>
      <c r="AM284" s="81">
        <v>21.585493067378447</v>
      </c>
      <c r="AN284" s="81">
        <v>0</v>
      </c>
      <c r="AO284" s="81">
        <v>0</v>
      </c>
      <c r="AP284" s="81">
        <v>7.529294378121526E-2</v>
      </c>
      <c r="AQ284" s="81">
        <v>3.5374927574615</v>
      </c>
      <c r="AR284" s="81">
        <v>0</v>
      </c>
      <c r="AS284" s="81"/>
      <c r="AT284" s="81"/>
    </row>
    <row r="285" spans="1:46" s="77" customFormat="1" x14ac:dyDescent="0.25">
      <c r="A285" s="77" t="s">
        <v>175</v>
      </c>
      <c r="B285" s="77" t="s">
        <v>42</v>
      </c>
      <c r="D285" s="77" t="s">
        <v>40</v>
      </c>
      <c r="E285" s="77" t="s">
        <v>41</v>
      </c>
      <c r="F285" s="77">
        <v>2040</v>
      </c>
      <c r="H285" s="23"/>
      <c r="I285" s="81">
        <v>0</v>
      </c>
      <c r="J285" s="81">
        <v>0.6818809985118055</v>
      </c>
      <c r="K285" s="81">
        <v>1.3005304459651579</v>
      </c>
      <c r="L285" s="81">
        <v>3.453835765990882</v>
      </c>
      <c r="M285" s="81">
        <v>0</v>
      </c>
      <c r="N285" s="73">
        <v>0</v>
      </c>
      <c r="O285" s="81">
        <v>0</v>
      </c>
      <c r="P285" s="81">
        <v>1.7991439486220575</v>
      </c>
      <c r="Q285" s="81">
        <v>0.33940109965204041</v>
      </c>
      <c r="R285" s="81">
        <v>0</v>
      </c>
      <c r="S285" s="81">
        <v>0</v>
      </c>
      <c r="T285" s="81">
        <v>4.8918640890289549</v>
      </c>
      <c r="U285" s="81">
        <v>0</v>
      </c>
      <c r="V285" s="81">
        <v>13.446891075082034</v>
      </c>
      <c r="W285" s="81">
        <v>0.88613062736424675</v>
      </c>
      <c r="X285" s="81">
        <v>1.3157761742935781</v>
      </c>
      <c r="Y285" s="81">
        <v>20.581820640787228</v>
      </c>
      <c r="Z285" s="81">
        <v>0</v>
      </c>
      <c r="AA285" s="81">
        <v>0</v>
      </c>
      <c r="AB285" s="81">
        <v>8.6163520075464515</v>
      </c>
      <c r="AC285" s="81">
        <v>1.0601308276792001</v>
      </c>
      <c r="AD285" s="81">
        <v>7.7065385170901413E-3</v>
      </c>
      <c r="AE285" s="81">
        <v>0</v>
      </c>
      <c r="AF285" s="81">
        <v>0</v>
      </c>
      <c r="AG285" s="81">
        <v>0</v>
      </c>
      <c r="AH285" s="81">
        <v>0</v>
      </c>
      <c r="AI285" s="81">
        <v>0.33641778561347735</v>
      </c>
      <c r="AJ285" s="81">
        <v>0</v>
      </c>
      <c r="AK285" s="81">
        <v>2.1508479640415628</v>
      </c>
      <c r="AL285" s="81">
        <v>6.5706495571874274E-2</v>
      </c>
      <c r="AM285" s="81">
        <v>23.547690975034914</v>
      </c>
      <c r="AN285" s="81">
        <v>0</v>
      </c>
      <c r="AO285" s="81">
        <v>0</v>
      </c>
      <c r="AP285" s="81">
        <v>5.2245025224852637E-2</v>
      </c>
      <c r="AQ285" s="81">
        <v>2.7220640440439614</v>
      </c>
      <c r="AR285" s="81">
        <v>0</v>
      </c>
      <c r="AS285" s="81"/>
      <c r="AT285" s="81"/>
    </row>
    <row r="286" spans="1:46" s="77" customFormat="1" x14ac:dyDescent="0.25">
      <c r="A286" s="77" t="s">
        <v>175</v>
      </c>
      <c r="B286" s="77" t="s">
        <v>42</v>
      </c>
      <c r="D286" s="77" t="s">
        <v>40</v>
      </c>
      <c r="E286" s="80" t="s">
        <v>41</v>
      </c>
      <c r="F286" s="80">
        <v>2050</v>
      </c>
      <c r="G286" s="80"/>
      <c r="H286" s="95"/>
      <c r="I286" s="82">
        <v>0</v>
      </c>
      <c r="J286" s="82">
        <v>0.81552516017620569</v>
      </c>
      <c r="K286" s="82">
        <v>1.2674525848688423</v>
      </c>
      <c r="L286" s="82">
        <v>3.1433917922501178</v>
      </c>
      <c r="M286" s="82">
        <v>0</v>
      </c>
      <c r="N286" s="96">
        <v>0</v>
      </c>
      <c r="O286" s="82">
        <v>0</v>
      </c>
      <c r="P286" s="82">
        <v>0.87728128944409445</v>
      </c>
      <c r="Q286" s="82">
        <v>0.85776748630301192</v>
      </c>
      <c r="R286" s="82">
        <v>0</v>
      </c>
      <c r="S286" s="82">
        <v>0</v>
      </c>
      <c r="T286" s="82">
        <v>4.516734099500999</v>
      </c>
      <c r="U286" s="82">
        <v>0</v>
      </c>
      <c r="V286" s="82">
        <v>12.815306109450839</v>
      </c>
      <c r="W286" s="82">
        <v>0.23541132549955809</v>
      </c>
      <c r="X286" s="82">
        <v>1.248619625651612</v>
      </c>
      <c r="Y286" s="82">
        <v>20.226858225473297</v>
      </c>
      <c r="Z286" s="82">
        <v>0</v>
      </c>
      <c r="AA286" s="82">
        <v>0</v>
      </c>
      <c r="AB286" s="82">
        <v>5.9704331192542508</v>
      </c>
      <c r="AC286" s="82">
        <v>1.5855544567552633</v>
      </c>
      <c r="AD286" s="82">
        <v>7.5105294106577779E-3</v>
      </c>
      <c r="AE286" s="82">
        <v>0</v>
      </c>
      <c r="AF286" s="82">
        <v>0</v>
      </c>
      <c r="AG286" s="82">
        <v>0</v>
      </c>
      <c r="AH286" s="82">
        <v>0</v>
      </c>
      <c r="AI286" s="82">
        <v>0.51841750055118518</v>
      </c>
      <c r="AJ286" s="82">
        <v>0</v>
      </c>
      <c r="AK286" s="82">
        <v>0.11296768670281666</v>
      </c>
      <c r="AL286" s="82">
        <v>3.5951775899062392E-2</v>
      </c>
      <c r="AM286" s="82">
        <v>24.344012401615934</v>
      </c>
      <c r="AN286" s="82">
        <v>0</v>
      </c>
      <c r="AO286" s="82">
        <v>0</v>
      </c>
      <c r="AP286" s="82">
        <v>3.2032999162742735E-2</v>
      </c>
      <c r="AQ286" s="82">
        <v>1.7355329426946615</v>
      </c>
      <c r="AR286" s="82">
        <v>0</v>
      </c>
      <c r="AS286" s="85"/>
      <c r="AT286" s="85"/>
    </row>
    <row r="287" spans="1:46" s="77" customFormat="1" x14ac:dyDescent="0.25">
      <c r="A287" s="77" t="s">
        <v>158</v>
      </c>
      <c r="E287" s="77" t="s">
        <v>45</v>
      </c>
      <c r="F287" s="77">
        <v>2010</v>
      </c>
      <c r="I287" s="81">
        <v>13.615033610912349</v>
      </c>
      <c r="J287" s="81">
        <v>11.893903411056696</v>
      </c>
      <c r="K287" s="81">
        <v>8.8014372980621598</v>
      </c>
      <c r="L287" s="81">
        <v>12.033960352679935</v>
      </c>
      <c r="M287" s="81">
        <v>14.334904003068974</v>
      </c>
      <c r="N287" s="73">
        <v>23.128773658681492</v>
      </c>
      <c r="O287" s="81">
        <v>16.972864291135405</v>
      </c>
      <c r="P287" s="81">
        <v>11.874491207586304</v>
      </c>
      <c r="Q287" s="81">
        <v>13.172548615584716</v>
      </c>
      <c r="R287" s="81">
        <v>18.226244486293094</v>
      </c>
      <c r="S287" s="81">
        <v>16.723144845898894</v>
      </c>
      <c r="T287" s="81">
        <v>15.281743250252026</v>
      </c>
      <c r="U287" s="81">
        <v>17.722905389701726</v>
      </c>
      <c r="V287" s="81">
        <v>13.361542790260156</v>
      </c>
      <c r="W287" s="81">
        <v>16.955258980934129</v>
      </c>
      <c r="X287" s="81">
        <v>10.741033164460983</v>
      </c>
      <c r="Y287" s="81">
        <v>11.659259936080543</v>
      </c>
      <c r="Z287" s="81">
        <v>17.574914331000933</v>
      </c>
      <c r="AA287" s="81">
        <v>0</v>
      </c>
      <c r="AB287" s="81">
        <v>15.252304663246072</v>
      </c>
      <c r="AC287" s="81">
        <v>13.714409696024099</v>
      </c>
      <c r="AD287" s="18">
        <v>8.8014372980621598</v>
      </c>
      <c r="AE287" s="81">
        <v>16.648655910858764</v>
      </c>
      <c r="AF287" s="81">
        <v>0</v>
      </c>
      <c r="AG287" s="81">
        <v>14.153498121566933</v>
      </c>
      <c r="AH287" s="81">
        <v>16.80173586308258</v>
      </c>
      <c r="AI287" s="81">
        <v>12.525154824312557</v>
      </c>
      <c r="AJ287" s="81">
        <v>14.961601552731947</v>
      </c>
      <c r="AK287" s="81">
        <v>11.399500566070619</v>
      </c>
      <c r="AL287" s="81">
        <v>13.326834200076572</v>
      </c>
      <c r="AM287" s="81">
        <v>17.352629453871931</v>
      </c>
      <c r="AN287" s="81">
        <v>10.59519394749425</v>
      </c>
      <c r="AO287" s="81">
        <v>14.305643177376792</v>
      </c>
      <c r="AP287" s="81">
        <v>11.244572228427865</v>
      </c>
      <c r="AQ287" s="81">
        <v>11.090162617335107</v>
      </c>
      <c r="AR287" s="81">
        <v>17.755857771064019</v>
      </c>
      <c r="AS287" s="81"/>
      <c r="AT287" s="81"/>
    </row>
    <row r="288" spans="1:46" s="77" customFormat="1" x14ac:dyDescent="0.25">
      <c r="A288" s="77" t="s">
        <v>158</v>
      </c>
      <c r="E288" s="77" t="s">
        <v>45</v>
      </c>
      <c r="F288" s="77">
        <v>2020</v>
      </c>
      <c r="I288" s="81">
        <v>13.636246792381204</v>
      </c>
      <c r="J288" s="81">
        <v>12.901551343535946</v>
      </c>
      <c r="K288" s="81">
        <v>9.4093247984893953</v>
      </c>
      <c r="L288" s="81">
        <v>13.131155389914307</v>
      </c>
      <c r="M288" s="81">
        <v>14.35761198500783</v>
      </c>
      <c r="N288" s="73">
        <v>24.510857960211471</v>
      </c>
      <c r="O288" s="81">
        <v>15.944697421048794</v>
      </c>
      <c r="P288" s="81">
        <v>12.928620119106879</v>
      </c>
      <c r="Q288" s="81">
        <v>14.340645920864748</v>
      </c>
      <c r="R288" s="81">
        <v>17.172337839521358</v>
      </c>
      <c r="S288" s="81">
        <v>15.694977975812282</v>
      </c>
      <c r="T288" s="81">
        <v>16.729118594688352</v>
      </c>
      <c r="U288" s="81">
        <v>16.668998742929993</v>
      </c>
      <c r="V288" s="81">
        <v>14.545325415931988</v>
      </c>
      <c r="W288" s="81">
        <v>18.623022826772647</v>
      </c>
      <c r="X288" s="81">
        <v>10.756557758648137</v>
      </c>
      <c r="Y288" s="81">
        <v>12.695730623104739</v>
      </c>
      <c r="Z288" s="81">
        <v>16.5210076842292</v>
      </c>
      <c r="AA288" s="81">
        <v>0</v>
      </c>
      <c r="AB288" s="81">
        <v>16.661974627383525</v>
      </c>
      <c r="AC288" s="81">
        <v>15.014412281109975</v>
      </c>
      <c r="AD288" s="18">
        <v>9.4093247984893953</v>
      </c>
      <c r="AE288" s="81">
        <v>15.620489040772151</v>
      </c>
      <c r="AF288" s="81">
        <v>0</v>
      </c>
      <c r="AG288" s="81">
        <v>14.176839088579914</v>
      </c>
      <c r="AH288" s="81">
        <v>15.773568992995967</v>
      </c>
      <c r="AI288" s="81">
        <v>13.589983294352779</v>
      </c>
      <c r="AJ288" s="81">
        <v>14.131809940315691</v>
      </c>
      <c r="AK288" s="81">
        <v>12.405638533498994</v>
      </c>
      <c r="AL288" s="81">
        <v>14.562001971069161</v>
      </c>
      <c r="AM288" s="81">
        <v>19.113345453150746</v>
      </c>
      <c r="AN288" s="81">
        <v>10.610136475526883</v>
      </c>
      <c r="AO288" s="81">
        <v>15.572167663338023</v>
      </c>
      <c r="AP288" s="81">
        <v>12.205978486460044</v>
      </c>
      <c r="AQ288" s="81">
        <v>12.04810051607344</v>
      </c>
      <c r="AR288" s="81">
        <v>16.701951124292272</v>
      </c>
      <c r="AS288" s="81"/>
      <c r="AT288" s="81"/>
    </row>
    <row r="289" spans="1:46" s="77" customFormat="1" x14ac:dyDescent="0.25">
      <c r="A289" s="77" t="s">
        <v>158</v>
      </c>
      <c r="E289" s="77" t="s">
        <v>45</v>
      </c>
      <c r="F289" s="77">
        <v>2030</v>
      </c>
      <c r="I289" s="81">
        <v>14.937111745477923</v>
      </c>
      <c r="J289" s="81">
        <v>17.256467121738492</v>
      </c>
      <c r="K289" s="81">
        <v>12.036530970062783</v>
      </c>
      <c r="L289" s="81">
        <v>17.913611537213168</v>
      </c>
      <c r="M289" s="81">
        <v>15.750143223341114</v>
      </c>
      <c r="N289" s="73">
        <v>24.473878166026537</v>
      </c>
      <c r="O289" s="81">
        <v>16.578777749779007</v>
      </c>
      <c r="P289" s="81">
        <v>17.522477639096081</v>
      </c>
      <c r="Q289" s="81">
        <v>19.389001821048822</v>
      </c>
      <c r="R289" s="81">
        <v>17.825711517245207</v>
      </c>
      <c r="S289" s="81">
        <v>16.329058304542496</v>
      </c>
      <c r="T289" s="81">
        <v>22.984475769846185</v>
      </c>
      <c r="U289" s="81">
        <v>17.322372420653842</v>
      </c>
      <c r="V289" s="81">
        <v>19.661471113582696</v>
      </c>
      <c r="W289" s="81">
        <v>25.83086879405192</v>
      </c>
      <c r="X289" s="81">
        <v>11.708579053463021</v>
      </c>
      <c r="Y289" s="81">
        <v>17.212634208422596</v>
      </c>
      <c r="Z289" s="81">
        <v>17.174381361953049</v>
      </c>
      <c r="AA289" s="81">
        <v>0</v>
      </c>
      <c r="AB289" s="81">
        <v>22.754374334666025</v>
      </c>
      <c r="AC289" s="81">
        <v>20.679778809087601</v>
      </c>
      <c r="AD289" s="18">
        <v>12.036530970062783</v>
      </c>
      <c r="AE289" s="81">
        <v>16.254569369502367</v>
      </c>
      <c r="AF289" s="81">
        <v>0</v>
      </c>
      <c r="AG289" s="81">
        <v>15.608187139939247</v>
      </c>
      <c r="AH289" s="81">
        <v>16.407649321726183</v>
      </c>
      <c r="AI289" s="81">
        <v>18.192025491618832</v>
      </c>
      <c r="AJ289" s="81">
        <v>14.600867552937629</v>
      </c>
      <c r="AK289" s="81">
        <v>16.790353170677658</v>
      </c>
      <c r="AL289" s="81">
        <v>19.900227199585313</v>
      </c>
      <c r="AM289" s="81">
        <v>26.787958232683117</v>
      </c>
      <c r="AN289" s="81">
        <v>11.526463479887768</v>
      </c>
      <c r="AO289" s="81">
        <v>21.045912301330414</v>
      </c>
      <c r="AP289" s="81">
        <v>16.395753873471246</v>
      </c>
      <c r="AQ289" s="81">
        <v>16.222760912640933</v>
      </c>
      <c r="AR289" s="81">
        <v>17.355324802016113</v>
      </c>
      <c r="AS289" s="81"/>
      <c r="AT289" s="81"/>
    </row>
    <row r="290" spans="1:46" s="77" customFormat="1" x14ac:dyDescent="0.25">
      <c r="A290" s="77" t="s">
        <v>158</v>
      </c>
      <c r="E290" s="77" t="s">
        <v>45</v>
      </c>
      <c r="F290" s="77">
        <v>2040</v>
      </c>
      <c r="I290" s="81">
        <v>17.191925088850557</v>
      </c>
      <c r="J290" s="81">
        <v>17.678902892991513</v>
      </c>
      <c r="K290" s="81">
        <v>12.291375362435248</v>
      </c>
      <c r="L290" s="81">
        <v>18.390808880222377</v>
      </c>
      <c r="M290" s="81">
        <v>18.163843438557574</v>
      </c>
      <c r="N290" s="73">
        <v>27.791509308631451</v>
      </c>
      <c r="O290" s="81">
        <v>18.165685022734252</v>
      </c>
      <c r="P290" s="81">
        <v>17.980854778750427</v>
      </c>
      <c r="Q290" s="81">
        <v>19.878702707786573</v>
      </c>
      <c r="R290" s="81">
        <v>19.45063673443688</v>
      </c>
      <c r="S290" s="81">
        <v>17.91596557749774</v>
      </c>
      <c r="T290" s="81">
        <v>23.591258258264713</v>
      </c>
      <c r="U290" s="81">
        <v>18.947297637845512</v>
      </c>
      <c r="V290" s="81">
        <v>20.157747749849094</v>
      </c>
      <c r="W290" s="81">
        <v>26.530044650793133</v>
      </c>
      <c r="X290" s="81">
        <v>13.358735215802094</v>
      </c>
      <c r="Y290" s="81">
        <v>17.663332850364217</v>
      </c>
      <c r="Z290" s="81">
        <v>18.799306579144719</v>
      </c>
      <c r="AA290" s="81">
        <v>0</v>
      </c>
      <c r="AB290" s="81">
        <v>23.345349614144308</v>
      </c>
      <c r="AC290" s="81">
        <v>21.245071592524631</v>
      </c>
      <c r="AD290" s="18">
        <v>12.291375362435248</v>
      </c>
      <c r="AE290" s="81">
        <v>17.841476642457607</v>
      </c>
      <c r="AF290" s="81">
        <v>0</v>
      </c>
      <c r="AG290" s="81">
        <v>18.08916925690114</v>
      </c>
      <c r="AH290" s="81">
        <v>17.994556594681423</v>
      </c>
      <c r="AI290" s="81">
        <v>18.638433032878655</v>
      </c>
      <c r="AJ290" s="81">
        <v>15.90293719181558</v>
      </c>
      <c r="AK290" s="81">
        <v>17.227861940778833</v>
      </c>
      <c r="AL290" s="81">
        <v>20.41804600628134</v>
      </c>
      <c r="AM290" s="81">
        <v>27.553737303984345</v>
      </c>
      <c r="AN290" s="81">
        <v>13.114750066752235</v>
      </c>
      <c r="AO290" s="81">
        <v>21.576876768970887</v>
      </c>
      <c r="AP290" s="81">
        <v>16.813811518780387</v>
      </c>
      <c r="AQ290" s="81">
        <v>16.639310377503609</v>
      </c>
      <c r="AR290" s="81">
        <v>18.980250019207791</v>
      </c>
      <c r="AS290" s="81"/>
      <c r="AT290" s="81"/>
    </row>
    <row r="291" spans="1:46" s="77" customFormat="1" x14ac:dyDescent="0.25">
      <c r="A291" s="77" t="s">
        <v>158</v>
      </c>
      <c r="E291" s="77" t="s">
        <v>45</v>
      </c>
      <c r="F291" s="77">
        <v>2050</v>
      </c>
      <c r="I291" s="81">
        <v>19.446738432223185</v>
      </c>
      <c r="J291" s="81">
        <v>18.101338664244523</v>
      </c>
      <c r="K291" s="81">
        <v>12.546219754807714</v>
      </c>
      <c r="L291" s="81">
        <v>18.868006223231585</v>
      </c>
      <c r="M291" s="81">
        <v>20.577543653774033</v>
      </c>
      <c r="N291" s="73">
        <v>31.109140451236364</v>
      </c>
      <c r="O291" s="81">
        <v>19.752592295689492</v>
      </c>
      <c r="P291" s="81">
        <v>18.439231918404769</v>
      </c>
      <c r="Q291" s="81">
        <v>20.368403594524324</v>
      </c>
      <c r="R291" s="81">
        <v>21.075561951628551</v>
      </c>
      <c r="S291" s="81">
        <v>19.502872850452981</v>
      </c>
      <c r="T291" s="81">
        <v>24.198040746683262</v>
      </c>
      <c r="U291" s="81">
        <v>20.572222855037182</v>
      </c>
      <c r="V291" s="81">
        <v>20.654024386115513</v>
      </c>
      <c r="W291" s="81">
        <v>27.229220507534347</v>
      </c>
      <c r="X291" s="81">
        <v>15.008891378141167</v>
      </c>
      <c r="Y291" s="81">
        <v>18.114031492305845</v>
      </c>
      <c r="Z291" s="81">
        <v>20.42423179633639</v>
      </c>
      <c r="AA291" s="81">
        <v>0</v>
      </c>
      <c r="AB291" s="81">
        <v>23.936324893622558</v>
      </c>
      <c r="AC291" s="81">
        <v>21.810364375961669</v>
      </c>
      <c r="AD291" s="18">
        <v>12.546219754807714</v>
      </c>
      <c r="AE291" s="81">
        <v>19.428383915412851</v>
      </c>
      <c r="AF291" s="81">
        <v>0</v>
      </c>
      <c r="AG291" s="81">
        <v>20.570151373863034</v>
      </c>
      <c r="AH291" s="81">
        <v>19.581463867636664</v>
      </c>
      <c r="AI291" s="81">
        <v>19.084840574138489</v>
      </c>
      <c r="AJ291" s="81">
        <v>17.205006830693524</v>
      </c>
      <c r="AK291" s="81">
        <v>17.665370710880005</v>
      </c>
      <c r="AL291" s="81">
        <v>20.935864812977368</v>
      </c>
      <c r="AM291" s="81">
        <v>28.319516375285581</v>
      </c>
      <c r="AN291" s="81">
        <v>14.703036653616701</v>
      </c>
      <c r="AO291" s="81">
        <v>22.10784123661136</v>
      </c>
      <c r="AP291" s="81">
        <v>17.231869164089524</v>
      </c>
      <c r="AQ291" s="81">
        <v>17.055859842366285</v>
      </c>
      <c r="AR291" s="81">
        <v>20.60517523639945</v>
      </c>
      <c r="AS291" s="81"/>
      <c r="AT291" s="81"/>
    </row>
    <row r="292" spans="1:46" s="77" customFormat="1" x14ac:dyDescent="0.25">
      <c r="B292" s="77" t="s">
        <v>46</v>
      </c>
      <c r="N292" s="84"/>
    </row>
    <row r="293" spans="1:46" s="77" customFormat="1" x14ac:dyDescent="0.25">
      <c r="A293" s="77" t="s">
        <v>176</v>
      </c>
      <c r="B293" s="77" t="s">
        <v>42</v>
      </c>
      <c r="D293" s="77" t="s">
        <v>40</v>
      </c>
      <c r="E293" s="77" t="s">
        <v>41</v>
      </c>
      <c r="F293" s="77">
        <v>2010</v>
      </c>
      <c r="I293" s="81">
        <v>0</v>
      </c>
      <c r="J293" s="81">
        <v>0</v>
      </c>
      <c r="K293" s="81">
        <v>0</v>
      </c>
      <c r="L293" s="81">
        <v>0</v>
      </c>
      <c r="M293" s="81">
        <v>0</v>
      </c>
      <c r="N293" s="73">
        <v>0</v>
      </c>
      <c r="O293" s="81">
        <v>0</v>
      </c>
      <c r="P293" s="81">
        <v>0</v>
      </c>
      <c r="Q293" s="81">
        <v>0</v>
      </c>
      <c r="R293" s="81">
        <v>0</v>
      </c>
      <c r="S293" s="81">
        <v>0</v>
      </c>
      <c r="T293" s="81">
        <v>0</v>
      </c>
      <c r="U293" s="81">
        <v>0</v>
      </c>
      <c r="V293" s="81">
        <v>0</v>
      </c>
      <c r="W293" s="81">
        <v>0</v>
      </c>
      <c r="X293" s="81">
        <v>0</v>
      </c>
      <c r="Y293" s="81">
        <v>0</v>
      </c>
      <c r="Z293" s="81">
        <v>0</v>
      </c>
      <c r="AA293" s="81">
        <v>0</v>
      </c>
      <c r="AB293" s="81">
        <v>0</v>
      </c>
      <c r="AC293" s="81">
        <v>0</v>
      </c>
      <c r="AD293" s="81">
        <v>0</v>
      </c>
      <c r="AE293" s="81">
        <v>0</v>
      </c>
      <c r="AF293" s="81">
        <v>0</v>
      </c>
      <c r="AG293" s="81">
        <v>0</v>
      </c>
      <c r="AH293" s="81">
        <v>0</v>
      </c>
      <c r="AI293" s="81">
        <v>0</v>
      </c>
      <c r="AJ293" s="81">
        <v>0</v>
      </c>
      <c r="AK293" s="81">
        <v>0</v>
      </c>
      <c r="AL293" s="81">
        <v>0</v>
      </c>
      <c r="AM293" s="81">
        <v>0</v>
      </c>
      <c r="AN293" s="81">
        <v>0</v>
      </c>
      <c r="AO293" s="81">
        <v>0</v>
      </c>
      <c r="AP293" s="81">
        <v>0</v>
      </c>
      <c r="AQ293" s="81">
        <v>0</v>
      </c>
      <c r="AR293" s="81">
        <v>2.7239804804773526</v>
      </c>
      <c r="AS293" s="81"/>
      <c r="AT293" s="81"/>
    </row>
    <row r="294" spans="1:46" s="77" customFormat="1" x14ac:dyDescent="0.25">
      <c r="A294" s="77" t="s">
        <v>176</v>
      </c>
      <c r="B294" s="77" t="s">
        <v>42</v>
      </c>
      <c r="D294" s="77" t="s">
        <v>40</v>
      </c>
      <c r="E294" s="77" t="s">
        <v>41</v>
      </c>
      <c r="F294" s="77">
        <v>2020</v>
      </c>
      <c r="H294" s="23"/>
      <c r="I294" s="81">
        <v>0</v>
      </c>
      <c r="J294" s="81">
        <v>7.8687858673460453E-2</v>
      </c>
      <c r="K294" s="81">
        <v>0</v>
      </c>
      <c r="L294" s="81">
        <v>1.3673750584592487E-5</v>
      </c>
      <c r="M294" s="81">
        <v>0</v>
      </c>
      <c r="N294" s="73">
        <v>0</v>
      </c>
      <c r="O294" s="81">
        <v>0</v>
      </c>
      <c r="P294" s="81">
        <v>0.13040528049485475</v>
      </c>
      <c r="Q294" s="81">
        <v>3.2762403561313533E-2</v>
      </c>
      <c r="R294" s="81">
        <v>0</v>
      </c>
      <c r="S294" s="81">
        <v>4.3351987171742828E-3</v>
      </c>
      <c r="T294" s="81">
        <v>3.4734885546712762</v>
      </c>
      <c r="U294" s="81">
        <v>0.14730611335153268</v>
      </c>
      <c r="V294" s="81">
        <v>0</v>
      </c>
      <c r="W294" s="81">
        <v>0</v>
      </c>
      <c r="X294" s="81">
        <v>7.8968489858928417E-4</v>
      </c>
      <c r="Y294" s="81">
        <v>0</v>
      </c>
      <c r="Z294" s="81">
        <v>8.4531553634734136E-2</v>
      </c>
      <c r="AA294" s="81">
        <v>0</v>
      </c>
      <c r="AB294" s="81">
        <v>0</v>
      </c>
      <c r="AC294" s="81">
        <v>1.7895772822301671E-3</v>
      </c>
      <c r="AD294" s="81">
        <v>0</v>
      </c>
      <c r="AE294" s="81">
        <v>3.1841185457430715E-3</v>
      </c>
      <c r="AF294" s="81">
        <v>0</v>
      </c>
      <c r="AG294" s="81">
        <v>0</v>
      </c>
      <c r="AH294" s="81">
        <v>0</v>
      </c>
      <c r="AI294" s="81">
        <v>7.4867044483702141E-2</v>
      </c>
      <c r="AJ294" s="81">
        <v>0</v>
      </c>
      <c r="AK294" s="81">
        <v>6.1954456763778726E-2</v>
      </c>
      <c r="AL294" s="81">
        <v>0</v>
      </c>
      <c r="AM294" s="81">
        <v>5.4493934224806593E-3</v>
      </c>
      <c r="AN294" s="81">
        <v>0</v>
      </c>
      <c r="AO294" s="81">
        <v>8.3432056272032318E-2</v>
      </c>
      <c r="AP294" s="81">
        <v>0</v>
      </c>
      <c r="AQ294" s="81">
        <v>7.5121555504858382E-5</v>
      </c>
      <c r="AR294" s="81">
        <v>3.4201853613493403</v>
      </c>
      <c r="AS294" s="81"/>
      <c r="AT294" s="81"/>
    </row>
    <row r="295" spans="1:46" s="77" customFormat="1" x14ac:dyDescent="0.25">
      <c r="A295" s="77" t="s">
        <v>176</v>
      </c>
      <c r="B295" s="77" t="s">
        <v>42</v>
      </c>
      <c r="D295" s="77" t="s">
        <v>40</v>
      </c>
      <c r="E295" s="77" t="s">
        <v>41</v>
      </c>
      <c r="F295" s="77">
        <v>2030</v>
      </c>
      <c r="H295" s="23"/>
      <c r="I295" s="81">
        <v>0</v>
      </c>
      <c r="J295" s="81">
        <v>0.15350867916198666</v>
      </c>
      <c r="K295" s="81">
        <v>0</v>
      </c>
      <c r="L295" s="81">
        <v>5.0977195232187599E-4</v>
      </c>
      <c r="M295" s="81">
        <v>0</v>
      </c>
      <c r="N295" s="73">
        <v>0</v>
      </c>
      <c r="O295" s="81">
        <v>0</v>
      </c>
      <c r="P295" s="81">
        <v>0.31022728753617201</v>
      </c>
      <c r="Q295" s="81">
        <v>1.2486437858293857E-2</v>
      </c>
      <c r="R295" s="81">
        <v>0</v>
      </c>
      <c r="S295" s="81">
        <v>6.3813393064367559E-3</v>
      </c>
      <c r="T295" s="81">
        <v>3.8090939372625288</v>
      </c>
      <c r="U295" s="81">
        <v>0.11055647901042771</v>
      </c>
      <c r="V295" s="81">
        <v>3.1018694001575726E-3</v>
      </c>
      <c r="W295" s="81">
        <v>1.1728095024425202E-3</v>
      </c>
      <c r="X295" s="81">
        <v>6.0583444188950857E-4</v>
      </c>
      <c r="Y295" s="81">
        <v>3.9529758976211945E-3</v>
      </c>
      <c r="Z295" s="81">
        <v>8.7640340285532983E-2</v>
      </c>
      <c r="AA295" s="81">
        <v>0</v>
      </c>
      <c r="AB295" s="81">
        <v>0</v>
      </c>
      <c r="AC295" s="81">
        <v>3.8657408612467175E-3</v>
      </c>
      <c r="AD295" s="81">
        <v>0</v>
      </c>
      <c r="AE295" s="81">
        <v>3.2552988001428285E-3</v>
      </c>
      <c r="AF295" s="81">
        <v>0</v>
      </c>
      <c r="AG295" s="81">
        <v>0</v>
      </c>
      <c r="AH295" s="81">
        <v>0</v>
      </c>
      <c r="AI295" s="81">
        <v>0.10651599719448418</v>
      </c>
      <c r="AJ295" s="81">
        <v>0</v>
      </c>
      <c r="AK295" s="81">
        <v>8.1549863636052938E-4</v>
      </c>
      <c r="AL295" s="81">
        <v>0</v>
      </c>
      <c r="AM295" s="81">
        <v>6.7659597446186022E-3</v>
      </c>
      <c r="AN295" s="81">
        <v>0</v>
      </c>
      <c r="AO295" s="81">
        <v>8.0990546501776284E-2</v>
      </c>
      <c r="AP295" s="81">
        <v>0</v>
      </c>
      <c r="AQ295" s="81">
        <v>0</v>
      </c>
      <c r="AR295" s="81">
        <v>7.196065268367648</v>
      </c>
      <c r="AS295" s="81"/>
      <c r="AT295" s="81"/>
    </row>
    <row r="296" spans="1:46" s="77" customFormat="1" x14ac:dyDescent="0.25">
      <c r="A296" s="77" t="s">
        <v>176</v>
      </c>
      <c r="B296" s="77" t="s">
        <v>42</v>
      </c>
      <c r="D296" s="77" t="s">
        <v>40</v>
      </c>
      <c r="E296" s="77" t="s">
        <v>41</v>
      </c>
      <c r="F296" s="77">
        <v>2040</v>
      </c>
      <c r="H296" s="23"/>
      <c r="I296" s="81">
        <v>0</v>
      </c>
      <c r="J296" s="81">
        <v>0.1499803759820435</v>
      </c>
      <c r="K296" s="81">
        <v>0</v>
      </c>
      <c r="L296" s="81">
        <v>7.6465614381974697E-4</v>
      </c>
      <c r="M296" s="81">
        <v>0</v>
      </c>
      <c r="N296" s="73">
        <v>0</v>
      </c>
      <c r="O296" s="81">
        <v>0</v>
      </c>
      <c r="P296" s="81">
        <v>0.22106901680022215</v>
      </c>
      <c r="Q296" s="81">
        <v>0.14776280233708716</v>
      </c>
      <c r="R296" s="81">
        <v>0</v>
      </c>
      <c r="S296" s="81">
        <v>9.9666081806679182E-3</v>
      </c>
      <c r="T296" s="81">
        <v>3.5857294800706163</v>
      </c>
      <c r="U296" s="81">
        <v>9.0714365165232985E-2</v>
      </c>
      <c r="V296" s="81">
        <v>0</v>
      </c>
      <c r="W296" s="81">
        <v>1.182413031231962E-2</v>
      </c>
      <c r="X296" s="81">
        <v>5.4587552115830339E-4</v>
      </c>
      <c r="Y296" s="81">
        <v>5.8170478420888367E-3</v>
      </c>
      <c r="Z296" s="81">
        <v>8.6819263152136131E-2</v>
      </c>
      <c r="AA296" s="81">
        <v>0</v>
      </c>
      <c r="AB296" s="81">
        <v>0</v>
      </c>
      <c r="AC296" s="81">
        <v>1.6778280086973726E-2</v>
      </c>
      <c r="AD296" s="81">
        <v>0</v>
      </c>
      <c r="AE296" s="81">
        <v>2.9323406208852654E-3</v>
      </c>
      <c r="AF296" s="81">
        <v>0</v>
      </c>
      <c r="AG296" s="81">
        <v>0</v>
      </c>
      <c r="AH296" s="81">
        <v>0</v>
      </c>
      <c r="AI296" s="81">
        <v>9.4490275482204511E-2</v>
      </c>
      <c r="AJ296" s="81">
        <v>0</v>
      </c>
      <c r="AK296" s="81">
        <v>0</v>
      </c>
      <c r="AL296" s="81">
        <v>0</v>
      </c>
      <c r="AM296" s="81">
        <v>6.7633882150821695E-3</v>
      </c>
      <c r="AN296" s="81">
        <v>0</v>
      </c>
      <c r="AO296" s="81">
        <v>6.8354913746248705E-2</v>
      </c>
      <c r="AP296" s="81">
        <v>0</v>
      </c>
      <c r="AQ296" s="81">
        <v>0</v>
      </c>
      <c r="AR296" s="81">
        <v>5.7528762466761583</v>
      </c>
      <c r="AS296" s="81"/>
      <c r="AT296" s="81"/>
    </row>
    <row r="297" spans="1:46" s="77" customFormat="1" x14ac:dyDescent="0.25">
      <c r="A297" s="77" t="s">
        <v>176</v>
      </c>
      <c r="B297" s="77" t="s">
        <v>42</v>
      </c>
      <c r="D297" s="77" t="s">
        <v>40</v>
      </c>
      <c r="E297" s="80" t="s">
        <v>41</v>
      </c>
      <c r="F297" s="80">
        <v>2050</v>
      </c>
      <c r="G297" s="80"/>
      <c r="H297" s="95"/>
      <c r="I297" s="82">
        <v>0</v>
      </c>
      <c r="J297" s="82">
        <v>0.1468340543986347</v>
      </c>
      <c r="K297" s="82">
        <v>0</v>
      </c>
      <c r="L297" s="82">
        <v>9.8821885985391172E-4</v>
      </c>
      <c r="M297" s="82">
        <v>0</v>
      </c>
      <c r="N297" s="96">
        <v>0</v>
      </c>
      <c r="O297" s="82">
        <v>0</v>
      </c>
      <c r="P297" s="82">
        <v>0.11666134050273641</v>
      </c>
      <c r="Q297" s="82">
        <v>0.27102862371192427</v>
      </c>
      <c r="R297" s="82">
        <v>0</v>
      </c>
      <c r="S297" s="82">
        <v>1.3053432263647411E-2</v>
      </c>
      <c r="T297" s="82">
        <v>3.3651916553744963</v>
      </c>
      <c r="U297" s="82">
        <v>8.5679248109735984E-2</v>
      </c>
      <c r="V297" s="82">
        <v>0</v>
      </c>
      <c r="W297" s="82">
        <v>1.9690609819612029E-2</v>
      </c>
      <c r="X297" s="82">
        <v>5.4649767910797966E-4</v>
      </c>
      <c r="Y297" s="82">
        <v>7.4685360914516132E-3</v>
      </c>
      <c r="Z297" s="82">
        <v>8.212435319263571E-2</v>
      </c>
      <c r="AA297" s="82">
        <v>0</v>
      </c>
      <c r="AB297" s="82">
        <v>0</v>
      </c>
      <c r="AC297" s="82">
        <v>2.6493964224381154E-2</v>
      </c>
      <c r="AD297" s="82">
        <v>0</v>
      </c>
      <c r="AE297" s="82">
        <v>2.9351109264686061E-3</v>
      </c>
      <c r="AF297" s="82">
        <v>0</v>
      </c>
      <c r="AG297" s="82">
        <v>0</v>
      </c>
      <c r="AH297" s="82">
        <v>0</v>
      </c>
      <c r="AI297" s="82">
        <v>8.2363690315589308E-2</v>
      </c>
      <c r="AJ297" s="82">
        <v>0</v>
      </c>
      <c r="AK297" s="82">
        <v>0</v>
      </c>
      <c r="AL297" s="82">
        <v>0</v>
      </c>
      <c r="AM297" s="82">
        <v>7.2575974150570774E-3</v>
      </c>
      <c r="AN297" s="82">
        <v>0</v>
      </c>
      <c r="AO297" s="82">
        <v>6.5063258494854725E-2</v>
      </c>
      <c r="AP297" s="82">
        <v>0</v>
      </c>
      <c r="AQ297" s="82">
        <v>0</v>
      </c>
      <c r="AR297" s="82">
        <v>4.3155464506462948</v>
      </c>
      <c r="AS297" s="85"/>
      <c r="AT297" s="85"/>
    </row>
    <row r="298" spans="1:46" s="77" customFormat="1" x14ac:dyDescent="0.25">
      <c r="A298" s="77" t="s">
        <v>159</v>
      </c>
      <c r="E298" s="77" t="s">
        <v>45</v>
      </c>
      <c r="F298" s="77">
        <v>2010</v>
      </c>
      <c r="I298" s="81">
        <v>15.678711084742195</v>
      </c>
      <c r="J298" s="81">
        <v>10.75538554220012</v>
      </c>
      <c r="K298" s="81">
        <v>11.420892805888995</v>
      </c>
      <c r="L298" s="81">
        <v>10.251458555926831</v>
      </c>
      <c r="M298" s="81">
        <v>15.442557852547214</v>
      </c>
      <c r="N298" s="73">
        <v>15.73420128977568</v>
      </c>
      <c r="O298" s="81">
        <v>33.613647513439822</v>
      </c>
      <c r="P298" s="81">
        <v>10.178246465461948</v>
      </c>
      <c r="Q298" s="81">
        <v>12.800880117939981</v>
      </c>
      <c r="R298" s="81">
        <v>13.556227942372953</v>
      </c>
      <c r="S298" s="81">
        <v>8.643530112354604</v>
      </c>
      <c r="T298" s="81">
        <v>12.673507866214889</v>
      </c>
      <c r="U298" s="81">
        <v>11.332009258763428</v>
      </c>
      <c r="V298" s="81">
        <v>9.7176552349082002</v>
      </c>
      <c r="W298" s="81">
        <v>13.825902735029048</v>
      </c>
      <c r="X298" s="81">
        <v>14.033745138449328</v>
      </c>
      <c r="Y298" s="81">
        <v>11.578580026058489</v>
      </c>
      <c r="Z298" s="81">
        <v>10.917735089121717</v>
      </c>
      <c r="AA298" s="81">
        <v>0</v>
      </c>
      <c r="AB298" s="81">
        <v>16.394651661070252</v>
      </c>
      <c r="AC298" s="81">
        <v>10.002776763391976</v>
      </c>
      <c r="AD298" s="18">
        <v>11.420892805888995</v>
      </c>
      <c r="AE298" s="81">
        <v>9.0010093972793186</v>
      </c>
      <c r="AF298" s="81">
        <v>0</v>
      </c>
      <c r="AG298" s="81">
        <v>9.886101275896527</v>
      </c>
      <c r="AH298" s="81">
        <v>13.269670741454924</v>
      </c>
      <c r="AI298" s="81">
        <v>10.093393942866772</v>
      </c>
      <c r="AJ298" s="81">
        <v>17.518928485852204</v>
      </c>
      <c r="AK298" s="81">
        <v>9.6891348934430503</v>
      </c>
      <c r="AL298" s="81">
        <v>12.664187102588603</v>
      </c>
      <c r="AM298" s="81">
        <v>16.216474904223301</v>
      </c>
      <c r="AN298" s="81">
        <v>13.603688117539861</v>
      </c>
      <c r="AO298" s="81">
        <v>11.718393119824173</v>
      </c>
      <c r="AP298" s="81">
        <v>13.258653976865816</v>
      </c>
      <c r="AQ298" s="81">
        <v>10.387344902687506</v>
      </c>
      <c r="AR298" s="81">
        <v>12.455727805997475</v>
      </c>
      <c r="AS298" s="81"/>
      <c r="AT298" s="81"/>
    </row>
    <row r="299" spans="1:46" s="77" customFormat="1" x14ac:dyDescent="0.25">
      <c r="A299" s="77" t="s">
        <v>159</v>
      </c>
      <c r="E299" s="77" t="s">
        <v>45</v>
      </c>
      <c r="F299" s="77">
        <v>2020</v>
      </c>
      <c r="I299" s="81">
        <v>15.161186278663141</v>
      </c>
      <c r="J299" s="81">
        <v>12.22770034189486</v>
      </c>
      <c r="K299" s="81">
        <v>13.011771077392043</v>
      </c>
      <c r="L299" s="81">
        <v>12.126534645140422</v>
      </c>
      <c r="M299" s="81">
        <v>14.934985758203711</v>
      </c>
      <c r="N299" s="73">
        <v>17.330755168289812</v>
      </c>
      <c r="O299" s="81">
        <v>41.548327218531604</v>
      </c>
      <c r="P299" s="81">
        <v>11.983647620566398</v>
      </c>
      <c r="Q299" s="81">
        <v>14.70913667118254</v>
      </c>
      <c r="R299" s="81">
        <v>15.477665326428474</v>
      </c>
      <c r="S299" s="81">
        <v>10.043617111271059</v>
      </c>
      <c r="T299" s="81">
        <v>14.581564902335909</v>
      </c>
      <c r="U299" s="81">
        <v>12.887716987414839</v>
      </c>
      <c r="V299" s="81">
        <v>10.957168880286677</v>
      </c>
      <c r="W299" s="81">
        <v>15.99814831813063</v>
      </c>
      <c r="X299" s="81">
        <v>13.579880235291958</v>
      </c>
      <c r="Y299" s="81">
        <v>13.773285492650443</v>
      </c>
      <c r="Z299" s="81">
        <v>12.416851042765147</v>
      </c>
      <c r="AA299" s="81">
        <v>0</v>
      </c>
      <c r="AB299" s="81">
        <v>19.035653692845266</v>
      </c>
      <c r="AC299" s="81">
        <v>11.801121673749018</v>
      </c>
      <c r="AD299" s="18">
        <v>13.011771077392043</v>
      </c>
      <c r="AE299" s="81">
        <v>10.515282922825453</v>
      </c>
      <c r="AF299" s="81">
        <v>0</v>
      </c>
      <c r="AG299" s="81">
        <v>9.5922141550662872</v>
      </c>
      <c r="AH299" s="81">
        <v>11.768904758608068</v>
      </c>
      <c r="AI299" s="81">
        <v>11.38814183961618</v>
      </c>
      <c r="AJ299" s="81">
        <v>16.492571791658122</v>
      </c>
      <c r="AK299" s="81">
        <v>11.388195992803077</v>
      </c>
      <c r="AL299" s="81">
        <v>14.624708242719432</v>
      </c>
      <c r="AM299" s="81">
        <v>19.681278562111302</v>
      </c>
      <c r="AN299" s="81">
        <v>13.173615451095959</v>
      </c>
      <c r="AO299" s="81">
        <v>13.3232344705562</v>
      </c>
      <c r="AP299" s="81">
        <v>15.846597014855938</v>
      </c>
      <c r="AQ299" s="81">
        <v>12.249686892200513</v>
      </c>
      <c r="AR299" s="81">
        <v>14.243250437318517</v>
      </c>
      <c r="AS299" s="81"/>
      <c r="AT299" s="81"/>
    </row>
    <row r="300" spans="1:46" s="77" customFormat="1" x14ac:dyDescent="0.25">
      <c r="A300" s="77" t="s">
        <v>159</v>
      </c>
      <c r="E300" s="77" t="s">
        <v>45</v>
      </c>
      <c r="F300" s="77">
        <v>2030</v>
      </c>
      <c r="I300" s="81">
        <v>16.897685844627421</v>
      </c>
      <c r="J300" s="81">
        <v>17.32934109335396</v>
      </c>
      <c r="K300" s="81">
        <v>18.524239893295746</v>
      </c>
      <c r="L300" s="81">
        <v>17.724682289956515</v>
      </c>
      <c r="M300" s="81">
        <v>16.638090056142314</v>
      </c>
      <c r="N300" s="73">
        <v>16.177926639531716</v>
      </c>
      <c r="O300" s="81">
        <v>65.237098629295062</v>
      </c>
      <c r="P300" s="81">
        <v>17.37362388395016</v>
      </c>
      <c r="Q300" s="81">
        <v>21.321336316448313</v>
      </c>
      <c r="R300" s="81">
        <v>22.135537176869018</v>
      </c>
      <c r="S300" s="81">
        <v>14.223538936121848</v>
      </c>
      <c r="T300" s="81">
        <v>21.193073211293715</v>
      </c>
      <c r="U300" s="81">
        <v>18.278318200887298</v>
      </c>
      <c r="V300" s="81">
        <v>15.252142568361766</v>
      </c>
      <c r="W300" s="81">
        <v>23.525082497713505</v>
      </c>
      <c r="X300" s="81">
        <v>15.102775752726924</v>
      </c>
      <c r="Y300" s="81">
        <v>20.325519236715412</v>
      </c>
      <c r="Z300" s="81">
        <v>17.61135906635867</v>
      </c>
      <c r="AA300" s="81">
        <v>0</v>
      </c>
      <c r="AB300" s="81">
        <v>28.186851244335806</v>
      </c>
      <c r="AC300" s="81">
        <v>17.170031709502638</v>
      </c>
      <c r="AD300" s="18">
        <v>18.524239893295746</v>
      </c>
      <c r="AE300" s="81">
        <v>15.036105531079478</v>
      </c>
      <c r="AF300" s="81">
        <v>0</v>
      </c>
      <c r="AG300" s="81">
        <v>10.57832120108535</v>
      </c>
      <c r="AH300" s="81">
        <v>12.384893435881333</v>
      </c>
      <c r="AI300" s="81">
        <v>15.874504833652672</v>
      </c>
      <c r="AJ300" s="81">
        <v>16.894260130513235</v>
      </c>
      <c r="AK300" s="81">
        <v>16.460696899151205</v>
      </c>
      <c r="AL300" s="81">
        <v>21.41800716538339</v>
      </c>
      <c r="AM300" s="81">
        <v>30.025649411238192</v>
      </c>
      <c r="AN300" s="81">
        <v>14.616678643121695</v>
      </c>
      <c r="AO300" s="81">
        <v>18.884086019571871</v>
      </c>
      <c r="AP300" s="81">
        <v>23.57283088056376</v>
      </c>
      <c r="AQ300" s="81">
        <v>17.809658474913537</v>
      </c>
      <c r="AR300" s="81">
        <v>20.437101305348584</v>
      </c>
      <c r="AS300" s="81"/>
      <c r="AT300" s="81"/>
    </row>
    <row r="301" spans="1:46" s="77" customFormat="1" x14ac:dyDescent="0.25">
      <c r="A301" s="77" t="s">
        <v>159</v>
      </c>
      <c r="E301" s="77" t="s">
        <v>45</v>
      </c>
      <c r="F301" s="77">
        <v>2040</v>
      </c>
      <c r="I301" s="81">
        <v>19.916062325556531</v>
      </c>
      <c r="J301" s="81">
        <v>18.52263407254911</v>
      </c>
      <c r="K301" s="81">
        <v>19.813627103512143</v>
      </c>
      <c r="L301" s="81">
        <v>18.507774846900869</v>
      </c>
      <c r="M301" s="81">
        <v>19.598419018051704</v>
      </c>
      <c r="N301" s="73">
        <v>20.649631563295518</v>
      </c>
      <c r="O301" s="81">
        <v>68.550911833399056</v>
      </c>
      <c r="P301" s="81">
        <v>18.12762560914274</v>
      </c>
      <c r="Q301" s="81">
        <v>22.867954708085477</v>
      </c>
      <c r="R301" s="81">
        <v>23.692838469250194</v>
      </c>
      <c r="S301" s="81">
        <v>14.808266607098458</v>
      </c>
      <c r="T301" s="81">
        <v>22.739529896765593</v>
      </c>
      <c r="U301" s="81">
        <v>19.539200120069438</v>
      </c>
      <c r="V301" s="81">
        <v>16.256753084369219</v>
      </c>
      <c r="W301" s="81">
        <v>25.285660740858397</v>
      </c>
      <c r="X301" s="81">
        <v>17.749866545511274</v>
      </c>
      <c r="Y301" s="81">
        <v>21.242108717907026</v>
      </c>
      <c r="Z301" s="81">
        <v>18.826374050146818</v>
      </c>
      <c r="AA301" s="81">
        <v>0</v>
      </c>
      <c r="AB301" s="81">
        <v>30.327350805442382</v>
      </c>
      <c r="AC301" s="81">
        <v>17.921086488141054</v>
      </c>
      <c r="AD301" s="18">
        <v>19.813627103512143</v>
      </c>
      <c r="AE301" s="81">
        <v>15.668521682718188</v>
      </c>
      <c r="AF301" s="81">
        <v>0</v>
      </c>
      <c r="AG301" s="81">
        <v>12.292368456680014</v>
      </c>
      <c r="AH301" s="81">
        <v>15.726549017517447</v>
      </c>
      <c r="AI301" s="81">
        <v>16.923882028895893</v>
      </c>
      <c r="AJ301" s="81">
        <v>21.139175905034282</v>
      </c>
      <c r="AK301" s="81">
        <v>17.170287117648066</v>
      </c>
      <c r="AL301" s="81">
        <v>23.006985359833955</v>
      </c>
      <c r="AM301" s="81">
        <v>31.472663733149599</v>
      </c>
      <c r="AN301" s="81">
        <v>17.125005212662892</v>
      </c>
      <c r="AO301" s="81">
        <v>20.184790133221782</v>
      </c>
      <c r="AP301" s="81">
        <v>24.653650791323038</v>
      </c>
      <c r="AQ301" s="81">
        <v>18.587440780536436</v>
      </c>
      <c r="AR301" s="81">
        <v>21.885866342927553</v>
      </c>
      <c r="AS301" s="81"/>
      <c r="AT301" s="81"/>
    </row>
    <row r="302" spans="1:46" s="77" customFormat="1" x14ac:dyDescent="0.25">
      <c r="A302" s="77" t="s">
        <v>159</v>
      </c>
      <c r="E302" s="77" t="s">
        <v>45</v>
      </c>
      <c r="F302" s="77">
        <v>2050</v>
      </c>
      <c r="I302" s="81">
        <v>22.934438806485641</v>
      </c>
      <c r="J302" s="81">
        <v>19.715927051744263</v>
      </c>
      <c r="K302" s="81">
        <v>21.103014313728529</v>
      </c>
      <c r="L302" s="81">
        <v>19.29086740384523</v>
      </c>
      <c r="M302" s="81">
        <v>22.558747979961101</v>
      </c>
      <c r="N302" s="73">
        <v>25.121336487059324</v>
      </c>
      <c r="O302" s="81">
        <v>71.864725037503064</v>
      </c>
      <c r="P302" s="81">
        <v>18.88162733433532</v>
      </c>
      <c r="Q302" s="81">
        <v>24.414573099722677</v>
      </c>
      <c r="R302" s="81">
        <v>25.25013976163137</v>
      </c>
      <c r="S302" s="81">
        <v>15.392994278075072</v>
      </c>
      <c r="T302" s="81">
        <v>24.28598658223747</v>
      </c>
      <c r="U302" s="81">
        <v>20.800082039251574</v>
      </c>
      <c r="V302" s="81">
        <v>17.26136360037664</v>
      </c>
      <c r="W302" s="81">
        <v>27.046238984003306</v>
      </c>
      <c r="X302" s="81">
        <v>20.396957338295628</v>
      </c>
      <c r="Y302" s="81">
        <v>22.158698199098637</v>
      </c>
      <c r="Z302" s="81">
        <v>20.041389033934966</v>
      </c>
      <c r="AA302" s="81">
        <v>0</v>
      </c>
      <c r="AB302" s="81">
        <v>32.467850366548909</v>
      </c>
      <c r="AC302" s="81">
        <v>18.672141266779466</v>
      </c>
      <c r="AD302" s="18">
        <v>21.103014313728529</v>
      </c>
      <c r="AE302" s="81">
        <v>16.300937834356901</v>
      </c>
      <c r="AF302" s="81">
        <v>0</v>
      </c>
      <c r="AG302" s="81">
        <v>14.006415712274681</v>
      </c>
      <c r="AH302" s="81">
        <v>19.068204599153567</v>
      </c>
      <c r="AI302" s="81">
        <v>17.97325922413912</v>
      </c>
      <c r="AJ302" s="81">
        <v>25.384091679555333</v>
      </c>
      <c r="AK302" s="81">
        <v>17.87987733614494</v>
      </c>
      <c r="AL302" s="81">
        <v>24.59596355428452</v>
      </c>
      <c r="AM302" s="81">
        <v>32.919678055061006</v>
      </c>
      <c r="AN302" s="81">
        <v>19.633331782204092</v>
      </c>
      <c r="AO302" s="81">
        <v>21.485494246871696</v>
      </c>
      <c r="AP302" s="81">
        <v>25.734470702082312</v>
      </c>
      <c r="AQ302" s="81">
        <v>19.36522308615934</v>
      </c>
      <c r="AR302" s="81">
        <v>23.334631380506504</v>
      </c>
      <c r="AS302" s="81"/>
      <c r="AT302" s="81"/>
    </row>
    <row r="303" spans="1:46" s="77" customFormat="1" x14ac:dyDescent="0.25">
      <c r="B303" s="77" t="s">
        <v>46</v>
      </c>
      <c r="N303" s="84"/>
    </row>
    <row r="304" spans="1:46" s="77" customFormat="1" x14ac:dyDescent="0.25">
      <c r="A304" s="77" t="s">
        <v>177</v>
      </c>
      <c r="B304" s="77" t="s">
        <v>42</v>
      </c>
      <c r="D304" s="77" t="s">
        <v>40</v>
      </c>
      <c r="E304" s="77" t="s">
        <v>41</v>
      </c>
      <c r="F304" s="77">
        <v>2010</v>
      </c>
      <c r="I304" s="81">
        <v>0</v>
      </c>
      <c r="J304" s="81">
        <v>0</v>
      </c>
      <c r="K304" s="81">
        <v>0</v>
      </c>
      <c r="L304" s="81">
        <v>0</v>
      </c>
      <c r="M304" s="81">
        <v>0</v>
      </c>
      <c r="N304" s="73">
        <v>0</v>
      </c>
      <c r="O304" s="81">
        <v>0</v>
      </c>
      <c r="P304" s="81">
        <v>1.5284999759392678E-2</v>
      </c>
      <c r="Q304" s="81">
        <v>0.20730982227793637</v>
      </c>
      <c r="R304" s="81">
        <v>0</v>
      </c>
      <c r="S304" s="81">
        <v>0</v>
      </c>
      <c r="T304" s="81">
        <v>0</v>
      </c>
      <c r="U304" s="81">
        <v>0</v>
      </c>
      <c r="V304" s="81">
        <v>0.93948142826335801</v>
      </c>
      <c r="W304" s="81">
        <v>0</v>
      </c>
      <c r="X304" s="81">
        <v>0</v>
      </c>
      <c r="Y304" s="81">
        <v>0</v>
      </c>
      <c r="Z304" s="81">
        <v>0</v>
      </c>
      <c r="AA304" s="81">
        <v>0</v>
      </c>
      <c r="AB304" s="81">
        <v>0</v>
      </c>
      <c r="AC304" s="81">
        <v>0.54130929667963301</v>
      </c>
      <c r="AD304" s="81">
        <v>0</v>
      </c>
      <c r="AE304" s="81">
        <v>8.21001242708327E-2</v>
      </c>
      <c r="AF304" s="81">
        <v>0</v>
      </c>
      <c r="AG304" s="81">
        <v>0</v>
      </c>
      <c r="AH304" s="81">
        <v>0</v>
      </c>
      <c r="AI304" s="81">
        <v>1.2935008414413382E-2</v>
      </c>
      <c r="AJ304" s="81">
        <v>0</v>
      </c>
      <c r="AK304" s="81">
        <v>1.5010576219213635E-2</v>
      </c>
      <c r="AL304" s="81">
        <v>0</v>
      </c>
      <c r="AM304" s="81">
        <v>0</v>
      </c>
      <c r="AN304" s="81">
        <v>0</v>
      </c>
      <c r="AO304" s="81">
        <v>0</v>
      </c>
      <c r="AP304" s="81">
        <v>0</v>
      </c>
      <c r="AQ304" s="81">
        <v>0</v>
      </c>
      <c r="AR304" s="81">
        <v>0</v>
      </c>
      <c r="AS304" s="81"/>
      <c r="AT304" s="81"/>
    </row>
    <row r="305" spans="1:46" s="77" customFormat="1" x14ac:dyDescent="0.25">
      <c r="A305" s="77" t="s">
        <v>177</v>
      </c>
      <c r="B305" s="77" t="s">
        <v>42</v>
      </c>
      <c r="D305" s="77" t="s">
        <v>40</v>
      </c>
      <c r="E305" s="77" t="s">
        <v>41</v>
      </c>
      <c r="F305" s="77">
        <v>2020</v>
      </c>
      <c r="H305" s="23"/>
      <c r="I305" s="81">
        <v>0</v>
      </c>
      <c r="J305" s="81">
        <v>1.9569325430878297E-2</v>
      </c>
      <c r="K305" s="81">
        <v>0</v>
      </c>
      <c r="L305" s="81">
        <v>0</v>
      </c>
      <c r="M305" s="81">
        <v>0</v>
      </c>
      <c r="N305" s="73">
        <v>0</v>
      </c>
      <c r="O305" s="81">
        <v>0</v>
      </c>
      <c r="P305" s="81">
        <v>6.411721231521718E-3</v>
      </c>
      <c r="Q305" s="81">
        <v>0</v>
      </c>
      <c r="R305" s="81">
        <v>0</v>
      </c>
      <c r="S305" s="81">
        <v>0</v>
      </c>
      <c r="T305" s="81">
        <v>0.11557684617227829</v>
      </c>
      <c r="U305" s="81">
        <v>0</v>
      </c>
      <c r="V305" s="81">
        <v>3.8281151118797332E-2</v>
      </c>
      <c r="W305" s="81">
        <v>0</v>
      </c>
      <c r="X305" s="81">
        <v>3.3252912734724308E-5</v>
      </c>
      <c r="Y305" s="81">
        <v>0.2999304366539674</v>
      </c>
      <c r="Z305" s="81">
        <v>0</v>
      </c>
      <c r="AA305" s="81">
        <v>0</v>
      </c>
      <c r="AB305" s="81">
        <v>0</v>
      </c>
      <c r="AC305" s="81">
        <v>0.79326357737990061</v>
      </c>
      <c r="AD305" s="81">
        <v>0</v>
      </c>
      <c r="AE305" s="81">
        <v>5.6488865992790696E-2</v>
      </c>
      <c r="AF305" s="81">
        <v>0</v>
      </c>
      <c r="AG305" s="81">
        <v>0</v>
      </c>
      <c r="AH305" s="81">
        <v>0</v>
      </c>
      <c r="AI305" s="81">
        <v>2.0688340871472137E-2</v>
      </c>
      <c r="AJ305" s="81">
        <v>0</v>
      </c>
      <c r="AK305" s="81">
        <v>1.3338322238444855</v>
      </c>
      <c r="AL305" s="81">
        <v>0</v>
      </c>
      <c r="AM305" s="81">
        <v>0</v>
      </c>
      <c r="AN305" s="81">
        <v>0</v>
      </c>
      <c r="AO305" s="81">
        <v>0</v>
      </c>
      <c r="AP305" s="81">
        <v>0</v>
      </c>
      <c r="AQ305" s="81">
        <v>4.7189692855088179E-2</v>
      </c>
      <c r="AR305" s="81">
        <v>0</v>
      </c>
      <c r="AS305" s="81"/>
      <c r="AT305" s="81"/>
    </row>
    <row r="306" spans="1:46" s="77" customFormat="1" x14ac:dyDescent="0.25">
      <c r="A306" s="77" t="s">
        <v>177</v>
      </c>
      <c r="B306" s="77" t="s">
        <v>42</v>
      </c>
      <c r="D306" s="77" t="s">
        <v>40</v>
      </c>
      <c r="E306" s="77" t="s">
        <v>41</v>
      </c>
      <c r="F306" s="77">
        <v>2030</v>
      </c>
      <c r="H306" s="23"/>
      <c r="I306" s="81">
        <v>0</v>
      </c>
      <c r="J306" s="81">
        <v>0</v>
      </c>
      <c r="K306" s="81">
        <v>0</v>
      </c>
      <c r="L306" s="81">
        <v>0</v>
      </c>
      <c r="M306" s="81">
        <v>0</v>
      </c>
      <c r="N306" s="73">
        <v>0</v>
      </c>
      <c r="O306" s="81">
        <v>0</v>
      </c>
      <c r="P306" s="81">
        <v>2.2848816321959141E-2</v>
      </c>
      <c r="Q306" s="81">
        <v>0</v>
      </c>
      <c r="R306" s="81">
        <v>0</v>
      </c>
      <c r="S306" s="81">
        <v>0</v>
      </c>
      <c r="T306" s="81">
        <v>0.16656753791572301</v>
      </c>
      <c r="U306" s="81">
        <v>0</v>
      </c>
      <c r="V306" s="81">
        <v>0</v>
      </c>
      <c r="W306" s="81">
        <v>0</v>
      </c>
      <c r="X306" s="81">
        <v>0</v>
      </c>
      <c r="Y306" s="81">
        <v>0.44389700060915294</v>
      </c>
      <c r="Z306" s="81">
        <v>0</v>
      </c>
      <c r="AA306" s="81">
        <v>0</v>
      </c>
      <c r="AB306" s="81">
        <v>0</v>
      </c>
      <c r="AC306" s="81">
        <v>2.9026899141007552</v>
      </c>
      <c r="AD306" s="81">
        <v>0</v>
      </c>
      <c r="AE306" s="81">
        <v>0.28136899779897812</v>
      </c>
      <c r="AF306" s="81">
        <v>0</v>
      </c>
      <c r="AG306" s="81">
        <v>0</v>
      </c>
      <c r="AH306" s="81">
        <v>0</v>
      </c>
      <c r="AI306" s="81">
        <v>2.5139418414546987E-2</v>
      </c>
      <c r="AJ306" s="81">
        <v>0</v>
      </c>
      <c r="AK306" s="81">
        <v>1.3018142851571375</v>
      </c>
      <c r="AL306" s="81">
        <v>0</v>
      </c>
      <c r="AM306" s="81">
        <v>0</v>
      </c>
      <c r="AN306" s="81">
        <v>0</v>
      </c>
      <c r="AO306" s="81">
        <v>0</v>
      </c>
      <c r="AP306" s="81">
        <v>0</v>
      </c>
      <c r="AQ306" s="81">
        <v>5.1674849536639658E-2</v>
      </c>
      <c r="AR306" s="81">
        <v>0</v>
      </c>
      <c r="AS306" s="81"/>
      <c r="AT306" s="81"/>
    </row>
    <row r="307" spans="1:46" s="77" customFormat="1" x14ac:dyDescent="0.25">
      <c r="A307" s="77" t="s">
        <v>177</v>
      </c>
      <c r="B307" s="77" t="s">
        <v>42</v>
      </c>
      <c r="D307" s="77" t="s">
        <v>40</v>
      </c>
      <c r="E307" s="77" t="s">
        <v>41</v>
      </c>
      <c r="F307" s="77">
        <v>2040</v>
      </c>
      <c r="H307" s="23"/>
      <c r="I307" s="81">
        <v>0</v>
      </c>
      <c r="J307" s="81">
        <v>0</v>
      </c>
      <c r="K307" s="81">
        <v>0</v>
      </c>
      <c r="L307" s="81">
        <v>0</v>
      </c>
      <c r="M307" s="81">
        <v>0</v>
      </c>
      <c r="N307" s="73">
        <v>0</v>
      </c>
      <c r="O307" s="81">
        <v>0</v>
      </c>
      <c r="P307" s="81">
        <v>1.552935391523385E-2</v>
      </c>
      <c r="Q307" s="81">
        <v>5.0273510521112369E-2</v>
      </c>
      <c r="R307" s="81">
        <v>0</v>
      </c>
      <c r="S307" s="81">
        <v>0</v>
      </c>
      <c r="T307" s="81">
        <v>0.15796731044055937</v>
      </c>
      <c r="U307" s="81">
        <v>0</v>
      </c>
      <c r="V307" s="81">
        <v>0</v>
      </c>
      <c r="W307" s="81">
        <v>0</v>
      </c>
      <c r="X307" s="81">
        <v>0</v>
      </c>
      <c r="Y307" s="81">
        <v>0.51128512120095526</v>
      </c>
      <c r="Z307" s="81">
        <v>0</v>
      </c>
      <c r="AA307" s="81">
        <v>0</v>
      </c>
      <c r="AB307" s="81">
        <v>0</v>
      </c>
      <c r="AC307" s="81">
        <v>4.2387010969371639</v>
      </c>
      <c r="AD307" s="81">
        <v>0</v>
      </c>
      <c r="AE307" s="81">
        <v>0.49049789849816733</v>
      </c>
      <c r="AF307" s="81">
        <v>0</v>
      </c>
      <c r="AG307" s="81">
        <v>0</v>
      </c>
      <c r="AH307" s="81">
        <v>0</v>
      </c>
      <c r="AI307" s="81">
        <v>2.2704099097298952E-2</v>
      </c>
      <c r="AJ307" s="81">
        <v>0</v>
      </c>
      <c r="AK307" s="81">
        <v>0.74914978434525681</v>
      </c>
      <c r="AL307" s="81">
        <v>0</v>
      </c>
      <c r="AM307" s="81">
        <v>0</v>
      </c>
      <c r="AN307" s="81">
        <v>0</v>
      </c>
      <c r="AO307" s="81">
        <v>0</v>
      </c>
      <c r="AP307" s="81">
        <v>0</v>
      </c>
      <c r="AQ307" s="81">
        <v>2.0957516680374318E-2</v>
      </c>
      <c r="AR307" s="81">
        <v>0</v>
      </c>
      <c r="AS307" s="81"/>
      <c r="AT307" s="81"/>
    </row>
    <row r="308" spans="1:46" s="77" customFormat="1" x14ac:dyDescent="0.25">
      <c r="A308" s="77" t="s">
        <v>177</v>
      </c>
      <c r="B308" s="77" t="s">
        <v>42</v>
      </c>
      <c r="D308" s="77" t="s">
        <v>40</v>
      </c>
      <c r="E308" s="80" t="s">
        <v>41</v>
      </c>
      <c r="F308" s="80">
        <v>2050</v>
      </c>
      <c r="G308" s="80"/>
      <c r="H308" s="95"/>
      <c r="I308" s="82">
        <v>0</v>
      </c>
      <c r="J308" s="82">
        <v>0</v>
      </c>
      <c r="K308" s="82">
        <v>0</v>
      </c>
      <c r="L308" s="82">
        <v>0</v>
      </c>
      <c r="M308" s="82">
        <v>0</v>
      </c>
      <c r="N308" s="96">
        <v>0</v>
      </c>
      <c r="O308" s="82">
        <v>0</v>
      </c>
      <c r="P308" s="82">
        <v>7.8987941976585065E-3</v>
      </c>
      <c r="Q308" s="82">
        <v>0.11228030953752814</v>
      </c>
      <c r="R308" s="82">
        <v>0</v>
      </c>
      <c r="S308" s="82">
        <v>0</v>
      </c>
      <c r="T308" s="82">
        <v>0.14925565628578216</v>
      </c>
      <c r="U308" s="82">
        <v>0</v>
      </c>
      <c r="V308" s="82">
        <v>0</v>
      </c>
      <c r="W308" s="82">
        <v>0</v>
      </c>
      <c r="X308" s="82">
        <v>0</v>
      </c>
      <c r="Y308" s="82">
        <v>0.58066542598070769</v>
      </c>
      <c r="Z308" s="82">
        <v>0</v>
      </c>
      <c r="AA308" s="82">
        <v>0</v>
      </c>
      <c r="AB308" s="82">
        <v>0</v>
      </c>
      <c r="AC308" s="82">
        <v>5.4422077095022878</v>
      </c>
      <c r="AD308" s="82">
        <v>0</v>
      </c>
      <c r="AE308" s="82">
        <v>0.70498805365869255</v>
      </c>
      <c r="AF308" s="82">
        <v>0</v>
      </c>
      <c r="AG308" s="82">
        <v>0</v>
      </c>
      <c r="AH308" s="82">
        <v>0</v>
      </c>
      <c r="AI308" s="82">
        <v>2.0323808843503186E-2</v>
      </c>
      <c r="AJ308" s="82">
        <v>0</v>
      </c>
      <c r="AK308" s="82">
        <v>0.36588813362347722</v>
      </c>
      <c r="AL308" s="82">
        <v>0</v>
      </c>
      <c r="AM308" s="82">
        <v>0</v>
      </c>
      <c r="AN308" s="82">
        <v>0</v>
      </c>
      <c r="AO308" s="82">
        <v>0</v>
      </c>
      <c r="AP308" s="82">
        <v>0</v>
      </c>
      <c r="AQ308" s="82">
        <v>0</v>
      </c>
      <c r="AR308" s="82">
        <v>0</v>
      </c>
      <c r="AS308" s="85"/>
      <c r="AT308" s="85"/>
    </row>
    <row r="309" spans="1:46" s="77" customFormat="1" x14ac:dyDescent="0.25">
      <c r="A309" s="77" t="s">
        <v>160</v>
      </c>
      <c r="E309" s="77" t="s">
        <v>45</v>
      </c>
      <c r="F309" s="77">
        <v>2010</v>
      </c>
      <c r="I309" s="81">
        <v>14.016144559925918</v>
      </c>
      <c r="J309" s="81">
        <v>12.372482360797886</v>
      </c>
      <c r="K309" s="81">
        <v>15.632267365119922</v>
      </c>
      <c r="L309" s="81">
        <v>9.1045519159159483</v>
      </c>
      <c r="M309" s="81">
        <v>13.209830555683723</v>
      </c>
      <c r="N309" s="73">
        <v>23.164351791685785</v>
      </c>
      <c r="O309" s="81">
        <v>10.564146150388794</v>
      </c>
      <c r="P309" s="81">
        <v>9.8436426663158176</v>
      </c>
      <c r="Q309" s="81">
        <v>13.051024602480298</v>
      </c>
      <c r="R309" s="81">
        <v>14.431819539934873</v>
      </c>
      <c r="S309" s="81">
        <v>11.94704224501044</v>
      </c>
      <c r="T309" s="81">
        <v>14.783094746826032</v>
      </c>
      <c r="U309" s="81">
        <v>15.187687714129689</v>
      </c>
      <c r="V309" s="81">
        <v>11.481057942748349</v>
      </c>
      <c r="W309" s="81">
        <v>12.611313474565206</v>
      </c>
      <c r="X309" s="81">
        <v>15.204921631385313</v>
      </c>
      <c r="Y309" s="81">
        <v>11.658486817368297</v>
      </c>
      <c r="Z309" s="81">
        <v>13.845582117485753</v>
      </c>
      <c r="AA309" s="81">
        <v>0</v>
      </c>
      <c r="AB309" s="81">
        <v>15.37095898917965</v>
      </c>
      <c r="AC309" s="81">
        <v>9.33906497796705</v>
      </c>
      <c r="AD309" s="18">
        <v>15.632267365119922</v>
      </c>
      <c r="AE309" s="81">
        <v>10.626119426219427</v>
      </c>
      <c r="AF309" s="81">
        <v>0</v>
      </c>
      <c r="AG309" s="81">
        <v>11.964510360633653</v>
      </c>
      <c r="AH309" s="81">
        <v>13.042358204675518</v>
      </c>
      <c r="AI309" s="81">
        <v>14.967924033830601</v>
      </c>
      <c r="AJ309" s="81">
        <v>13.76611223508235</v>
      </c>
      <c r="AK309" s="81">
        <v>10.670062728754695</v>
      </c>
      <c r="AL309" s="81">
        <v>11.869147651340539</v>
      </c>
      <c r="AM309" s="81">
        <v>11.650854751662564</v>
      </c>
      <c r="AN309" s="81">
        <v>12.863964380527291</v>
      </c>
      <c r="AO309" s="81">
        <v>11.907845519488033</v>
      </c>
      <c r="AP309" s="81">
        <v>10.443955490519802</v>
      </c>
      <c r="AQ309" s="81">
        <v>11.888964621785313</v>
      </c>
      <c r="AR309" s="81">
        <v>12.077790767713685</v>
      </c>
      <c r="AS309" s="81"/>
      <c r="AT309" s="81"/>
    </row>
    <row r="310" spans="1:46" s="77" customFormat="1" x14ac:dyDescent="0.25">
      <c r="A310" s="77" t="s">
        <v>160</v>
      </c>
      <c r="E310" s="77" t="s">
        <v>45</v>
      </c>
      <c r="F310" s="77">
        <v>2020</v>
      </c>
      <c r="I310" s="81">
        <v>13.732855123857192</v>
      </c>
      <c r="J310" s="81">
        <v>14.35201834357118</v>
      </c>
      <c r="K310" s="81">
        <v>18.342047566925224</v>
      </c>
      <c r="L310" s="81">
        <v>10.59899995102964</v>
      </c>
      <c r="M310" s="81">
        <v>12.948055659731983</v>
      </c>
      <c r="N310" s="73">
        <v>25.406574206120812</v>
      </c>
      <c r="O310" s="81">
        <v>12.315176249147145</v>
      </c>
      <c r="P310" s="81">
        <v>11.476002460738828</v>
      </c>
      <c r="Q310" s="81">
        <v>15.189088484912977</v>
      </c>
      <c r="R310" s="81">
        <v>16.729145419615996</v>
      </c>
      <c r="S310" s="81">
        <v>14.108375388575126</v>
      </c>
      <c r="T310" s="81">
        <v>17.351708553939542</v>
      </c>
      <c r="U310" s="81">
        <v>17.776727634665288</v>
      </c>
      <c r="V310" s="81">
        <v>13.240720620691622</v>
      </c>
      <c r="W310" s="81">
        <v>14.697813950763807</v>
      </c>
      <c r="X310" s="81">
        <v>14.886324441597564</v>
      </c>
      <c r="Y310" s="81">
        <v>13.765143673976324</v>
      </c>
      <c r="Z310" s="81">
        <v>16.157987694186133</v>
      </c>
      <c r="AA310" s="81">
        <v>0</v>
      </c>
      <c r="AB310" s="81">
        <v>18.012656161667795</v>
      </c>
      <c r="AC310" s="81">
        <v>10.882005949079382</v>
      </c>
      <c r="AD310" s="18">
        <v>18.342047566925224</v>
      </c>
      <c r="AE310" s="81">
        <v>12.474203304928285</v>
      </c>
      <c r="AF310" s="81">
        <v>0</v>
      </c>
      <c r="AG310" s="81">
        <v>11.722989666393277</v>
      </c>
      <c r="AH310" s="81">
        <v>15.459210991074738</v>
      </c>
      <c r="AI310" s="81">
        <v>17.508534164254261</v>
      </c>
      <c r="AJ310" s="81">
        <v>13.732233914182087</v>
      </c>
      <c r="AK310" s="81">
        <v>12.531936376134203</v>
      </c>
      <c r="AL310" s="81">
        <v>13.822050710204291</v>
      </c>
      <c r="AM310" s="81">
        <v>13.797546019075622</v>
      </c>
      <c r="AN310" s="81">
        <v>12.611418087404429</v>
      </c>
      <c r="AO310" s="81">
        <v>13.701108394446207</v>
      </c>
      <c r="AP310" s="81">
        <v>12.197013826005618</v>
      </c>
      <c r="AQ310" s="81">
        <v>14.036932911293679</v>
      </c>
      <c r="AR310" s="81">
        <v>13.93874302669173</v>
      </c>
      <c r="AS310" s="81"/>
      <c r="AT310" s="81"/>
    </row>
    <row r="311" spans="1:46" s="77" customFormat="1" x14ac:dyDescent="0.25">
      <c r="A311" s="77" t="s">
        <v>160</v>
      </c>
      <c r="E311" s="77" t="s">
        <v>45</v>
      </c>
      <c r="F311" s="77">
        <v>2030</v>
      </c>
      <c r="I311" s="81">
        <v>14.518738669093</v>
      </c>
      <c r="J311" s="81">
        <v>20.299386072469776</v>
      </c>
      <c r="K311" s="81">
        <v>26.483379406747016</v>
      </c>
      <c r="L311" s="81">
        <v>14.850421576790184</v>
      </c>
      <c r="M311" s="81">
        <v>13.674254935423923</v>
      </c>
      <c r="N311" s="73">
        <v>23.184668859086635</v>
      </c>
      <c r="O311" s="81">
        <v>17.296276441612303</v>
      </c>
      <c r="P311" s="81">
        <v>16.119524974679887</v>
      </c>
      <c r="Q311" s="81">
        <v>21.612741425481918</v>
      </c>
      <c r="R311" s="81">
        <v>23.631289113128155</v>
      </c>
      <c r="S311" s="81">
        <v>20.256651734610173</v>
      </c>
      <c r="T311" s="81">
        <v>25.068916524581272</v>
      </c>
      <c r="U311" s="81">
        <v>25.555304334570152</v>
      </c>
      <c r="V311" s="81">
        <v>18.527495458643958</v>
      </c>
      <c r="W311" s="81">
        <v>20.966548495861613</v>
      </c>
      <c r="X311" s="81">
        <v>15.770156512737051</v>
      </c>
      <c r="Y311" s="81">
        <v>19.757884107935265</v>
      </c>
      <c r="Z311" s="81">
        <v>23.105437208958616</v>
      </c>
      <c r="AA311" s="81">
        <v>0</v>
      </c>
      <c r="AB311" s="81">
        <v>25.949437634651023</v>
      </c>
      <c r="AC311" s="81">
        <v>15.271161551612884</v>
      </c>
      <c r="AD311" s="18">
        <v>26.483379406747016</v>
      </c>
      <c r="AE311" s="81">
        <v>17.731389329575155</v>
      </c>
      <c r="AF311" s="81">
        <v>0</v>
      </c>
      <c r="AG311" s="81">
        <v>12.393001023228313</v>
      </c>
      <c r="AH311" s="81">
        <v>22.334356020294745</v>
      </c>
      <c r="AI311" s="81">
        <v>25.141607183834221</v>
      </c>
      <c r="AJ311" s="81">
        <v>14.606955238479316</v>
      </c>
      <c r="AK311" s="81">
        <v>17.828349721561064</v>
      </c>
      <c r="AL311" s="81">
        <v>19.68940181219423</v>
      </c>
      <c r="AM311" s="81">
        <v>19.904476112109506</v>
      </c>
      <c r="AN311" s="81">
        <v>13.312015959777638</v>
      </c>
      <c r="AO311" s="81">
        <v>19.088832509981824</v>
      </c>
      <c r="AP311" s="81">
        <v>17.183883679632338</v>
      </c>
      <c r="AQ311" s="81">
        <v>20.147190677774098</v>
      </c>
      <c r="AR311" s="81">
        <v>19.52983483122728</v>
      </c>
      <c r="AS311" s="81"/>
      <c r="AT311" s="81"/>
    </row>
    <row r="312" spans="1:46" s="77" customFormat="1" x14ac:dyDescent="0.25">
      <c r="A312" s="77" t="s">
        <v>160</v>
      </c>
      <c r="E312" s="77" t="s">
        <v>45</v>
      </c>
      <c r="F312" s="77">
        <v>2040</v>
      </c>
      <c r="I312" s="81">
        <v>17.251299028044816</v>
      </c>
      <c r="J312" s="81">
        <v>20.244404297168177</v>
      </c>
      <c r="K312" s="81">
        <v>26.408115037991426</v>
      </c>
      <c r="L312" s="81">
        <v>14.679572284917077</v>
      </c>
      <c r="M312" s="81">
        <v>16.199289802848071</v>
      </c>
      <c r="N312" s="73">
        <v>27.575622960758103</v>
      </c>
      <c r="O312" s="81">
        <v>17.096117747549545</v>
      </c>
      <c r="P312" s="81">
        <v>15.932931377617251</v>
      </c>
      <c r="Q312" s="81">
        <v>21.553356524683284</v>
      </c>
      <c r="R312" s="81">
        <v>23.567480697211298</v>
      </c>
      <c r="S312" s="81">
        <v>20.009591664222334</v>
      </c>
      <c r="T312" s="81">
        <v>24.997573064089366</v>
      </c>
      <c r="U312" s="81">
        <v>25.483393537092088</v>
      </c>
      <c r="V312" s="81">
        <v>18.478620682531176</v>
      </c>
      <c r="W312" s="81">
        <v>20.908595772926866</v>
      </c>
      <c r="X312" s="81">
        <v>18.843289289478644</v>
      </c>
      <c r="Y312" s="81">
        <v>19.517074035306567</v>
      </c>
      <c r="Z312" s="81">
        <v>23.041209953212455</v>
      </c>
      <c r="AA312" s="81">
        <v>0</v>
      </c>
      <c r="AB312" s="81">
        <v>25.876064277653931</v>
      </c>
      <c r="AC312" s="81">
        <v>15.094789340756678</v>
      </c>
      <c r="AD312" s="18">
        <v>26.408115037991426</v>
      </c>
      <c r="AE312" s="81">
        <v>17.520136504199336</v>
      </c>
      <c r="AF312" s="81">
        <v>0</v>
      </c>
      <c r="AG312" s="81">
        <v>14.722667402978756</v>
      </c>
      <c r="AH312" s="81">
        <v>22.058087726671101</v>
      </c>
      <c r="AI312" s="81">
        <v>25.071041527773644</v>
      </c>
      <c r="AJ312" s="81">
        <v>17.383981886376123</v>
      </c>
      <c r="AK312" s="81">
        <v>17.6155205999865</v>
      </c>
      <c r="AL312" s="81">
        <v>19.635159768552345</v>
      </c>
      <c r="AM312" s="81">
        <v>19.659060631416796</v>
      </c>
      <c r="AN312" s="81">
        <v>15.748033338203076</v>
      </c>
      <c r="AO312" s="81">
        <v>19.039024485623745</v>
      </c>
      <c r="AP312" s="81">
        <v>16.983493139632206</v>
      </c>
      <c r="AQ312" s="81">
        <v>19.901658331973142</v>
      </c>
      <c r="AR312" s="81">
        <v>19.478146728641345</v>
      </c>
      <c r="AS312" s="81"/>
      <c r="AT312" s="81"/>
    </row>
    <row r="313" spans="1:46" s="77" customFormat="1" x14ac:dyDescent="0.25">
      <c r="A313" s="77" t="s">
        <v>160</v>
      </c>
      <c r="E313" s="77" t="s">
        <v>45</v>
      </c>
      <c r="F313" s="77">
        <v>2050</v>
      </c>
      <c r="I313" s="81">
        <v>19.983859386996635</v>
      </c>
      <c r="J313" s="81">
        <v>20.189422521866579</v>
      </c>
      <c r="K313" s="81">
        <v>26.332850669235864</v>
      </c>
      <c r="L313" s="81">
        <v>14.508722993043973</v>
      </c>
      <c r="M313" s="81">
        <v>18.724324670272214</v>
      </c>
      <c r="N313" s="73">
        <v>31.966577062429586</v>
      </c>
      <c r="O313" s="81">
        <v>16.895959053486788</v>
      </c>
      <c r="P313" s="81">
        <v>15.746337780554613</v>
      </c>
      <c r="Q313" s="81">
        <v>21.493971623884601</v>
      </c>
      <c r="R313" s="81">
        <v>23.503672281294445</v>
      </c>
      <c r="S313" s="81">
        <v>19.762531593834495</v>
      </c>
      <c r="T313" s="81">
        <v>24.926229603597456</v>
      </c>
      <c r="U313" s="81">
        <v>25.411482739614019</v>
      </c>
      <c r="V313" s="81">
        <v>18.429745906418361</v>
      </c>
      <c r="W313" s="81">
        <v>20.850643049992104</v>
      </c>
      <c r="X313" s="81">
        <v>21.916422066220242</v>
      </c>
      <c r="Y313" s="81">
        <v>19.276263962677884</v>
      </c>
      <c r="Z313" s="81">
        <v>22.976982697466298</v>
      </c>
      <c r="AA313" s="81">
        <v>0</v>
      </c>
      <c r="AB313" s="81">
        <v>25.802690920656843</v>
      </c>
      <c r="AC313" s="81">
        <v>14.918417129900472</v>
      </c>
      <c r="AD313" s="18">
        <v>26.332850669235864</v>
      </c>
      <c r="AE313" s="81">
        <v>17.308883678823513</v>
      </c>
      <c r="AF313" s="81">
        <v>0</v>
      </c>
      <c r="AG313" s="81">
        <v>17.052333782729196</v>
      </c>
      <c r="AH313" s="81">
        <v>21.781819433047456</v>
      </c>
      <c r="AI313" s="81">
        <v>25.000475871713064</v>
      </c>
      <c r="AJ313" s="81">
        <v>20.161008534272934</v>
      </c>
      <c r="AK313" s="81">
        <v>17.402691478411949</v>
      </c>
      <c r="AL313" s="81">
        <v>19.580917724910474</v>
      </c>
      <c r="AM313" s="81">
        <v>19.413645150724093</v>
      </c>
      <c r="AN313" s="81">
        <v>18.184050716628512</v>
      </c>
      <c r="AO313" s="81">
        <v>18.989216461265681</v>
      </c>
      <c r="AP313" s="81">
        <v>16.783102599632073</v>
      </c>
      <c r="AQ313" s="81">
        <v>19.656125986172185</v>
      </c>
      <c r="AR313" s="81">
        <v>19.4264586260554</v>
      </c>
      <c r="AS313" s="81"/>
      <c r="AT313" s="81"/>
    </row>
    <row r="314" spans="1:46" s="77" customFormat="1" x14ac:dyDescent="0.25">
      <c r="B314" s="77" t="s">
        <v>46</v>
      </c>
      <c r="N314" s="84"/>
    </row>
    <row r="315" spans="1:46" s="77" customFormat="1" x14ac:dyDescent="0.25">
      <c r="A315" s="77" t="s">
        <v>178</v>
      </c>
      <c r="B315" s="77" t="s">
        <v>42</v>
      </c>
      <c r="D315" s="77" t="s">
        <v>40</v>
      </c>
      <c r="E315" s="77" t="s">
        <v>41</v>
      </c>
      <c r="F315" s="77">
        <v>2010</v>
      </c>
      <c r="I315" s="81">
        <v>0</v>
      </c>
      <c r="J315" s="81">
        <v>0</v>
      </c>
      <c r="K315" s="81">
        <v>0</v>
      </c>
      <c r="L315" s="81">
        <v>2.8586132218456445E-4</v>
      </c>
      <c r="M315" s="81">
        <v>0</v>
      </c>
      <c r="N315" s="73">
        <v>0</v>
      </c>
      <c r="O315" s="81">
        <v>0</v>
      </c>
      <c r="P315" s="81">
        <v>3.525092010362682E-2</v>
      </c>
      <c r="Q315" s="81">
        <v>0.28180652092183084</v>
      </c>
      <c r="R315" s="81">
        <v>0.15437271455685952</v>
      </c>
      <c r="S315" s="81">
        <v>0</v>
      </c>
      <c r="T315" s="81">
        <v>0</v>
      </c>
      <c r="U315" s="81">
        <v>0</v>
      </c>
      <c r="V315" s="81">
        <v>1.7550189235032211E-3</v>
      </c>
      <c r="W315" s="81">
        <v>1.7813466923063888E-4</v>
      </c>
      <c r="X315" s="81">
        <v>0</v>
      </c>
      <c r="Y315" s="81">
        <v>0</v>
      </c>
      <c r="Z315" s="81">
        <v>0</v>
      </c>
      <c r="AA315" s="81">
        <v>0</v>
      </c>
      <c r="AB315" s="81">
        <v>0</v>
      </c>
      <c r="AC315" s="81">
        <v>0.19274937985272755</v>
      </c>
      <c r="AD315" s="81">
        <v>0</v>
      </c>
      <c r="AE315" s="81">
        <v>7.2887568707878131E-2</v>
      </c>
      <c r="AF315" s="81">
        <v>0</v>
      </c>
      <c r="AG315" s="81">
        <v>0</v>
      </c>
      <c r="AH315" s="81">
        <v>0</v>
      </c>
      <c r="AI315" s="81">
        <v>0</v>
      </c>
      <c r="AJ315" s="81">
        <v>0</v>
      </c>
      <c r="AK315" s="81">
        <v>2.8361307905644311</v>
      </c>
      <c r="AL315" s="81">
        <v>0</v>
      </c>
      <c r="AM315" s="81">
        <v>1.6512832538277837E-4</v>
      </c>
      <c r="AN315" s="81">
        <v>0</v>
      </c>
      <c r="AO315" s="81">
        <v>1.623792901038365E-3</v>
      </c>
      <c r="AP315" s="81">
        <v>0</v>
      </c>
      <c r="AQ315" s="81">
        <v>3.6075674829453072E-4</v>
      </c>
      <c r="AR315" s="81">
        <v>0</v>
      </c>
      <c r="AS315" s="81"/>
      <c r="AT315" s="81"/>
    </row>
    <row r="316" spans="1:46" s="77" customFormat="1" x14ac:dyDescent="0.25">
      <c r="A316" s="77" t="s">
        <v>178</v>
      </c>
      <c r="B316" s="77" t="s">
        <v>42</v>
      </c>
      <c r="D316" s="77" t="s">
        <v>40</v>
      </c>
      <c r="E316" s="77" t="s">
        <v>41</v>
      </c>
      <c r="F316" s="77">
        <v>2020</v>
      </c>
      <c r="H316" s="23"/>
      <c r="I316" s="81">
        <v>0</v>
      </c>
      <c r="J316" s="81">
        <v>6.7609125157832461E-2</v>
      </c>
      <c r="K316" s="81">
        <v>0</v>
      </c>
      <c r="L316" s="81">
        <v>0</v>
      </c>
      <c r="M316" s="81">
        <v>0</v>
      </c>
      <c r="N316" s="73">
        <v>0</v>
      </c>
      <c r="O316" s="81">
        <v>0</v>
      </c>
      <c r="P316" s="81">
        <v>0.14308326157140255</v>
      </c>
      <c r="Q316" s="81">
        <v>0.46941296284047118</v>
      </c>
      <c r="R316" s="81">
        <v>0.47922808869113093</v>
      </c>
      <c r="S316" s="81">
        <v>0.10145509457646344</v>
      </c>
      <c r="T316" s="81">
        <v>3.4594540217102008</v>
      </c>
      <c r="U316" s="81">
        <v>4.6249158629171214E-2</v>
      </c>
      <c r="V316" s="81">
        <v>1.0099991326189467E-2</v>
      </c>
      <c r="W316" s="81">
        <v>1.9714764863736781E-3</v>
      </c>
      <c r="X316" s="81">
        <v>0</v>
      </c>
      <c r="Y316" s="81">
        <v>0</v>
      </c>
      <c r="Z316" s="81">
        <v>0</v>
      </c>
      <c r="AA316" s="81">
        <v>0</v>
      </c>
      <c r="AB316" s="81">
        <v>0</v>
      </c>
      <c r="AC316" s="81">
        <v>0.37361645736310389</v>
      </c>
      <c r="AD316" s="81">
        <v>0</v>
      </c>
      <c r="AE316" s="81">
        <v>6.6501933351781284E-2</v>
      </c>
      <c r="AF316" s="81">
        <v>0</v>
      </c>
      <c r="AG316" s="81">
        <v>0</v>
      </c>
      <c r="AH316" s="81">
        <v>0</v>
      </c>
      <c r="AI316" s="81">
        <v>0.10989671019945529</v>
      </c>
      <c r="AJ316" s="81">
        <v>0</v>
      </c>
      <c r="AK316" s="81">
        <v>4.1269219168982287</v>
      </c>
      <c r="AL316" s="81">
        <v>0</v>
      </c>
      <c r="AM316" s="81">
        <v>0</v>
      </c>
      <c r="AN316" s="81">
        <v>0</v>
      </c>
      <c r="AO316" s="81">
        <v>3.9678934192993461E-2</v>
      </c>
      <c r="AP316" s="81">
        <v>0</v>
      </c>
      <c r="AQ316" s="81">
        <v>0.15104455729567237</v>
      </c>
      <c r="AR316" s="81">
        <v>0</v>
      </c>
      <c r="AS316" s="81"/>
      <c r="AT316" s="81"/>
    </row>
    <row r="317" spans="1:46" s="77" customFormat="1" x14ac:dyDescent="0.25">
      <c r="A317" s="77" t="s">
        <v>178</v>
      </c>
      <c r="B317" s="77" t="s">
        <v>42</v>
      </c>
      <c r="D317" s="77" t="s">
        <v>40</v>
      </c>
      <c r="E317" s="77" t="s">
        <v>41</v>
      </c>
      <c r="F317" s="77">
        <v>2030</v>
      </c>
      <c r="H317" s="23"/>
      <c r="I317" s="81">
        <v>0</v>
      </c>
      <c r="J317" s="81">
        <v>0.10153990592560529</v>
      </c>
      <c r="K317" s="81">
        <v>0</v>
      </c>
      <c r="L317" s="81">
        <v>0</v>
      </c>
      <c r="M317" s="81">
        <v>0</v>
      </c>
      <c r="N317" s="73">
        <v>0</v>
      </c>
      <c r="O317" s="81">
        <v>0</v>
      </c>
      <c r="P317" s="81">
        <v>0.46411406097554431</v>
      </c>
      <c r="Q317" s="81">
        <v>2.2301230964969903</v>
      </c>
      <c r="R317" s="81">
        <v>0.24340358454545297</v>
      </c>
      <c r="S317" s="81">
        <v>1.4484542054349006</v>
      </c>
      <c r="T317" s="81">
        <v>3.4242807329866873</v>
      </c>
      <c r="U317" s="81">
        <v>1.3706134730900859E-2</v>
      </c>
      <c r="V317" s="81">
        <v>0</v>
      </c>
      <c r="W317" s="81">
        <v>0</v>
      </c>
      <c r="X317" s="81">
        <v>0</v>
      </c>
      <c r="Y317" s="81">
        <v>0</v>
      </c>
      <c r="Z317" s="81">
        <v>0</v>
      </c>
      <c r="AA317" s="81">
        <v>0</v>
      </c>
      <c r="AB317" s="81">
        <v>0</v>
      </c>
      <c r="AC317" s="81">
        <v>1.0834434873171468</v>
      </c>
      <c r="AD317" s="81">
        <v>0</v>
      </c>
      <c r="AE317" s="81">
        <v>0.27603803044872016</v>
      </c>
      <c r="AF317" s="81">
        <v>0</v>
      </c>
      <c r="AG317" s="81">
        <v>0</v>
      </c>
      <c r="AH317" s="81">
        <v>0</v>
      </c>
      <c r="AI317" s="81">
        <v>6.0882693865207831E-2</v>
      </c>
      <c r="AJ317" s="81">
        <v>0</v>
      </c>
      <c r="AK317" s="81">
        <v>6.3784308935890595</v>
      </c>
      <c r="AL317" s="81">
        <v>0</v>
      </c>
      <c r="AM317" s="81">
        <v>0</v>
      </c>
      <c r="AN317" s="81">
        <v>0</v>
      </c>
      <c r="AO317" s="81">
        <v>4.4192016697046418E-3</v>
      </c>
      <c r="AP317" s="81">
        <v>0</v>
      </c>
      <c r="AQ317" s="81">
        <v>0.3069742439842415</v>
      </c>
      <c r="AR317" s="81">
        <v>0</v>
      </c>
      <c r="AS317" s="81"/>
      <c r="AT317" s="81"/>
    </row>
    <row r="318" spans="1:46" s="77" customFormat="1" x14ac:dyDescent="0.25">
      <c r="A318" s="77" t="s">
        <v>178</v>
      </c>
      <c r="B318" s="77" t="s">
        <v>42</v>
      </c>
      <c r="D318" s="77" t="s">
        <v>40</v>
      </c>
      <c r="E318" s="77" t="s">
        <v>41</v>
      </c>
      <c r="F318" s="77">
        <v>2040</v>
      </c>
      <c r="H318" s="23"/>
      <c r="I318" s="81">
        <v>0</v>
      </c>
      <c r="J318" s="81">
        <v>0.10459387811305487</v>
      </c>
      <c r="K318" s="81">
        <v>0</v>
      </c>
      <c r="L318" s="81">
        <v>0</v>
      </c>
      <c r="M318" s="81">
        <v>0</v>
      </c>
      <c r="N318" s="73">
        <v>0</v>
      </c>
      <c r="O318" s="81">
        <v>0</v>
      </c>
      <c r="P318" s="81">
        <v>0.40541689636064943</v>
      </c>
      <c r="Q318" s="81">
        <v>3.640140607522409</v>
      </c>
      <c r="R318" s="81">
        <v>0.11194142487277106</v>
      </c>
      <c r="S318" s="81">
        <v>3.0747915356454922</v>
      </c>
      <c r="T318" s="81">
        <v>2.801313057849085</v>
      </c>
      <c r="U318" s="81">
        <v>9.094861757922762E-3</v>
      </c>
      <c r="V318" s="81">
        <v>0</v>
      </c>
      <c r="W318" s="81">
        <v>0</v>
      </c>
      <c r="X318" s="81">
        <v>0</v>
      </c>
      <c r="Y318" s="81">
        <v>0</v>
      </c>
      <c r="Z318" s="81">
        <v>0</v>
      </c>
      <c r="AA318" s="81">
        <v>0</v>
      </c>
      <c r="AB318" s="81">
        <v>0</v>
      </c>
      <c r="AC318" s="81">
        <v>1.2314908348186573</v>
      </c>
      <c r="AD318" s="81">
        <v>0</v>
      </c>
      <c r="AE318" s="81">
        <v>0.42741463043844957</v>
      </c>
      <c r="AF318" s="81">
        <v>0</v>
      </c>
      <c r="AG318" s="81">
        <v>0</v>
      </c>
      <c r="AH318" s="81">
        <v>0</v>
      </c>
      <c r="AI318" s="81">
        <v>2.9375275078165782E-2</v>
      </c>
      <c r="AJ318" s="81">
        <v>0</v>
      </c>
      <c r="AK318" s="81">
        <v>7.930957580481806</v>
      </c>
      <c r="AL318" s="81">
        <v>0</v>
      </c>
      <c r="AM318" s="81">
        <v>0</v>
      </c>
      <c r="AN318" s="81">
        <v>0</v>
      </c>
      <c r="AO318" s="81">
        <v>3.1671202335561543E-3</v>
      </c>
      <c r="AP318" s="81">
        <v>0</v>
      </c>
      <c r="AQ318" s="81">
        <v>0.26443862034264204</v>
      </c>
      <c r="AR318" s="81">
        <v>0</v>
      </c>
      <c r="AS318" s="81"/>
      <c r="AT318" s="81"/>
    </row>
    <row r="319" spans="1:46" s="77" customFormat="1" x14ac:dyDescent="0.25">
      <c r="A319" s="77" t="s">
        <v>178</v>
      </c>
      <c r="B319" s="77" t="s">
        <v>42</v>
      </c>
      <c r="D319" s="77" t="s">
        <v>40</v>
      </c>
      <c r="E319" s="80" t="s">
        <v>41</v>
      </c>
      <c r="F319" s="80">
        <v>2050</v>
      </c>
      <c r="G319" s="80"/>
      <c r="H319" s="95"/>
      <c r="I319" s="82">
        <v>0</v>
      </c>
      <c r="J319" s="82">
        <v>0.10643410525875631</v>
      </c>
      <c r="K319" s="82">
        <v>0</v>
      </c>
      <c r="L319" s="82">
        <v>0</v>
      </c>
      <c r="M319" s="82">
        <v>0</v>
      </c>
      <c r="N319" s="96">
        <v>0</v>
      </c>
      <c r="O319" s="82">
        <v>0</v>
      </c>
      <c r="P319" s="82">
        <v>0.36366764296693344</v>
      </c>
      <c r="Q319" s="82">
        <v>5.0370578169257456</v>
      </c>
      <c r="R319" s="82">
        <v>3.6630812535906354E-3</v>
      </c>
      <c r="S319" s="82">
        <v>4.6907747850515706</v>
      </c>
      <c r="T319" s="82">
        <v>2.2096068114584591</v>
      </c>
      <c r="U319" s="82">
        <v>4.87878532073537E-4</v>
      </c>
      <c r="V319" s="82">
        <v>0</v>
      </c>
      <c r="W319" s="82">
        <v>0</v>
      </c>
      <c r="X319" s="82">
        <v>0</v>
      </c>
      <c r="Y319" s="82">
        <v>0</v>
      </c>
      <c r="Z319" s="82">
        <v>0</v>
      </c>
      <c r="AA319" s="82">
        <v>0</v>
      </c>
      <c r="AB319" s="82">
        <v>0</v>
      </c>
      <c r="AC319" s="82">
        <v>1.3509471973032425</v>
      </c>
      <c r="AD319" s="82">
        <v>0</v>
      </c>
      <c r="AE319" s="82">
        <v>0.54942991239962458</v>
      </c>
      <c r="AF319" s="82">
        <v>0</v>
      </c>
      <c r="AG319" s="82">
        <v>0</v>
      </c>
      <c r="AH319" s="82">
        <v>0</v>
      </c>
      <c r="AI319" s="82">
        <v>0</v>
      </c>
      <c r="AJ319" s="82">
        <v>0</v>
      </c>
      <c r="AK319" s="82">
        <v>9.4760980258171355</v>
      </c>
      <c r="AL319" s="82">
        <v>0</v>
      </c>
      <c r="AM319" s="82">
        <v>0</v>
      </c>
      <c r="AN319" s="82">
        <v>0</v>
      </c>
      <c r="AO319" s="82">
        <v>1.9480323752091167E-4</v>
      </c>
      <c r="AP319" s="82">
        <v>0</v>
      </c>
      <c r="AQ319" s="82">
        <v>0.24410031485451397</v>
      </c>
      <c r="AR319" s="82">
        <v>0</v>
      </c>
      <c r="AS319" s="85"/>
      <c r="AT319" s="85"/>
    </row>
    <row r="320" spans="1:46" s="77" customFormat="1" x14ac:dyDescent="0.25">
      <c r="A320" s="77" t="s">
        <v>161</v>
      </c>
      <c r="E320" s="77" t="s">
        <v>45</v>
      </c>
      <c r="F320" s="77">
        <v>2010</v>
      </c>
      <c r="I320" s="81">
        <v>12.819304657651756</v>
      </c>
      <c r="J320" s="81">
        <v>11.424619473146443</v>
      </c>
      <c r="K320" s="81">
        <v>10.955172558423415</v>
      </c>
      <c r="L320" s="81">
        <v>11.834970451795245</v>
      </c>
      <c r="M320" s="81">
        <v>14.194474337110234</v>
      </c>
      <c r="N320" s="73">
        <v>14.983579866211588</v>
      </c>
      <c r="O320" s="81">
        <v>14.68530401274236</v>
      </c>
      <c r="P320" s="81">
        <v>10.982983332071978</v>
      </c>
      <c r="Q320" s="81">
        <v>12.392703875944111</v>
      </c>
      <c r="R320" s="81">
        <v>12.566649847019917</v>
      </c>
      <c r="S320" s="81">
        <v>11.019338584894236</v>
      </c>
      <c r="T320" s="81">
        <v>13.723795055485517</v>
      </c>
      <c r="U320" s="81">
        <v>14.571826888597872</v>
      </c>
      <c r="V320" s="81">
        <v>13.336250982369105</v>
      </c>
      <c r="W320" s="81">
        <v>13.739055803644023</v>
      </c>
      <c r="X320" s="81">
        <v>15.629621463395605</v>
      </c>
      <c r="Y320" s="81">
        <v>11.038554657143292</v>
      </c>
      <c r="Z320" s="81">
        <v>15.228313739431361</v>
      </c>
      <c r="AA320" s="81">
        <v>0</v>
      </c>
      <c r="AB320" s="81">
        <v>13.198434678434584</v>
      </c>
      <c r="AC320" s="81">
        <v>9.5052941067995178</v>
      </c>
      <c r="AD320" s="18">
        <v>10.955172558423415</v>
      </c>
      <c r="AE320" s="81">
        <v>9.9856324086916946</v>
      </c>
      <c r="AF320" s="81">
        <v>0</v>
      </c>
      <c r="AG320" s="81">
        <v>13.399485455350492</v>
      </c>
      <c r="AH320" s="81">
        <v>14.514175584689534</v>
      </c>
      <c r="AI320" s="81">
        <v>13.586355365054517</v>
      </c>
      <c r="AJ320" s="81">
        <v>18.909082965321655</v>
      </c>
      <c r="AK320" s="81">
        <v>9.9462759726497048</v>
      </c>
      <c r="AL320" s="81">
        <v>12.069805563781575</v>
      </c>
      <c r="AM320" s="81">
        <v>12.10985542303044</v>
      </c>
      <c r="AN320" s="81">
        <v>14.155103779508719</v>
      </c>
      <c r="AO320" s="81">
        <v>11.954683486254483</v>
      </c>
      <c r="AP320" s="81">
        <v>12.027806270386474</v>
      </c>
      <c r="AQ320" s="81">
        <v>11.845511678512009</v>
      </c>
      <c r="AR320" s="81">
        <v>8.778231588104255</v>
      </c>
      <c r="AS320" s="81"/>
      <c r="AT320" s="81"/>
    </row>
    <row r="321" spans="1:46" s="77" customFormat="1" x14ac:dyDescent="0.25">
      <c r="A321" s="77" t="s">
        <v>161</v>
      </c>
      <c r="E321" s="77" t="s">
        <v>45</v>
      </c>
      <c r="F321" s="77">
        <v>2020</v>
      </c>
      <c r="I321" s="81">
        <v>12.36926527659814</v>
      </c>
      <c r="J321" s="81">
        <v>12.715679010566632</v>
      </c>
      <c r="K321" s="81">
        <v>12.148161816606075</v>
      </c>
      <c r="L321" s="81">
        <v>14.813997321863043</v>
      </c>
      <c r="M321" s="81">
        <v>13.364682724693978</v>
      </c>
      <c r="N321" s="73">
        <v>14.153788253795337</v>
      </c>
      <c r="O321" s="81">
        <v>13.832972005560238</v>
      </c>
      <c r="P321" s="81">
        <v>12.234000475193241</v>
      </c>
      <c r="Q321" s="81">
        <v>13.849261922837062</v>
      </c>
      <c r="R321" s="81">
        <v>13.934942027037101</v>
      </c>
      <c r="S321" s="81">
        <v>12.276544149107801</v>
      </c>
      <c r="T321" s="81">
        <v>15.42805086420538</v>
      </c>
      <c r="U321" s="81">
        <v>16.366426670697582</v>
      </c>
      <c r="V321" s="81">
        <v>14.942379297766308</v>
      </c>
      <c r="W321" s="81">
        <v>15.461319029035858</v>
      </c>
      <c r="X321" s="81">
        <v>15.038897701643055</v>
      </c>
      <c r="Y321" s="81">
        <v>12.310542525530318</v>
      </c>
      <c r="Z321" s="81">
        <v>14.354780129037092</v>
      </c>
      <c r="AA321" s="81">
        <v>0</v>
      </c>
      <c r="AB321" s="81">
        <v>14.767116814036109</v>
      </c>
      <c r="AC321" s="81">
        <v>10.538552888377199</v>
      </c>
      <c r="AD321" s="18">
        <v>12.148161816606075</v>
      </c>
      <c r="AE321" s="81">
        <v>11.085658742679678</v>
      </c>
      <c r="AF321" s="81">
        <v>0</v>
      </c>
      <c r="AG321" s="81">
        <v>12.898498872608515</v>
      </c>
      <c r="AH321" s="81">
        <v>13.661843577507412</v>
      </c>
      <c r="AI321" s="81">
        <v>15.21530058135979</v>
      </c>
      <c r="AJ321" s="81">
        <v>21.178182043872628</v>
      </c>
      <c r="AK321" s="81">
        <v>11.041643778548316</v>
      </c>
      <c r="AL321" s="81">
        <v>13.536512156996023</v>
      </c>
      <c r="AM321" s="81">
        <v>13.584766512709308</v>
      </c>
      <c r="AN321" s="81">
        <v>13.641247954277647</v>
      </c>
      <c r="AO321" s="81">
        <v>13.278140817510218</v>
      </c>
      <c r="AP321" s="81">
        <v>13.430358937528732</v>
      </c>
      <c r="AQ321" s="81">
        <v>13.23889822941381</v>
      </c>
      <c r="AR321" s="81">
        <v>9.5826437716963628</v>
      </c>
      <c r="AS321" s="81"/>
      <c r="AT321" s="81"/>
    </row>
    <row r="322" spans="1:46" s="77" customFormat="1" x14ac:dyDescent="0.25">
      <c r="A322" s="77" t="s">
        <v>161</v>
      </c>
      <c r="E322" s="77" t="s">
        <v>45</v>
      </c>
      <c r="F322" s="77">
        <v>2030</v>
      </c>
      <c r="I322" s="81">
        <v>12.601620744963235</v>
      </c>
      <c r="J322" s="81">
        <v>17.110435328336568</v>
      </c>
      <c r="K322" s="81">
        <v>16.209087689866987</v>
      </c>
      <c r="L322" s="81">
        <v>18.230680671817655</v>
      </c>
      <c r="M322" s="81">
        <v>13.833740337315916</v>
      </c>
      <c r="N322" s="73">
        <v>14.622845866417268</v>
      </c>
      <c r="O322" s="81">
        <v>14.315221951378208</v>
      </c>
      <c r="P322" s="81">
        <v>16.610006345084766</v>
      </c>
      <c r="Q322" s="81">
        <v>18.807373840411731</v>
      </c>
      <c r="R322" s="81">
        <v>18.592597641201579</v>
      </c>
      <c r="S322" s="81">
        <v>16.674196858272609</v>
      </c>
      <c r="T322" s="81">
        <v>21.229323977786141</v>
      </c>
      <c r="U322" s="81">
        <v>22.475229945572735</v>
      </c>
      <c r="V322" s="81">
        <v>20.409627210550813</v>
      </c>
      <c r="W322" s="81">
        <v>21.323889244641808</v>
      </c>
      <c r="X322" s="81">
        <v>15.34388855825445</v>
      </c>
      <c r="Y322" s="81">
        <v>16.759903119106838</v>
      </c>
      <c r="Z322" s="81">
        <v>14.86040555594756</v>
      </c>
      <c r="AA322" s="81">
        <v>0</v>
      </c>
      <c r="AB322" s="81">
        <v>20.106898230920436</v>
      </c>
      <c r="AC322" s="81">
        <v>14.15284907781208</v>
      </c>
      <c r="AD322" s="18">
        <v>16.209087689866987</v>
      </c>
      <c r="AE322" s="81">
        <v>14.933505050010462</v>
      </c>
      <c r="AF322" s="81">
        <v>0</v>
      </c>
      <c r="AG322" s="81">
        <v>13.157158396593092</v>
      </c>
      <c r="AH322" s="81">
        <v>14.144093523325381</v>
      </c>
      <c r="AI322" s="81">
        <v>20.760217041962019</v>
      </c>
      <c r="AJ322" s="81">
        <v>18.416304942856609</v>
      </c>
      <c r="AK322" s="81">
        <v>14.873194748619939</v>
      </c>
      <c r="AL322" s="81">
        <v>18.529169644910272</v>
      </c>
      <c r="AM322" s="81">
        <v>18.744376932147244</v>
      </c>
      <c r="AN322" s="81">
        <v>13.906551872046288</v>
      </c>
      <c r="AO322" s="81">
        <v>17.783178965833901</v>
      </c>
      <c r="AP322" s="81">
        <v>18.336429759974372</v>
      </c>
      <c r="AQ322" s="81">
        <v>18.112906358959581</v>
      </c>
      <c r="AR322" s="81">
        <v>12.320856397425885</v>
      </c>
      <c r="AS322" s="81"/>
      <c r="AT322" s="81"/>
    </row>
    <row r="323" spans="1:46" s="77" customFormat="1" x14ac:dyDescent="0.25">
      <c r="A323" s="77" t="s">
        <v>161</v>
      </c>
      <c r="E323" s="77" t="s">
        <v>45</v>
      </c>
      <c r="F323" s="77">
        <v>2040</v>
      </c>
      <c r="I323" s="81">
        <v>14.797582244099742</v>
      </c>
      <c r="J323" s="81">
        <v>17.138094504331505</v>
      </c>
      <c r="K323" s="81">
        <v>16.234645844929364</v>
      </c>
      <c r="L323" s="81">
        <v>18.319615933392921</v>
      </c>
      <c r="M323" s="81">
        <v>15.135809976193867</v>
      </c>
      <c r="N323" s="73">
        <v>15.924915505295221</v>
      </c>
      <c r="O323" s="81">
        <v>15.652435464209193</v>
      </c>
      <c r="P323" s="81">
        <v>16.688148511088794</v>
      </c>
      <c r="Q323" s="81">
        <v>18.838578594490176</v>
      </c>
      <c r="R323" s="81">
        <v>18.621911420405919</v>
      </c>
      <c r="S323" s="81">
        <v>16.752725571040568</v>
      </c>
      <c r="T323" s="81">
        <v>21.265835315944855</v>
      </c>
      <c r="U323" s="81">
        <v>22.513676779181012</v>
      </c>
      <c r="V323" s="81">
        <v>20.444036302043841</v>
      </c>
      <c r="W323" s="81">
        <v>21.360786366951064</v>
      </c>
      <c r="X323" s="81">
        <v>18.226317723445973</v>
      </c>
      <c r="Y323" s="81">
        <v>16.839355177548352</v>
      </c>
      <c r="Z323" s="81">
        <v>16.225192210174004</v>
      </c>
      <c r="AA323" s="81">
        <v>0</v>
      </c>
      <c r="AB323" s="81">
        <v>20.140698734750352</v>
      </c>
      <c r="AC323" s="81">
        <v>14.217389423785047</v>
      </c>
      <c r="AD323" s="18">
        <v>16.234645844929364</v>
      </c>
      <c r="AE323" s="81">
        <v>15.002215891322217</v>
      </c>
      <c r="AF323" s="81">
        <v>0</v>
      </c>
      <c r="AG323" s="81">
        <v>15.601716125540548</v>
      </c>
      <c r="AH323" s="81">
        <v>15.481307036156366</v>
      </c>
      <c r="AI323" s="81">
        <v>20.795316038612047</v>
      </c>
      <c r="AJ323" s="81">
        <v>22.420294277881364</v>
      </c>
      <c r="AK323" s="81">
        <v>14.94161460473034</v>
      </c>
      <c r="AL323" s="81">
        <v>18.560591817644234</v>
      </c>
      <c r="AM323" s="81">
        <v>18.83663297339076</v>
      </c>
      <c r="AN323" s="81">
        <v>16.413904907846561</v>
      </c>
      <c r="AO323" s="81">
        <v>17.81153222003017</v>
      </c>
      <c r="AP323" s="81">
        <v>18.424037275145405</v>
      </c>
      <c r="AQ323" s="81">
        <v>18.199941331875049</v>
      </c>
      <c r="AR323" s="81">
        <v>12.338089822774279</v>
      </c>
      <c r="AS323" s="81"/>
      <c r="AT323" s="81"/>
    </row>
    <row r="324" spans="1:46" s="77" customFormat="1" x14ac:dyDescent="0.25">
      <c r="A324" s="77" t="s">
        <v>161</v>
      </c>
      <c r="E324" s="77" t="s">
        <v>45</v>
      </c>
      <c r="F324" s="77">
        <v>2050</v>
      </c>
      <c r="I324" s="81">
        <v>16.993543743236245</v>
      </c>
      <c r="J324" s="81">
        <v>17.165753680326443</v>
      </c>
      <c r="K324" s="81">
        <v>16.260203999991742</v>
      </c>
      <c r="L324" s="81">
        <v>18.408551194968172</v>
      </c>
      <c r="M324" s="81">
        <v>16.437879615071818</v>
      </c>
      <c r="N324" s="73">
        <v>17.22698514417317</v>
      </c>
      <c r="O324" s="81">
        <v>16.989648977040176</v>
      </c>
      <c r="P324" s="81">
        <v>16.766290677092822</v>
      </c>
      <c r="Q324" s="81">
        <v>18.869783348568642</v>
      </c>
      <c r="R324" s="81">
        <v>18.651225199610259</v>
      </c>
      <c r="S324" s="81">
        <v>16.831254283808523</v>
      </c>
      <c r="T324" s="81">
        <v>21.302346654103573</v>
      </c>
      <c r="U324" s="81">
        <v>22.552123612789291</v>
      </c>
      <c r="V324" s="81">
        <v>20.478445393536848</v>
      </c>
      <c r="W324" s="81">
        <v>21.397683489260316</v>
      </c>
      <c r="X324" s="81">
        <v>21.108746888637494</v>
      </c>
      <c r="Y324" s="81">
        <v>16.918807235989863</v>
      </c>
      <c r="Z324" s="81">
        <v>17.58997886440045</v>
      </c>
      <c r="AA324" s="81">
        <v>0</v>
      </c>
      <c r="AB324" s="81">
        <v>20.174499238580271</v>
      </c>
      <c r="AC324" s="81">
        <v>14.281929769758014</v>
      </c>
      <c r="AD324" s="18">
        <v>16.260203999991742</v>
      </c>
      <c r="AE324" s="81">
        <v>15.07092673263397</v>
      </c>
      <c r="AF324" s="81">
        <v>0</v>
      </c>
      <c r="AG324" s="81">
        <v>18.046273854488007</v>
      </c>
      <c r="AH324" s="81">
        <v>16.818520548987347</v>
      </c>
      <c r="AI324" s="81">
        <v>20.830415035262089</v>
      </c>
      <c r="AJ324" s="81">
        <v>26.42428361290612</v>
      </c>
      <c r="AK324" s="81">
        <v>15.01003446084073</v>
      </c>
      <c r="AL324" s="81">
        <v>18.592013990378206</v>
      </c>
      <c r="AM324" s="81">
        <v>18.928889014634279</v>
      </c>
      <c r="AN324" s="81">
        <v>18.921257943646829</v>
      </c>
      <c r="AO324" s="81">
        <v>17.839885474226438</v>
      </c>
      <c r="AP324" s="81">
        <v>18.511644790316439</v>
      </c>
      <c r="AQ324" s="81">
        <v>18.286976304790517</v>
      </c>
      <c r="AR324" s="81">
        <v>12.355323248122657</v>
      </c>
      <c r="AS324" s="81"/>
      <c r="AT324" s="81"/>
    </row>
    <row r="325" spans="1:46" s="77" customFormat="1" x14ac:dyDescent="0.25">
      <c r="B325" s="77" t="s">
        <v>46</v>
      </c>
      <c r="N325" s="84"/>
    </row>
    <row r="326" spans="1:46" s="77" customFormat="1" x14ac:dyDescent="0.25">
      <c r="A326" s="77" t="s">
        <v>179</v>
      </c>
      <c r="B326" s="77" t="s">
        <v>42</v>
      </c>
      <c r="D326" s="77" t="s">
        <v>40</v>
      </c>
      <c r="E326" s="77" t="s">
        <v>41</v>
      </c>
      <c r="F326" s="77">
        <v>2010</v>
      </c>
      <c r="I326" s="81">
        <v>0</v>
      </c>
      <c r="J326" s="81">
        <v>1.2980257878931458</v>
      </c>
      <c r="K326" s="81">
        <v>2.6536266106845097</v>
      </c>
      <c r="L326" s="81">
        <v>0.13865109152217792</v>
      </c>
      <c r="M326" s="81">
        <v>0</v>
      </c>
      <c r="N326" s="73">
        <v>0</v>
      </c>
      <c r="O326" s="81">
        <v>0</v>
      </c>
      <c r="P326" s="81">
        <v>1.9109641944428386</v>
      </c>
      <c r="Q326" s="81">
        <v>9.2078130185744982</v>
      </c>
      <c r="R326" s="81">
        <v>0.19759766433486234</v>
      </c>
      <c r="S326" s="81">
        <v>9.9491161551632599E-3</v>
      </c>
      <c r="T326" s="81">
        <v>0.49521694126393317</v>
      </c>
      <c r="U326" s="81">
        <v>0.23644215338976957</v>
      </c>
      <c r="V326" s="81">
        <v>7.6148769032981782</v>
      </c>
      <c r="W326" s="81">
        <v>0</v>
      </c>
      <c r="X326" s="81">
        <v>1.856838717692523E-2</v>
      </c>
      <c r="Y326" s="81">
        <v>0.38269776144310153</v>
      </c>
      <c r="Z326" s="81">
        <v>4.6531844293736059E-2</v>
      </c>
      <c r="AA326" s="81">
        <v>0</v>
      </c>
      <c r="AB326" s="81">
        <v>0.43890942900458696</v>
      </c>
      <c r="AC326" s="81">
        <v>0.25230698235433902</v>
      </c>
      <c r="AD326" s="81">
        <v>0.16972840036381476</v>
      </c>
      <c r="AE326" s="81">
        <v>0.56437385248979055</v>
      </c>
      <c r="AF326" s="81">
        <v>0</v>
      </c>
      <c r="AG326" s="81">
        <v>0</v>
      </c>
      <c r="AH326" s="81">
        <v>0</v>
      </c>
      <c r="AI326" s="81">
        <v>0.35386646137947225</v>
      </c>
      <c r="AJ326" s="81">
        <v>0</v>
      </c>
      <c r="AK326" s="81">
        <v>1.2542215522360576</v>
      </c>
      <c r="AL326" s="81">
        <v>0</v>
      </c>
      <c r="AM326" s="81">
        <v>0.24122209967335062</v>
      </c>
      <c r="AN326" s="81">
        <v>0</v>
      </c>
      <c r="AO326" s="81">
        <v>8.621494474419011</v>
      </c>
      <c r="AP326" s="81">
        <v>0</v>
      </c>
      <c r="AQ326" s="81">
        <v>0.70739723670136068</v>
      </c>
      <c r="AR326" s="81">
        <v>10.94269310277928</v>
      </c>
      <c r="AS326" s="81"/>
      <c r="AT326" s="81"/>
    </row>
    <row r="327" spans="1:46" s="77" customFormat="1" x14ac:dyDescent="0.25">
      <c r="A327" s="77" t="s">
        <v>179</v>
      </c>
      <c r="B327" s="77" t="s">
        <v>42</v>
      </c>
      <c r="D327" s="77" t="s">
        <v>40</v>
      </c>
      <c r="E327" s="77" t="s">
        <v>41</v>
      </c>
      <c r="F327" s="77">
        <v>2020</v>
      </c>
      <c r="H327" s="23"/>
      <c r="I327" s="81">
        <v>0</v>
      </c>
      <c r="J327" s="81">
        <v>0.33368318551281506</v>
      </c>
      <c r="K327" s="81">
        <v>2.5585298698098939</v>
      </c>
      <c r="L327" s="81">
        <v>2.3208101399223402</v>
      </c>
      <c r="M327" s="81">
        <v>0</v>
      </c>
      <c r="N327" s="73">
        <v>0</v>
      </c>
      <c r="O327" s="81">
        <v>0</v>
      </c>
      <c r="P327" s="81">
        <v>1.0064709407040093</v>
      </c>
      <c r="Q327" s="81">
        <v>2.1174802277908196</v>
      </c>
      <c r="R327" s="81">
        <v>0.73205358239933149</v>
      </c>
      <c r="S327" s="81">
        <v>0.14369650499745545</v>
      </c>
      <c r="T327" s="81">
        <v>1.0236810415038171</v>
      </c>
      <c r="U327" s="81">
        <v>0.28274190020562312</v>
      </c>
      <c r="V327" s="81">
        <v>4.4267403625671804</v>
      </c>
      <c r="W327" s="81">
        <v>0</v>
      </c>
      <c r="X327" s="81">
        <v>5.4450338798716122E-2</v>
      </c>
      <c r="Y327" s="81">
        <v>1.0895156042871836</v>
      </c>
      <c r="Z327" s="81">
        <v>9.9189613790846329E-2</v>
      </c>
      <c r="AA327" s="81">
        <v>0</v>
      </c>
      <c r="AB327" s="81">
        <v>2.2840041937992663</v>
      </c>
      <c r="AC327" s="81">
        <v>0.56070571110545642</v>
      </c>
      <c r="AD327" s="81">
        <v>0.16364592529235122</v>
      </c>
      <c r="AE327" s="81">
        <v>0.58809116114476012</v>
      </c>
      <c r="AF327" s="81">
        <v>0</v>
      </c>
      <c r="AG327" s="81">
        <v>0</v>
      </c>
      <c r="AH327" s="81">
        <v>0</v>
      </c>
      <c r="AI327" s="81">
        <v>0.3349460761762349</v>
      </c>
      <c r="AJ327" s="81">
        <v>0</v>
      </c>
      <c r="AK327" s="81">
        <v>2.0031152376387005</v>
      </c>
      <c r="AL327" s="81">
        <v>0</v>
      </c>
      <c r="AM327" s="81">
        <v>1.9917396668344896</v>
      </c>
      <c r="AN327" s="81">
        <v>0</v>
      </c>
      <c r="AO327" s="81">
        <v>0.33502831999052429</v>
      </c>
      <c r="AP327" s="81">
        <v>0</v>
      </c>
      <c r="AQ327" s="81">
        <v>0.3422258156160638</v>
      </c>
      <c r="AR327" s="81">
        <v>13.194954854228307</v>
      </c>
      <c r="AS327" s="81"/>
      <c r="AT327" s="81"/>
    </row>
    <row r="328" spans="1:46" s="77" customFormat="1" x14ac:dyDescent="0.25">
      <c r="A328" s="77" t="s">
        <v>179</v>
      </c>
      <c r="B328" s="77" t="s">
        <v>42</v>
      </c>
      <c r="D328" s="77" t="s">
        <v>40</v>
      </c>
      <c r="E328" s="77" t="s">
        <v>41</v>
      </c>
      <c r="F328" s="77">
        <v>2030</v>
      </c>
      <c r="H328" s="23"/>
      <c r="I328" s="81">
        <v>0</v>
      </c>
      <c r="J328" s="81">
        <v>0.5627248401450804</v>
      </c>
      <c r="K328" s="81">
        <v>3.172089937610743</v>
      </c>
      <c r="L328" s="81">
        <v>2.7090227330565533</v>
      </c>
      <c r="M328" s="81">
        <v>0</v>
      </c>
      <c r="N328" s="73">
        <v>0</v>
      </c>
      <c r="O328" s="81">
        <v>0</v>
      </c>
      <c r="P328" s="81">
        <v>2.4604112376020071</v>
      </c>
      <c r="Q328" s="81">
        <v>1.8140118961472262</v>
      </c>
      <c r="R328" s="81">
        <v>1.0061230064282911</v>
      </c>
      <c r="S328" s="81">
        <v>1.6901168952754841</v>
      </c>
      <c r="T328" s="81">
        <v>1.223898099101387</v>
      </c>
      <c r="U328" s="81">
        <v>0.26997866622067529</v>
      </c>
      <c r="V328" s="81">
        <v>3.9725520448205005</v>
      </c>
      <c r="W328" s="81">
        <v>0</v>
      </c>
      <c r="X328" s="81">
        <v>1.276357995054439E-2</v>
      </c>
      <c r="Y328" s="81">
        <v>1.3387583469769899</v>
      </c>
      <c r="Z328" s="81">
        <v>0.112273939623416</v>
      </c>
      <c r="AA328" s="81">
        <v>0</v>
      </c>
      <c r="AB328" s="81">
        <v>2.2117675811759927</v>
      </c>
      <c r="AC328" s="81">
        <v>1.1005908084210243</v>
      </c>
      <c r="AD328" s="81">
        <v>0.20288979193721016</v>
      </c>
      <c r="AE328" s="81">
        <v>2.4708304540123089</v>
      </c>
      <c r="AF328" s="81">
        <v>0</v>
      </c>
      <c r="AG328" s="81">
        <v>0</v>
      </c>
      <c r="AH328" s="81">
        <v>0</v>
      </c>
      <c r="AI328" s="81">
        <v>0.40519344738365698</v>
      </c>
      <c r="AJ328" s="81">
        <v>0</v>
      </c>
      <c r="AK328" s="81">
        <v>3.1106430900284892</v>
      </c>
      <c r="AL328" s="81">
        <v>0</v>
      </c>
      <c r="AM328" s="81">
        <v>2.3879513997604942</v>
      </c>
      <c r="AN328" s="81">
        <v>0</v>
      </c>
      <c r="AO328" s="81">
        <v>4.0249607956523346E-2</v>
      </c>
      <c r="AP328" s="81">
        <v>0</v>
      </c>
      <c r="AQ328" s="81">
        <v>0.49312540870416921</v>
      </c>
      <c r="AR328" s="81">
        <v>27.919319564759743</v>
      </c>
      <c r="AS328" s="81"/>
      <c r="AT328" s="81"/>
    </row>
    <row r="329" spans="1:46" s="77" customFormat="1" x14ac:dyDescent="0.25">
      <c r="A329" s="77" t="s">
        <v>179</v>
      </c>
      <c r="B329" s="77" t="s">
        <v>42</v>
      </c>
      <c r="D329" s="77" t="s">
        <v>40</v>
      </c>
      <c r="E329" s="77" t="s">
        <v>41</v>
      </c>
      <c r="F329" s="77">
        <v>2040</v>
      </c>
      <c r="H329" s="23"/>
      <c r="I329" s="81">
        <v>0</v>
      </c>
      <c r="J329" s="81">
        <v>0.55355016802331825</v>
      </c>
      <c r="K329" s="81">
        <v>3.3886408425288157</v>
      </c>
      <c r="L329" s="81">
        <v>2.6102485272516156</v>
      </c>
      <c r="M329" s="81">
        <v>0</v>
      </c>
      <c r="N329" s="73">
        <v>0</v>
      </c>
      <c r="O329" s="81">
        <v>0</v>
      </c>
      <c r="P329" s="81">
        <v>1.7114545263874688</v>
      </c>
      <c r="Q329" s="81">
        <v>2.0679504614331456</v>
      </c>
      <c r="R329" s="81">
        <v>0.8511779280499745</v>
      </c>
      <c r="S329" s="81">
        <v>3.7368351630907708</v>
      </c>
      <c r="T329" s="81">
        <v>1.301583863521141</v>
      </c>
      <c r="U329" s="81">
        <v>0.35471681535401811</v>
      </c>
      <c r="V329" s="81">
        <v>3.1746048529527142</v>
      </c>
      <c r="W329" s="81">
        <v>0</v>
      </c>
      <c r="X329" s="81">
        <v>0</v>
      </c>
      <c r="Y329" s="81">
        <v>1.4311184221810758</v>
      </c>
      <c r="Z329" s="81">
        <v>9.765102525884059E-2</v>
      </c>
      <c r="AA329" s="81">
        <v>0</v>
      </c>
      <c r="AB329" s="81">
        <v>1.8908392886428587</v>
      </c>
      <c r="AC329" s="81">
        <v>1.3512939232686252</v>
      </c>
      <c r="AD329" s="81">
        <v>0.21674058712485714</v>
      </c>
      <c r="AE329" s="81">
        <v>4.2896888055138955</v>
      </c>
      <c r="AF329" s="81">
        <v>0</v>
      </c>
      <c r="AG329" s="81">
        <v>0</v>
      </c>
      <c r="AH329" s="81">
        <v>0</v>
      </c>
      <c r="AI329" s="81">
        <v>0.43734054809413969</v>
      </c>
      <c r="AJ329" s="81">
        <v>0</v>
      </c>
      <c r="AK329" s="81">
        <v>3.6381814330480706</v>
      </c>
      <c r="AL329" s="81">
        <v>0</v>
      </c>
      <c r="AM329" s="81">
        <v>2.333077400813413</v>
      </c>
      <c r="AN329" s="81">
        <v>0</v>
      </c>
      <c r="AO329" s="81">
        <v>7.4121327076071136E-2</v>
      </c>
      <c r="AP329" s="81">
        <v>0</v>
      </c>
      <c r="AQ329" s="81">
        <v>0.30247677826449926</v>
      </c>
      <c r="AR329" s="81">
        <v>22.375186084091609</v>
      </c>
      <c r="AS329" s="81"/>
      <c r="AT329" s="81"/>
    </row>
    <row r="330" spans="1:46" s="77" customFormat="1" x14ac:dyDescent="0.25">
      <c r="A330" s="77" t="s">
        <v>179</v>
      </c>
      <c r="B330" s="77" t="s">
        <v>42</v>
      </c>
      <c r="D330" s="77" t="s">
        <v>40</v>
      </c>
      <c r="E330" s="80" t="s">
        <v>41</v>
      </c>
      <c r="F330" s="80">
        <v>2050</v>
      </c>
      <c r="G330" s="80"/>
      <c r="H330" s="95"/>
      <c r="I330" s="82">
        <v>0</v>
      </c>
      <c r="J330" s="82">
        <v>0.54219733748192289</v>
      </c>
      <c r="K330" s="82">
        <v>3.6184318908862716</v>
      </c>
      <c r="L330" s="82">
        <v>2.5231183849507</v>
      </c>
      <c r="M330" s="82">
        <v>0</v>
      </c>
      <c r="N330" s="96">
        <v>0</v>
      </c>
      <c r="O330" s="82">
        <v>0</v>
      </c>
      <c r="P330" s="82">
        <v>0.96472016490480084</v>
      </c>
      <c r="Q330" s="82">
        <v>2.4919490425917026</v>
      </c>
      <c r="R330" s="82">
        <v>0.71047525805129907</v>
      </c>
      <c r="S330" s="82">
        <v>5.7811454036377068</v>
      </c>
      <c r="T330" s="82">
        <v>1.3548239035738812</v>
      </c>
      <c r="U330" s="82">
        <v>0.44127788078739444</v>
      </c>
      <c r="V330" s="82">
        <v>2.4423503148489192</v>
      </c>
      <c r="W330" s="82">
        <v>0</v>
      </c>
      <c r="X330" s="82">
        <v>0</v>
      </c>
      <c r="Y330" s="82">
        <v>1.5035109586269133</v>
      </c>
      <c r="Z330" s="82">
        <v>8.4518369632389498E-2</v>
      </c>
      <c r="AA330" s="82">
        <v>0</v>
      </c>
      <c r="AB330" s="82">
        <v>1.4430518221419033</v>
      </c>
      <c r="AC330" s="82">
        <v>1.5812763911284755</v>
      </c>
      <c r="AD330" s="82">
        <v>0.23143823407284819</v>
      </c>
      <c r="AE330" s="82">
        <v>6.1108274762500097</v>
      </c>
      <c r="AF330" s="82">
        <v>0</v>
      </c>
      <c r="AG330" s="82">
        <v>0</v>
      </c>
      <c r="AH330" s="82">
        <v>0</v>
      </c>
      <c r="AI330" s="82">
        <v>0.46947371713387903</v>
      </c>
      <c r="AJ330" s="82">
        <v>0</v>
      </c>
      <c r="AK330" s="82">
        <v>4.1813611139216018</v>
      </c>
      <c r="AL330" s="82">
        <v>0</v>
      </c>
      <c r="AM330" s="82">
        <v>2.2601447556715057</v>
      </c>
      <c r="AN330" s="82">
        <v>0</v>
      </c>
      <c r="AO330" s="82">
        <v>0.10242866840579407</v>
      </c>
      <c r="AP330" s="82">
        <v>0</v>
      </c>
      <c r="AQ330" s="82">
        <v>0.10915859533339925</v>
      </c>
      <c r="AR330" s="82">
        <v>16.754755062760612</v>
      </c>
      <c r="AS330" s="85"/>
      <c r="AT330" s="85"/>
    </row>
    <row r="331" spans="1:46" s="77" customFormat="1" x14ac:dyDescent="0.25">
      <c r="A331" s="77" t="s">
        <v>157</v>
      </c>
      <c r="E331" s="77" t="s">
        <v>45</v>
      </c>
      <c r="F331" s="77">
        <v>2010</v>
      </c>
      <c r="I331" s="81">
        <v>12.773189687239029</v>
      </c>
      <c r="J331" s="81">
        <v>12.992283730826758</v>
      </c>
      <c r="K331" s="81">
        <v>13.184497780842619</v>
      </c>
      <c r="L331" s="81">
        <v>11.357682668416475</v>
      </c>
      <c r="M331" s="81">
        <v>13.259950855908173</v>
      </c>
      <c r="N331" s="73">
        <v>45.96788945127053</v>
      </c>
      <c r="O331" s="81">
        <v>18.331435230481407</v>
      </c>
      <c r="P331" s="81">
        <v>10.771664156511177</v>
      </c>
      <c r="Q331" s="81">
        <v>13.705220231804841</v>
      </c>
      <c r="R331" s="81">
        <v>13.599147342040803</v>
      </c>
      <c r="S331" s="81">
        <v>11.683783550215979</v>
      </c>
      <c r="T331" s="81">
        <v>15.397939381076036</v>
      </c>
      <c r="U331" s="81">
        <v>12.521065246218507</v>
      </c>
      <c r="V331" s="81">
        <v>13.71276296635148</v>
      </c>
      <c r="W331" s="81">
        <v>19.353190429326329</v>
      </c>
      <c r="X331" s="81">
        <v>13.352502841616911</v>
      </c>
      <c r="Y331" s="81">
        <v>12.582711702786536</v>
      </c>
      <c r="Z331" s="81">
        <v>10.964759235371609</v>
      </c>
      <c r="AA331" s="81">
        <v>0</v>
      </c>
      <c r="AB331" s="81">
        <v>18.560536603379131</v>
      </c>
      <c r="AC331" s="81">
        <v>11.733802999901116</v>
      </c>
      <c r="AD331" s="18">
        <v>13.184497780842619</v>
      </c>
      <c r="AE331" s="81">
        <v>11.457675092693494</v>
      </c>
      <c r="AF331" s="81">
        <v>0</v>
      </c>
      <c r="AG331" s="81">
        <v>12.319777218822354</v>
      </c>
      <c r="AH331" s="81">
        <v>13.852757597203235</v>
      </c>
      <c r="AI331" s="81">
        <v>12.916161883468428</v>
      </c>
      <c r="AJ331" s="81">
        <v>21.029647719522142</v>
      </c>
      <c r="AK331" s="81">
        <v>11.655892336543102</v>
      </c>
      <c r="AL331" s="81">
        <v>14.436498227474404</v>
      </c>
      <c r="AM331" s="81">
        <v>12.757767510061141</v>
      </c>
      <c r="AN331" s="81">
        <v>11.297837599628998</v>
      </c>
      <c r="AO331" s="81">
        <v>13.292097555887169</v>
      </c>
      <c r="AP331" s="81">
        <v>12.798398485212276</v>
      </c>
      <c r="AQ331" s="81">
        <v>11.681737057116797</v>
      </c>
      <c r="AR331" s="81">
        <v>13.574877362050032</v>
      </c>
      <c r="AS331" s="81"/>
      <c r="AT331" s="81"/>
    </row>
    <row r="332" spans="1:46" s="77" customFormat="1" x14ac:dyDescent="0.25">
      <c r="A332" s="77" t="s">
        <v>157</v>
      </c>
      <c r="E332" s="77" t="s">
        <v>45</v>
      </c>
      <c r="F332" s="77">
        <v>2020</v>
      </c>
      <c r="I332" s="81">
        <v>14.056823350207996</v>
      </c>
      <c r="J332" s="81">
        <v>14.297775390370589</v>
      </c>
      <c r="K332" s="81">
        <v>14.50203881582601</v>
      </c>
      <c r="L332" s="81">
        <v>12.620853010979133</v>
      </c>
      <c r="M332" s="81">
        <v>14.61023897552008</v>
      </c>
      <c r="N332" s="73">
        <v>49.848003874169365</v>
      </c>
      <c r="O332" s="81">
        <v>20.601364909111535</v>
      </c>
      <c r="P332" s="81">
        <v>11.915240344810915</v>
      </c>
      <c r="Q332" s="81">
        <v>15.113088916185903</v>
      </c>
      <c r="R332" s="81">
        <v>14.8931422674515</v>
      </c>
      <c r="S332" s="81">
        <v>12.968091902443803</v>
      </c>
      <c r="T332" s="81">
        <v>17.064944429726324</v>
      </c>
      <c r="U332" s="81">
        <v>13.73318863942929</v>
      </c>
      <c r="V332" s="81">
        <v>15.112670174314713</v>
      </c>
      <c r="W332" s="81">
        <v>21.596536932088672</v>
      </c>
      <c r="X332" s="81">
        <v>14.733878666168469</v>
      </c>
      <c r="Y332" s="81">
        <v>14.016439859747335</v>
      </c>
      <c r="Z332" s="81">
        <v>11.976269653554363</v>
      </c>
      <c r="AA332" s="81">
        <v>0</v>
      </c>
      <c r="AB332" s="81">
        <v>20.639248046275085</v>
      </c>
      <c r="AC332" s="81">
        <v>13.048519052541982</v>
      </c>
      <c r="AD332" s="18">
        <v>14.50203881582601</v>
      </c>
      <c r="AE332" s="81">
        <v>12.718625986703904</v>
      </c>
      <c r="AF332" s="81">
        <v>0</v>
      </c>
      <c r="AG332" s="81">
        <v>13.60790620177008</v>
      </c>
      <c r="AH332" s="81">
        <v>15.459095945817001</v>
      </c>
      <c r="AI332" s="81">
        <v>14.186092369078287</v>
      </c>
      <c r="AJ332" s="81">
        <v>17.923336775011908</v>
      </c>
      <c r="AK332" s="81">
        <v>12.949062527592183</v>
      </c>
      <c r="AL332" s="81">
        <v>16.003039828832126</v>
      </c>
      <c r="AM332" s="81">
        <v>14.244183634262585</v>
      </c>
      <c r="AN332" s="81">
        <v>12.3794444821431</v>
      </c>
      <c r="AO332" s="81">
        <v>14.591946487795484</v>
      </c>
      <c r="AP332" s="81">
        <v>14.235705695588921</v>
      </c>
      <c r="AQ332" s="81">
        <v>12.966484727721021</v>
      </c>
      <c r="AR332" s="81">
        <v>14.932421144433082</v>
      </c>
      <c r="AS332" s="81"/>
      <c r="AT332" s="81"/>
    </row>
    <row r="333" spans="1:46" s="77" customFormat="1" x14ac:dyDescent="0.25">
      <c r="A333" s="77" t="s">
        <v>157</v>
      </c>
      <c r="E333" s="77" t="s">
        <v>45</v>
      </c>
      <c r="F333" s="77">
        <v>2030</v>
      </c>
      <c r="I333" s="81">
        <v>12.837872612877142</v>
      </c>
      <c r="J333" s="81">
        <v>19.491087820948692</v>
      </c>
      <c r="K333" s="81">
        <v>19.743284276687</v>
      </c>
      <c r="L333" s="81">
        <v>17.350339496976435</v>
      </c>
      <c r="M333" s="81">
        <v>13.327992532089263</v>
      </c>
      <c r="N333" s="73">
        <v>49.82734009356335</v>
      </c>
      <c r="O333" s="81">
        <v>29.099910800294968</v>
      </c>
      <c r="P333" s="81">
        <v>16.196753912312747</v>
      </c>
      <c r="Q333" s="81">
        <v>20.713662375056284</v>
      </c>
      <c r="R333" s="81">
        <v>20.040720103060625</v>
      </c>
      <c r="S333" s="81">
        <v>17.776502300613149</v>
      </c>
      <c r="T333" s="81">
        <v>23.696375567338595</v>
      </c>
      <c r="U333" s="81">
        <v>18.555077342690485</v>
      </c>
      <c r="V333" s="81">
        <v>20.681572473783817</v>
      </c>
      <c r="W333" s="81">
        <v>30.520683780304182</v>
      </c>
      <c r="X333" s="81">
        <v>13.42211104239523</v>
      </c>
      <c r="Y333" s="81">
        <v>19.384273344688783</v>
      </c>
      <c r="Z333" s="81">
        <v>16.000109706460812</v>
      </c>
      <c r="AA333" s="81">
        <v>0</v>
      </c>
      <c r="AB333" s="81">
        <v>28.908468226317225</v>
      </c>
      <c r="AC333" s="81">
        <v>17.970774932286584</v>
      </c>
      <c r="AD333" s="18">
        <v>19.743284276687</v>
      </c>
      <c r="AE333" s="81">
        <v>17.439586790099067</v>
      </c>
      <c r="AF333" s="81">
        <v>0</v>
      </c>
      <c r="AG333" s="81">
        <v>12.384686665824228</v>
      </c>
      <c r="AH333" s="81">
        <v>21.473176602580079</v>
      </c>
      <c r="AI333" s="81">
        <v>19.237940635341637</v>
      </c>
      <c r="AJ333" s="81">
        <v>22.671699779870075</v>
      </c>
      <c r="AK333" s="81">
        <v>17.790651373804085</v>
      </c>
      <c r="AL333" s="81">
        <v>22.234822247259508</v>
      </c>
      <c r="AM333" s="81">
        <v>19.809533559845192</v>
      </c>
      <c r="AN333" s="81">
        <v>11.352340297376511</v>
      </c>
      <c r="AO333" s="81">
        <v>19.76281185993578</v>
      </c>
      <c r="AP333" s="81">
        <v>19.616939044846831</v>
      </c>
      <c r="AQ333" s="81">
        <v>17.776539920184145</v>
      </c>
      <c r="AR333" s="81">
        <v>20.332799575473704</v>
      </c>
      <c r="AS333" s="81"/>
      <c r="AT333" s="81"/>
    </row>
    <row r="334" spans="1:46" s="77" customFormat="1" x14ac:dyDescent="0.25">
      <c r="A334" s="77" t="s">
        <v>157</v>
      </c>
      <c r="E334" s="77" t="s">
        <v>45</v>
      </c>
      <c r="F334" s="77">
        <v>2040</v>
      </c>
      <c r="I334" s="81">
        <v>13.092820194086819</v>
      </c>
      <c r="J334" s="81">
        <v>19.743043348151385</v>
      </c>
      <c r="K334" s="81">
        <v>19.997565293079251</v>
      </c>
      <c r="L334" s="81">
        <v>17.472137175190742</v>
      </c>
      <c r="M334" s="81">
        <v>13.596178619726592</v>
      </c>
      <c r="N334" s="73">
        <v>57.291304972869867</v>
      </c>
      <c r="O334" s="81">
        <v>29.318782622567568</v>
      </c>
      <c r="P334" s="81">
        <v>16.307020149455294</v>
      </c>
      <c r="Q334" s="81">
        <v>20.98537632589785</v>
      </c>
      <c r="R334" s="81">
        <v>20.290456798998903</v>
      </c>
      <c r="S334" s="81">
        <v>17.900338255558534</v>
      </c>
      <c r="T334" s="81">
        <v>24.018101970423398</v>
      </c>
      <c r="U334" s="81">
        <v>18.789013106537382</v>
      </c>
      <c r="V334" s="81">
        <v>20.951749886284841</v>
      </c>
      <c r="W334" s="81">
        <v>30.953642157839344</v>
      </c>
      <c r="X334" s="81">
        <v>13.696471582610712</v>
      </c>
      <c r="Y334" s="81">
        <v>19.52251669967541</v>
      </c>
      <c r="Z334" s="81">
        <v>16.195327836596778</v>
      </c>
      <c r="AA334" s="81">
        <v>0</v>
      </c>
      <c r="AB334" s="81">
        <v>29.309652587525722</v>
      </c>
      <c r="AC334" s="81">
        <v>18.097542867399977</v>
      </c>
      <c r="AD334" s="18">
        <v>19.997565293079251</v>
      </c>
      <c r="AE334" s="81">
        <v>17.561170565388032</v>
      </c>
      <c r="AF334" s="81">
        <v>0</v>
      </c>
      <c r="AG334" s="81">
        <v>12.64052708039315</v>
      </c>
      <c r="AH334" s="81">
        <v>21.628063427866945</v>
      </c>
      <c r="AI334" s="81">
        <v>19.483032974824226</v>
      </c>
      <c r="AJ334" s="81">
        <v>25.847231791750424</v>
      </c>
      <c r="AK334" s="81">
        <v>17.915341807559876</v>
      </c>
      <c r="AL334" s="81">
        <v>22.537159540776148</v>
      </c>
      <c r="AM334" s="81">
        <v>19.952857090083203</v>
      </c>
      <c r="AN334" s="81">
        <v>11.567162537141485</v>
      </c>
      <c r="AO334" s="81">
        <v>20.013678359563404</v>
      </c>
      <c r="AP334" s="81">
        <v>19.755527500366973</v>
      </c>
      <c r="AQ334" s="81">
        <v>17.900418235214289</v>
      </c>
      <c r="AR334" s="81">
        <v>20.59480098842074</v>
      </c>
      <c r="AS334" s="81"/>
      <c r="AT334" s="81"/>
    </row>
    <row r="335" spans="1:46" s="77" customFormat="1" x14ac:dyDescent="0.25">
      <c r="A335" s="77" t="s">
        <v>157</v>
      </c>
      <c r="E335" s="77" t="s">
        <v>45</v>
      </c>
      <c r="F335" s="77">
        <v>2050</v>
      </c>
      <c r="I335" s="81">
        <v>13.347767775296496</v>
      </c>
      <c r="J335" s="81">
        <v>19.994998875354071</v>
      </c>
      <c r="K335" s="81">
        <v>20.25184630947151</v>
      </c>
      <c r="L335" s="81">
        <v>17.593934853405045</v>
      </c>
      <c r="M335" s="81">
        <v>13.86436470736392</v>
      </c>
      <c r="N335" s="73">
        <v>64.755269852176397</v>
      </c>
      <c r="O335" s="81">
        <v>29.537654444840168</v>
      </c>
      <c r="P335" s="81">
        <v>16.417286386597834</v>
      </c>
      <c r="Q335" s="81">
        <v>21.257090276739433</v>
      </c>
      <c r="R335" s="81">
        <v>20.540193494937185</v>
      </c>
      <c r="S335" s="81">
        <v>18.024174210503915</v>
      </c>
      <c r="T335" s="81">
        <v>24.33982837350818</v>
      </c>
      <c r="U335" s="81">
        <v>19.022948870384276</v>
      </c>
      <c r="V335" s="81">
        <v>21.221927298785872</v>
      </c>
      <c r="W335" s="81">
        <v>31.386600535374537</v>
      </c>
      <c r="X335" s="81">
        <v>13.970832122826195</v>
      </c>
      <c r="Y335" s="81">
        <v>19.660760054662045</v>
      </c>
      <c r="Z335" s="81">
        <v>16.390545966732748</v>
      </c>
      <c r="AA335" s="81">
        <v>0</v>
      </c>
      <c r="AB335" s="81">
        <v>29.710836948734215</v>
      </c>
      <c r="AC335" s="81">
        <v>18.224310802513369</v>
      </c>
      <c r="AD335" s="18">
        <v>20.25184630947151</v>
      </c>
      <c r="AE335" s="81">
        <v>17.682754340677004</v>
      </c>
      <c r="AF335" s="81">
        <v>0</v>
      </c>
      <c r="AG335" s="81">
        <v>12.896367494962073</v>
      </c>
      <c r="AH335" s="81">
        <v>21.782950253153814</v>
      </c>
      <c r="AI335" s="81">
        <v>19.728125314306816</v>
      </c>
      <c r="AJ335" s="81">
        <v>29.022763803630763</v>
      </c>
      <c r="AK335" s="81">
        <v>18.040032241315657</v>
      </c>
      <c r="AL335" s="81">
        <v>22.839496834292792</v>
      </c>
      <c r="AM335" s="81">
        <v>20.096180620321217</v>
      </c>
      <c r="AN335" s="81">
        <v>11.781984776906457</v>
      </c>
      <c r="AO335" s="81">
        <v>20.264544859191023</v>
      </c>
      <c r="AP335" s="81">
        <v>19.89411595588712</v>
      </c>
      <c r="AQ335" s="81">
        <v>18.02429655024444</v>
      </c>
      <c r="AR335" s="81">
        <v>20.856802401367769</v>
      </c>
      <c r="AS335" s="81"/>
      <c r="AT335" s="81"/>
    </row>
    <row r="336" spans="1:46" s="77" customFormat="1" ht="15.75" thickBot="1" x14ac:dyDescent="0.3">
      <c r="A336" s="8"/>
      <c r="B336" s="8" t="s">
        <v>46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44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3"/>
      <c r="AT336" s="83"/>
    </row>
    <row r="337" spans="1:46" s="77" customFormat="1" x14ac:dyDescent="0.25">
      <c r="A337" s="77" t="s">
        <v>162</v>
      </c>
      <c r="B337" s="77" t="s">
        <v>42</v>
      </c>
      <c r="D337" s="77" t="s">
        <v>40</v>
      </c>
      <c r="E337" s="77" t="s">
        <v>41</v>
      </c>
      <c r="F337" s="77">
        <v>2010</v>
      </c>
      <c r="I337" s="81"/>
      <c r="J337" s="81"/>
      <c r="K337" s="81"/>
      <c r="L337" s="81"/>
      <c r="M337" s="81"/>
      <c r="N337" s="73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  <c r="AM337" s="81"/>
      <c r="AN337" s="81"/>
      <c r="AO337" s="81"/>
      <c r="AP337" s="81"/>
      <c r="AQ337" s="81"/>
      <c r="AR337" s="81"/>
      <c r="AS337" s="81"/>
      <c r="AT337" s="81"/>
    </row>
    <row r="338" spans="1:46" s="77" customFormat="1" x14ac:dyDescent="0.25">
      <c r="A338" s="77" t="s">
        <v>162</v>
      </c>
      <c r="B338" s="77" t="s">
        <v>42</v>
      </c>
      <c r="D338" s="77" t="s">
        <v>40</v>
      </c>
      <c r="E338" s="77" t="s">
        <v>41</v>
      </c>
      <c r="F338" s="77">
        <v>2020</v>
      </c>
      <c r="H338" s="24"/>
      <c r="I338" s="81">
        <v>17.952939782240275</v>
      </c>
      <c r="J338" s="81">
        <v>9.1663529747178139</v>
      </c>
      <c r="K338" s="81">
        <v>5.0007822050798527</v>
      </c>
      <c r="L338" s="81">
        <v>54.149183333067064</v>
      </c>
      <c r="M338" s="81">
        <v>44.037362313999346</v>
      </c>
      <c r="N338" s="73">
        <v>0</v>
      </c>
      <c r="O338" s="81">
        <v>2.1753096341136446</v>
      </c>
      <c r="P338" s="81">
        <v>15.167241076885711</v>
      </c>
      <c r="Q338" s="81">
        <v>35.163650685747271</v>
      </c>
      <c r="R338" s="81">
        <v>0</v>
      </c>
      <c r="S338" s="81">
        <v>0</v>
      </c>
      <c r="T338" s="81">
        <v>299.90987209703673</v>
      </c>
      <c r="U338" s="81">
        <v>0</v>
      </c>
      <c r="V338" s="81">
        <v>103.72094517418232</v>
      </c>
      <c r="W338" s="81">
        <v>27.452044946105147</v>
      </c>
      <c r="X338" s="81">
        <v>0</v>
      </c>
      <c r="Y338" s="81">
        <v>62.531212502382644</v>
      </c>
      <c r="Z338" s="81">
        <v>0</v>
      </c>
      <c r="AA338" s="81">
        <v>0</v>
      </c>
      <c r="AB338" s="81">
        <v>163.16169201257716</v>
      </c>
      <c r="AC338" s="81">
        <v>0</v>
      </c>
      <c r="AD338" s="81">
        <v>0</v>
      </c>
      <c r="AE338" s="81">
        <v>0</v>
      </c>
      <c r="AF338" s="81">
        <v>1.6816478280333609</v>
      </c>
      <c r="AG338" s="81">
        <v>10.856618153915926</v>
      </c>
      <c r="AH338" s="81">
        <v>0</v>
      </c>
      <c r="AI338" s="81">
        <v>5.887222333610139</v>
      </c>
      <c r="AJ338" s="81">
        <v>0</v>
      </c>
      <c r="AK338" s="81">
        <v>0</v>
      </c>
      <c r="AL338" s="81">
        <v>22.357820247980889</v>
      </c>
      <c r="AM338" s="81">
        <v>185.3212217314466</v>
      </c>
      <c r="AN338" s="81">
        <v>25.289717153162229</v>
      </c>
      <c r="AO338" s="81">
        <v>0</v>
      </c>
      <c r="AP338" s="81">
        <v>1.8532161790070449</v>
      </c>
      <c r="AQ338" s="81">
        <v>9.1278509510888135</v>
      </c>
      <c r="AR338" s="81">
        <v>20.779402432022128</v>
      </c>
      <c r="AS338" s="81"/>
      <c r="AT338" s="81"/>
    </row>
    <row r="339" spans="1:46" s="77" customFormat="1" x14ac:dyDescent="0.25">
      <c r="A339" s="77" t="s">
        <v>162</v>
      </c>
      <c r="B339" s="77" t="s">
        <v>42</v>
      </c>
      <c r="D339" s="77" t="s">
        <v>40</v>
      </c>
      <c r="E339" s="77" t="s">
        <v>41</v>
      </c>
      <c r="F339" s="77">
        <v>2030</v>
      </c>
      <c r="H339" s="24"/>
      <c r="I339" s="81">
        <v>19.590899689515687</v>
      </c>
      <c r="J339" s="81">
        <v>10.002061359932082</v>
      </c>
      <c r="K339" s="81">
        <v>7.4375006975538982</v>
      </c>
      <c r="L339" s="81">
        <v>51.81619356436741</v>
      </c>
      <c r="M339" s="81">
        <v>47.343467357640996</v>
      </c>
      <c r="N339" s="73">
        <v>0</v>
      </c>
      <c r="O339" s="81">
        <v>1.5619004250493904</v>
      </c>
      <c r="P339" s="81">
        <v>18.23129213508507</v>
      </c>
      <c r="Q339" s="81">
        <v>67.394288124972121</v>
      </c>
      <c r="R339" s="81">
        <v>0</v>
      </c>
      <c r="S339" s="81">
        <v>0</v>
      </c>
      <c r="T339" s="81">
        <v>365.56914797606197</v>
      </c>
      <c r="U339" s="81">
        <v>0</v>
      </c>
      <c r="V339" s="81">
        <v>155.40112116319008</v>
      </c>
      <c r="W339" s="81">
        <v>19.316999657255685</v>
      </c>
      <c r="X339" s="81">
        <v>0</v>
      </c>
      <c r="Y339" s="81">
        <v>67.07628148295268</v>
      </c>
      <c r="Z339" s="81">
        <v>0</v>
      </c>
      <c r="AA339" s="81">
        <v>0</v>
      </c>
      <c r="AB339" s="81">
        <v>157.06239389696833</v>
      </c>
      <c r="AC339" s="81">
        <v>0</v>
      </c>
      <c r="AD339" s="81">
        <v>0</v>
      </c>
      <c r="AE339" s="81">
        <v>0</v>
      </c>
      <c r="AF339" s="81">
        <v>1.7930486657496385</v>
      </c>
      <c r="AG339" s="81">
        <v>11.823396524189645</v>
      </c>
      <c r="AH339" s="81">
        <v>0</v>
      </c>
      <c r="AI339" s="81">
        <v>11.443753344049735</v>
      </c>
      <c r="AJ339" s="81">
        <v>0</v>
      </c>
      <c r="AK339" s="81">
        <v>0</v>
      </c>
      <c r="AL339" s="81">
        <v>26.465820089474498</v>
      </c>
      <c r="AM339" s="81">
        <v>201.97364453973753</v>
      </c>
      <c r="AN339" s="81">
        <v>26.46741997057546</v>
      </c>
      <c r="AO339" s="81">
        <v>0</v>
      </c>
      <c r="AP339" s="81">
        <v>5.2479512330627198</v>
      </c>
      <c r="AQ339" s="81">
        <v>11.733819566099317</v>
      </c>
      <c r="AR339" s="81">
        <v>28.231051257300873</v>
      </c>
      <c r="AS339" s="81"/>
      <c r="AT339" s="81"/>
    </row>
    <row r="340" spans="1:46" s="77" customFormat="1" x14ac:dyDescent="0.25">
      <c r="A340" s="77" t="s">
        <v>162</v>
      </c>
      <c r="B340" s="77" t="s">
        <v>42</v>
      </c>
      <c r="D340" s="77" t="s">
        <v>40</v>
      </c>
      <c r="E340" s="77" t="s">
        <v>41</v>
      </c>
      <c r="F340" s="77">
        <v>2040</v>
      </c>
      <c r="H340" s="24"/>
      <c r="I340" s="81">
        <v>21.36244670209469</v>
      </c>
      <c r="J340" s="81">
        <v>8.8192775374030727</v>
      </c>
      <c r="K340" s="81">
        <v>4.5701139589791913</v>
      </c>
      <c r="L340" s="81">
        <v>54.082638895343237</v>
      </c>
      <c r="M340" s="81">
        <v>49.516273012232894</v>
      </c>
      <c r="N340" s="73">
        <v>0</v>
      </c>
      <c r="O340" s="81">
        <v>1.4734716651936686</v>
      </c>
      <c r="P340" s="81">
        <v>21.586821881606696</v>
      </c>
      <c r="Q340" s="81">
        <v>72.077683616719796</v>
      </c>
      <c r="R340" s="81">
        <v>0</v>
      </c>
      <c r="S340" s="81">
        <v>0</v>
      </c>
      <c r="T340" s="81">
        <v>387.76241631421743</v>
      </c>
      <c r="U340" s="81">
        <v>0</v>
      </c>
      <c r="V340" s="81">
        <v>157.18410885653753</v>
      </c>
      <c r="W340" s="81">
        <v>20.48866932267293</v>
      </c>
      <c r="X340" s="81">
        <v>0</v>
      </c>
      <c r="Y340" s="81">
        <v>72.314223298184899</v>
      </c>
      <c r="Z340" s="81">
        <v>0</v>
      </c>
      <c r="AA340" s="81">
        <v>0</v>
      </c>
      <c r="AB340" s="81">
        <v>150.62570121037038</v>
      </c>
      <c r="AC340" s="81">
        <v>0</v>
      </c>
      <c r="AD340" s="81">
        <v>0</v>
      </c>
      <c r="AE340" s="81">
        <v>0</v>
      </c>
      <c r="AF340" s="81">
        <v>1.9179479541999982</v>
      </c>
      <c r="AG340" s="81">
        <v>13.154045275809855</v>
      </c>
      <c r="AH340" s="81">
        <v>0</v>
      </c>
      <c r="AI340" s="81">
        <v>10.628007950285852</v>
      </c>
      <c r="AJ340" s="81">
        <v>0</v>
      </c>
      <c r="AK340" s="81">
        <v>0</v>
      </c>
      <c r="AL340" s="81">
        <v>24.304130378322327</v>
      </c>
      <c r="AM340" s="81">
        <v>195.4696293674844</v>
      </c>
      <c r="AN340" s="81">
        <v>25.735608724402532</v>
      </c>
      <c r="AO340" s="81">
        <v>0</v>
      </c>
      <c r="AP340" s="81">
        <v>4.6452793663125265</v>
      </c>
      <c r="AQ340" s="81">
        <v>7.4515988001464875</v>
      </c>
      <c r="AR340" s="81">
        <v>25.929884795948105</v>
      </c>
      <c r="AS340" s="81"/>
      <c r="AT340" s="81"/>
    </row>
    <row r="341" spans="1:46" s="77" customFormat="1" x14ac:dyDescent="0.25">
      <c r="A341" s="77" t="s">
        <v>162</v>
      </c>
      <c r="B341" s="77" t="s">
        <v>42</v>
      </c>
      <c r="D341" s="77" t="s">
        <v>40</v>
      </c>
      <c r="E341" s="80" t="s">
        <v>41</v>
      </c>
      <c r="F341" s="80">
        <v>2050</v>
      </c>
      <c r="G341" s="80"/>
      <c r="H341" s="25"/>
      <c r="I341" s="82">
        <v>23.156768989794987</v>
      </c>
      <c r="J341" s="82">
        <v>7.326295417049959</v>
      </c>
      <c r="K341" s="82">
        <v>1.1662382260397359</v>
      </c>
      <c r="L341" s="82">
        <v>58.652715692221932</v>
      </c>
      <c r="M341" s="82">
        <v>51.418563251025802</v>
      </c>
      <c r="N341" s="96">
        <v>0</v>
      </c>
      <c r="O341" s="82">
        <v>1.3514141163210476</v>
      </c>
      <c r="P341" s="82">
        <v>25.224852459194661</v>
      </c>
      <c r="Q341" s="82">
        <v>76.617572156877742</v>
      </c>
      <c r="R341" s="82">
        <v>0</v>
      </c>
      <c r="S341" s="82">
        <v>0</v>
      </c>
      <c r="T341" s="82">
        <v>409.33263326560296</v>
      </c>
      <c r="U341" s="82">
        <v>0</v>
      </c>
      <c r="V341" s="82">
        <v>157.2490802826666</v>
      </c>
      <c r="W341" s="82">
        <v>21.592942017933154</v>
      </c>
      <c r="X341" s="82">
        <v>0</v>
      </c>
      <c r="Y341" s="82">
        <v>77.498049989055986</v>
      </c>
      <c r="Z341" s="82">
        <v>0</v>
      </c>
      <c r="AA341" s="82">
        <v>0</v>
      </c>
      <c r="AB341" s="82">
        <v>141.1851276758731</v>
      </c>
      <c r="AC341" s="82">
        <v>0</v>
      </c>
      <c r="AD341" s="82">
        <v>0</v>
      </c>
      <c r="AE341" s="82">
        <v>0</v>
      </c>
      <c r="AF341" s="82">
        <v>2.0390747143895198</v>
      </c>
      <c r="AG341" s="82">
        <v>14.537827213266638</v>
      </c>
      <c r="AH341" s="82">
        <v>0</v>
      </c>
      <c r="AI341" s="82">
        <v>9.540048478711503</v>
      </c>
      <c r="AJ341" s="82">
        <v>0</v>
      </c>
      <c r="AK341" s="82">
        <v>0</v>
      </c>
      <c r="AL341" s="82">
        <v>21.470567633538096</v>
      </c>
      <c r="AM341" s="82">
        <v>185.37559077719564</v>
      </c>
      <c r="AN341" s="82">
        <v>24.551885235605866</v>
      </c>
      <c r="AO341" s="82">
        <v>0</v>
      </c>
      <c r="AP341" s="82">
        <v>3.8826073247666266</v>
      </c>
      <c r="AQ341" s="82">
        <v>2.36014125525092</v>
      </c>
      <c r="AR341" s="82">
        <v>22.912756170575676</v>
      </c>
      <c r="AS341" s="85"/>
      <c r="AT341" s="85"/>
    </row>
    <row r="342" spans="1:46" s="77" customFormat="1" x14ac:dyDescent="0.25">
      <c r="E342" s="77" t="s">
        <v>45</v>
      </c>
      <c r="F342" s="77">
        <v>2010</v>
      </c>
      <c r="I342" s="81"/>
      <c r="J342" s="81"/>
      <c r="K342" s="81"/>
      <c r="L342" s="81"/>
      <c r="M342" s="81"/>
      <c r="N342" s="73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1"/>
      <c r="AO342" s="81"/>
      <c r="AP342" s="81"/>
      <c r="AQ342" s="81"/>
      <c r="AR342" s="81"/>
      <c r="AS342" s="81"/>
      <c r="AT342" s="81"/>
    </row>
    <row r="343" spans="1:46" s="77" customFormat="1" x14ac:dyDescent="0.25">
      <c r="E343" s="77" t="s">
        <v>45</v>
      </c>
      <c r="F343" s="77">
        <v>2020</v>
      </c>
      <c r="H343" s="24"/>
      <c r="I343" s="81">
        <v>3.059266937925746</v>
      </c>
      <c r="J343" s="81">
        <v>5.3205970477535391</v>
      </c>
      <c r="K343" s="81">
        <v>6.2183332237933273</v>
      </c>
      <c r="L343" s="81">
        <v>2.9728583330145222</v>
      </c>
      <c r="M343" s="81">
        <v>3.6092236713334511</v>
      </c>
      <c r="N343" s="73">
        <v>7.6670034274163346</v>
      </c>
      <c r="O343" s="81">
        <v>4.7738372805294906</v>
      </c>
      <c r="P343" s="81">
        <v>3.3963218386881593</v>
      </c>
      <c r="Q343" s="81">
        <v>6.3339703891089956</v>
      </c>
      <c r="R343" s="81">
        <v>0</v>
      </c>
      <c r="S343" s="81">
        <v>0</v>
      </c>
      <c r="T343" s="81">
        <v>5.9858004042070423</v>
      </c>
      <c r="U343" s="81">
        <v>0</v>
      </c>
      <c r="V343" s="81">
        <v>5.6470930377689914</v>
      </c>
      <c r="W343" s="81">
        <v>5.9125971834386934</v>
      </c>
      <c r="X343" s="81">
        <v>0</v>
      </c>
      <c r="Y343" s="81">
        <v>2.9937908779163482</v>
      </c>
      <c r="Z343" s="81">
        <v>0</v>
      </c>
      <c r="AA343" s="81">
        <v>0</v>
      </c>
      <c r="AB343" s="81">
        <v>6.5787600360541223</v>
      </c>
      <c r="AC343" s="81">
        <v>0</v>
      </c>
      <c r="AD343" s="81">
        <v>6.945588898726788</v>
      </c>
      <c r="AE343" s="81">
        <v>0</v>
      </c>
      <c r="AF343" s="81">
        <v>3.6092236713334511</v>
      </c>
      <c r="AG343" s="81">
        <v>3.6092236713334511</v>
      </c>
      <c r="AH343" s="81">
        <v>0</v>
      </c>
      <c r="AI343" s="81">
        <v>8.6192403549292145</v>
      </c>
      <c r="AJ343" s="81">
        <v>0</v>
      </c>
      <c r="AK343" s="81">
        <v>0</v>
      </c>
      <c r="AL343" s="81">
        <v>4.3393320649397964</v>
      </c>
      <c r="AM343" s="81">
        <v>2.7095772322948943</v>
      </c>
      <c r="AN343" s="81">
        <v>3.6094926574292092</v>
      </c>
      <c r="AO343" s="81">
        <v>0</v>
      </c>
      <c r="AP343" s="81">
        <v>3.4142412949865664</v>
      </c>
      <c r="AQ343" s="81">
        <v>3.0121820939298121</v>
      </c>
      <c r="AR343" s="81">
        <v>6.9642471614982213</v>
      </c>
      <c r="AS343" s="81"/>
      <c r="AT343" s="81"/>
    </row>
    <row r="344" spans="1:46" s="77" customFormat="1" x14ac:dyDescent="0.25">
      <c r="E344" s="77" t="s">
        <v>45</v>
      </c>
      <c r="F344" s="77">
        <v>2030</v>
      </c>
      <c r="H344" s="24"/>
      <c r="I344" s="81">
        <v>2.8090642217279087</v>
      </c>
      <c r="J344" s="81">
        <v>4.904926448611854</v>
      </c>
      <c r="K344" s="81">
        <v>5.4498466317255598</v>
      </c>
      <c r="L344" s="81">
        <v>2.9665907949289338</v>
      </c>
      <c r="M344" s="81">
        <v>2.8090642217279087</v>
      </c>
      <c r="N344" s="73">
        <v>7.9044108881221264</v>
      </c>
      <c r="O344" s="81">
        <v>5.463484746162937</v>
      </c>
      <c r="P344" s="81">
        <v>3.020896281573505</v>
      </c>
      <c r="Q344" s="81">
        <v>5.5861079151257567</v>
      </c>
      <c r="R344" s="81">
        <v>0</v>
      </c>
      <c r="S344" s="81">
        <v>0</v>
      </c>
      <c r="T344" s="81">
        <v>5.2453889429399512</v>
      </c>
      <c r="U344" s="81">
        <v>0</v>
      </c>
      <c r="V344" s="81">
        <v>4.892873546680665</v>
      </c>
      <c r="W344" s="81">
        <v>6.5105158340307128</v>
      </c>
      <c r="X344" s="81">
        <v>3.5628415818950652</v>
      </c>
      <c r="Y344" s="81">
        <v>2.7877324719903878</v>
      </c>
      <c r="Z344" s="81">
        <v>0</v>
      </c>
      <c r="AA344" s="81">
        <v>0</v>
      </c>
      <c r="AB344" s="81">
        <v>6.3634814539730042</v>
      </c>
      <c r="AC344" s="81">
        <v>0</v>
      </c>
      <c r="AD344" s="81">
        <v>6.6494715331538536</v>
      </c>
      <c r="AE344" s="81">
        <v>0</v>
      </c>
      <c r="AF344" s="81">
        <v>3.374542222891677</v>
      </c>
      <c r="AG344" s="81">
        <v>3.374542222891677</v>
      </c>
      <c r="AH344" s="81">
        <v>0</v>
      </c>
      <c r="AI344" s="81">
        <v>7.6566071030135419</v>
      </c>
      <c r="AJ344" s="81">
        <v>0</v>
      </c>
      <c r="AK344" s="81">
        <v>0</v>
      </c>
      <c r="AL344" s="81">
        <v>3.8651951672656226</v>
      </c>
      <c r="AM344" s="81">
        <v>2.4947018603406041</v>
      </c>
      <c r="AN344" s="81">
        <v>2.8090642217279087</v>
      </c>
      <c r="AO344" s="81">
        <v>0</v>
      </c>
      <c r="AP344" s="81">
        <v>2.9296007877455867</v>
      </c>
      <c r="AQ344" s="81">
        <v>2.5842715445836317</v>
      </c>
      <c r="AR344" s="81">
        <v>6.1313751076422678</v>
      </c>
      <c r="AS344" s="81"/>
      <c r="AT344" s="81"/>
    </row>
    <row r="345" spans="1:46" s="77" customFormat="1" x14ac:dyDescent="0.25">
      <c r="E345" s="77" t="s">
        <v>45</v>
      </c>
      <c r="F345" s="77">
        <v>2040</v>
      </c>
      <c r="H345" s="24"/>
      <c r="I345" s="81">
        <v>3.1986772265540613</v>
      </c>
      <c r="J345" s="81">
        <v>5.0151827896076071</v>
      </c>
      <c r="K345" s="81">
        <v>5.8249520041004814</v>
      </c>
      <c r="L345" s="81">
        <v>2.8279890268582957</v>
      </c>
      <c r="M345" s="81">
        <v>3.1986772265540622</v>
      </c>
      <c r="N345" s="73">
        <v>6.4696733910129245</v>
      </c>
      <c r="O345" s="81">
        <v>5.3130149539747</v>
      </c>
      <c r="P345" s="81">
        <v>2.9433175615401712</v>
      </c>
      <c r="Q345" s="81">
        <v>5.3358690877429931</v>
      </c>
      <c r="R345" s="81">
        <v>0</v>
      </c>
      <c r="S345" s="81">
        <v>0</v>
      </c>
      <c r="T345" s="81">
        <v>5.0573033210723848</v>
      </c>
      <c r="U345" s="81">
        <v>0</v>
      </c>
      <c r="V345" s="81">
        <v>4.6835004627883938</v>
      </c>
      <c r="W345" s="81">
        <v>6.2285626813348447</v>
      </c>
      <c r="X345" s="81">
        <v>3.9331101736017051</v>
      </c>
      <c r="Y345" s="81">
        <v>2.6729518222057371</v>
      </c>
      <c r="Z345" s="81">
        <v>0</v>
      </c>
      <c r="AA345" s="81">
        <v>0</v>
      </c>
      <c r="AB345" s="81">
        <v>6.1987545486546765</v>
      </c>
      <c r="AC345" s="81">
        <v>0</v>
      </c>
      <c r="AD345" s="81">
        <v>6.4037224794932337</v>
      </c>
      <c r="AE345" s="81">
        <v>0</v>
      </c>
      <c r="AF345" s="81">
        <v>3.8029946398524115</v>
      </c>
      <c r="AG345" s="81">
        <v>3.8029946398524115</v>
      </c>
      <c r="AH345" s="81">
        <v>0</v>
      </c>
      <c r="AI345" s="81">
        <v>7.2546920973125628</v>
      </c>
      <c r="AJ345" s="81">
        <v>3.1986772265540613</v>
      </c>
      <c r="AK345" s="81">
        <v>0</v>
      </c>
      <c r="AL345" s="81">
        <v>3.8690575492408517</v>
      </c>
      <c r="AM345" s="81">
        <v>2.4909305711862197</v>
      </c>
      <c r="AN345" s="81">
        <v>3.1986772265540617</v>
      </c>
      <c r="AO345" s="81">
        <v>0</v>
      </c>
      <c r="AP345" s="81">
        <v>2.8510673200472896</v>
      </c>
      <c r="AQ345" s="81">
        <v>3.1106244764912008</v>
      </c>
      <c r="AR345" s="81">
        <v>5.8530056880627273</v>
      </c>
      <c r="AS345" s="81"/>
      <c r="AT345" s="81"/>
    </row>
    <row r="346" spans="1:46" s="77" customFormat="1" x14ac:dyDescent="0.25">
      <c r="E346" s="77" t="s">
        <v>45</v>
      </c>
      <c r="F346" s="77">
        <v>2050</v>
      </c>
      <c r="H346" s="24"/>
      <c r="I346" s="81">
        <v>3.3741238370156967</v>
      </c>
      <c r="J346" s="81">
        <v>5.1953932156283491</v>
      </c>
      <c r="K346" s="81">
        <v>5.9367207517933096</v>
      </c>
      <c r="L346" s="81">
        <v>2.6538990349875737</v>
      </c>
      <c r="M346" s="81">
        <v>3.970644373691592</v>
      </c>
      <c r="N346" s="73">
        <v>6.409541625992258</v>
      </c>
      <c r="O346" s="81">
        <v>5.1972571211057197</v>
      </c>
      <c r="P346" s="81">
        <v>2.8783656649012528</v>
      </c>
      <c r="Q346" s="81">
        <v>5.1215470007283246</v>
      </c>
      <c r="R346" s="81">
        <v>0</v>
      </c>
      <c r="S346" s="81">
        <v>0</v>
      </c>
      <c r="T346" s="81">
        <v>4.9377069796865811</v>
      </c>
      <c r="U346" s="81">
        <v>0</v>
      </c>
      <c r="V346" s="81">
        <v>4.5034047073878316</v>
      </c>
      <c r="W346" s="81">
        <v>6.0447141477855375</v>
      </c>
      <c r="X346" s="81">
        <v>4.1591668040793852</v>
      </c>
      <c r="Y346" s="81">
        <v>2.6275996150894314</v>
      </c>
      <c r="Z346" s="81">
        <v>0</v>
      </c>
      <c r="AA346" s="81">
        <v>0</v>
      </c>
      <c r="AB346" s="81">
        <v>6.1005094306292404</v>
      </c>
      <c r="AC346" s="81">
        <v>0</v>
      </c>
      <c r="AD346" s="81">
        <v>6.1917966823339992</v>
      </c>
      <c r="AE346" s="81">
        <v>0</v>
      </c>
      <c r="AF346" s="81">
        <v>3.970644373691592</v>
      </c>
      <c r="AG346" s="81">
        <v>3.9706443736915915</v>
      </c>
      <c r="AH346" s="81">
        <v>0</v>
      </c>
      <c r="AI346" s="81">
        <v>6.9108340133370749</v>
      </c>
      <c r="AJ346" s="81">
        <v>0</v>
      </c>
      <c r="AK346" s="81">
        <v>0</v>
      </c>
      <c r="AL346" s="81">
        <v>3.9510000296202925</v>
      </c>
      <c r="AM346" s="81">
        <v>2.513943028026671</v>
      </c>
      <c r="AN346" s="81">
        <v>3.9648546572952563</v>
      </c>
      <c r="AO346" s="81">
        <v>0</v>
      </c>
      <c r="AP346" s="81">
        <v>2.7843948279178079</v>
      </c>
      <c r="AQ346" s="81">
        <v>3.3548510006787549</v>
      </c>
      <c r="AR346" s="81">
        <v>5.8600574266951133</v>
      </c>
      <c r="AS346" s="81"/>
      <c r="AT346" s="81"/>
    </row>
    <row r="347" spans="1:46" s="77" customFormat="1" x14ac:dyDescent="0.25">
      <c r="B347" s="77" t="s">
        <v>46</v>
      </c>
      <c r="I347" s="83"/>
      <c r="J347" s="83"/>
      <c r="K347" s="83"/>
      <c r="L347" s="83"/>
      <c r="M347" s="83"/>
      <c r="N347" s="41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  <c r="AL347" s="83"/>
      <c r="AM347" s="83"/>
      <c r="AN347" s="83"/>
      <c r="AO347" s="83"/>
      <c r="AP347" s="83"/>
      <c r="AQ347" s="83"/>
      <c r="AR347" s="83"/>
      <c r="AS347" s="83"/>
      <c r="AT347" s="83"/>
    </row>
    <row r="348" spans="1:46" s="77" customFormat="1" x14ac:dyDescent="0.25">
      <c r="A348" s="77" t="s">
        <v>163</v>
      </c>
      <c r="B348" s="77" t="s">
        <v>42</v>
      </c>
      <c r="D348" s="77" t="s">
        <v>40</v>
      </c>
      <c r="E348" s="77" t="s">
        <v>41</v>
      </c>
      <c r="F348" s="77">
        <v>2010</v>
      </c>
      <c r="I348" s="81"/>
      <c r="J348" s="81"/>
      <c r="K348" s="81"/>
      <c r="L348" s="81"/>
      <c r="M348" s="81"/>
      <c r="N348" s="73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1"/>
      <c r="AO348" s="81"/>
      <c r="AP348" s="81"/>
      <c r="AQ348" s="81"/>
      <c r="AR348" s="81"/>
      <c r="AS348" s="81"/>
      <c r="AT348" s="81"/>
    </row>
    <row r="349" spans="1:46" s="77" customFormat="1" x14ac:dyDescent="0.25">
      <c r="A349" s="77" t="s">
        <v>163</v>
      </c>
      <c r="B349" s="77" t="s">
        <v>42</v>
      </c>
      <c r="D349" s="77" t="s">
        <v>40</v>
      </c>
      <c r="E349" s="77" t="s">
        <v>41</v>
      </c>
      <c r="F349" s="77">
        <v>2020</v>
      </c>
      <c r="H349" s="24"/>
      <c r="I349" s="81">
        <v>12.567057847568188</v>
      </c>
      <c r="J349" s="81">
        <v>20.854387595338441</v>
      </c>
      <c r="K349" s="81">
        <v>12.703497025650158</v>
      </c>
      <c r="L349" s="81">
        <v>38.68130866044806</v>
      </c>
      <c r="M349" s="81">
        <v>30.826153619799534</v>
      </c>
      <c r="N349" s="73">
        <v>0</v>
      </c>
      <c r="O349" s="81">
        <v>0</v>
      </c>
      <c r="P349" s="81">
        <v>19.58249510150214</v>
      </c>
      <c r="Q349" s="81">
        <v>63.051213076761528</v>
      </c>
      <c r="R349" s="81">
        <v>0</v>
      </c>
      <c r="S349" s="81">
        <v>0</v>
      </c>
      <c r="T349" s="81">
        <v>100.81635730522297</v>
      </c>
      <c r="U349" s="81">
        <v>0</v>
      </c>
      <c r="V349" s="81">
        <v>104.7816626145635</v>
      </c>
      <c r="W349" s="81">
        <v>11.353053212717715</v>
      </c>
      <c r="X349" s="81">
        <v>0</v>
      </c>
      <c r="Y349" s="81">
        <v>57.461097404861555</v>
      </c>
      <c r="Z349" s="81">
        <v>0</v>
      </c>
      <c r="AA349" s="81">
        <v>0</v>
      </c>
      <c r="AB349" s="81">
        <v>89.481706188594941</v>
      </c>
      <c r="AC349" s="81">
        <v>0</v>
      </c>
      <c r="AD349" s="81">
        <v>0</v>
      </c>
      <c r="AE349" s="81">
        <v>0</v>
      </c>
      <c r="AF349" s="81">
        <v>1.1771534796233525</v>
      </c>
      <c r="AG349" s="81">
        <v>7.5996327077411472</v>
      </c>
      <c r="AH349" s="81">
        <v>0</v>
      </c>
      <c r="AI349" s="81">
        <v>8.3366786187711526</v>
      </c>
      <c r="AJ349" s="81">
        <v>0</v>
      </c>
      <c r="AK349" s="81">
        <v>0</v>
      </c>
      <c r="AL349" s="81">
        <v>13.628969525192698</v>
      </c>
      <c r="AM349" s="81">
        <v>187.36375433545541</v>
      </c>
      <c r="AN349" s="81">
        <v>17.702802007213563</v>
      </c>
      <c r="AO349" s="81">
        <v>0</v>
      </c>
      <c r="AP349" s="81">
        <v>0.80020878524648986</v>
      </c>
      <c r="AQ349" s="81">
        <v>4.514634933685822</v>
      </c>
      <c r="AR349" s="81">
        <v>14.175523796113625</v>
      </c>
      <c r="AS349" s="81"/>
      <c r="AT349" s="81"/>
    </row>
    <row r="350" spans="1:46" s="77" customFormat="1" x14ac:dyDescent="0.25">
      <c r="A350" s="77" t="s">
        <v>163</v>
      </c>
      <c r="B350" s="77" t="s">
        <v>42</v>
      </c>
      <c r="D350" s="77" t="s">
        <v>40</v>
      </c>
      <c r="E350" s="77" t="s">
        <v>41</v>
      </c>
      <c r="F350" s="77">
        <v>2030</v>
      </c>
      <c r="H350" s="24"/>
      <c r="I350" s="81">
        <v>13.713629782660979</v>
      </c>
      <c r="J350" s="81">
        <v>22.705860285877009</v>
      </c>
      <c r="K350" s="81">
        <v>19.457333136092846</v>
      </c>
      <c r="L350" s="81">
        <v>36.582485997467771</v>
      </c>
      <c r="M350" s="81">
        <v>33.1404271503487</v>
      </c>
      <c r="N350" s="73">
        <v>0</v>
      </c>
      <c r="O350" s="81">
        <v>0</v>
      </c>
      <c r="P350" s="81">
        <v>22.787765743441145</v>
      </c>
      <c r="Q350" s="81">
        <v>120.92001723981998</v>
      </c>
      <c r="R350" s="81">
        <v>0</v>
      </c>
      <c r="S350" s="81">
        <v>0</v>
      </c>
      <c r="T350" s="81">
        <v>121.0468352280911</v>
      </c>
      <c r="U350" s="81">
        <v>0</v>
      </c>
      <c r="V350" s="81">
        <v>157.4999197027833</v>
      </c>
      <c r="W350" s="81">
        <v>8.5444629648583081</v>
      </c>
      <c r="X350" s="81">
        <v>0</v>
      </c>
      <c r="Y350" s="81">
        <v>61.071910633397245</v>
      </c>
      <c r="Z350" s="81">
        <v>0</v>
      </c>
      <c r="AA350" s="81">
        <v>0</v>
      </c>
      <c r="AB350" s="81">
        <v>85.869175312303838</v>
      </c>
      <c r="AC350" s="81">
        <v>0</v>
      </c>
      <c r="AD350" s="81">
        <v>0</v>
      </c>
      <c r="AE350" s="81">
        <v>0</v>
      </c>
      <c r="AF350" s="81">
        <v>1.255134066024747</v>
      </c>
      <c r="AG350" s="81">
        <v>8.2763775669327515</v>
      </c>
      <c r="AH350" s="81">
        <v>0</v>
      </c>
      <c r="AI350" s="81">
        <v>16.243732831583877</v>
      </c>
      <c r="AJ350" s="81">
        <v>0</v>
      </c>
      <c r="AK350" s="81">
        <v>0</v>
      </c>
      <c r="AL350" s="81">
        <v>15.483408387727557</v>
      </c>
      <c r="AM350" s="81">
        <v>203.2746273197597</v>
      </c>
      <c r="AN350" s="81">
        <v>18.527193979402821</v>
      </c>
      <c r="AO350" s="81">
        <v>0</v>
      </c>
      <c r="AP350" s="81">
        <v>2.2366702465804824</v>
      </c>
      <c r="AQ350" s="81">
        <v>5.67926315147945</v>
      </c>
      <c r="AR350" s="81">
        <v>18.605629732832305</v>
      </c>
      <c r="AS350" s="81"/>
      <c r="AT350" s="81"/>
    </row>
    <row r="351" spans="1:46" s="77" customFormat="1" x14ac:dyDescent="0.25">
      <c r="A351" s="77" t="s">
        <v>163</v>
      </c>
      <c r="B351" s="77" t="s">
        <v>42</v>
      </c>
      <c r="D351" s="77" t="s">
        <v>40</v>
      </c>
      <c r="E351" s="77" t="s">
        <v>41</v>
      </c>
      <c r="F351" s="77">
        <v>2040</v>
      </c>
      <c r="H351" s="24"/>
      <c r="I351" s="81">
        <v>14.953712691466283</v>
      </c>
      <c r="J351" s="81">
        <v>19.904715785854751</v>
      </c>
      <c r="K351" s="81">
        <v>11.97351938145618</v>
      </c>
      <c r="L351" s="81">
        <v>38.827469910926894</v>
      </c>
      <c r="M351" s="81">
        <v>34.661391108563016</v>
      </c>
      <c r="N351" s="73">
        <v>0</v>
      </c>
      <c r="O351" s="81">
        <v>0</v>
      </c>
      <c r="P351" s="81">
        <v>23.65718836264513</v>
      </c>
      <c r="Q351" s="81">
        <v>129.59914697139001</v>
      </c>
      <c r="R351" s="81">
        <v>0</v>
      </c>
      <c r="S351" s="81">
        <v>0</v>
      </c>
      <c r="T351" s="81">
        <v>132.47139848028593</v>
      </c>
      <c r="U351" s="81">
        <v>0</v>
      </c>
      <c r="V351" s="81">
        <v>159.00823814314069</v>
      </c>
      <c r="W351" s="81">
        <v>9.2793174536785887</v>
      </c>
      <c r="X351" s="81">
        <v>0</v>
      </c>
      <c r="Y351" s="81">
        <v>65.299294336647534</v>
      </c>
      <c r="Z351" s="81">
        <v>0</v>
      </c>
      <c r="AA351" s="81">
        <v>0</v>
      </c>
      <c r="AB351" s="81">
        <v>82.366511253189387</v>
      </c>
      <c r="AC351" s="81">
        <v>0</v>
      </c>
      <c r="AD351" s="81">
        <v>0</v>
      </c>
      <c r="AE351" s="81">
        <v>0</v>
      </c>
      <c r="AF351" s="81">
        <v>1.3425635679399985</v>
      </c>
      <c r="AG351" s="81">
        <v>9.2078316930668986</v>
      </c>
      <c r="AH351" s="81">
        <v>0</v>
      </c>
      <c r="AI351" s="81">
        <v>15.061663910064825</v>
      </c>
      <c r="AJ351" s="81">
        <v>0</v>
      </c>
      <c r="AK351" s="81">
        <v>0</v>
      </c>
      <c r="AL351" s="81">
        <v>15.364780690918973</v>
      </c>
      <c r="AM351" s="81">
        <v>195.15616872722023</v>
      </c>
      <c r="AN351" s="81">
        <v>18.01492610708177</v>
      </c>
      <c r="AO351" s="81">
        <v>0</v>
      </c>
      <c r="AP351" s="81">
        <v>1.9846694924272243</v>
      </c>
      <c r="AQ351" s="81">
        <v>3.8433134483412514</v>
      </c>
      <c r="AR351" s="81">
        <v>17.405915358678641</v>
      </c>
      <c r="AS351" s="81"/>
      <c r="AT351" s="81"/>
    </row>
    <row r="352" spans="1:46" s="77" customFormat="1" x14ac:dyDescent="0.25">
      <c r="A352" s="77" t="s">
        <v>163</v>
      </c>
      <c r="B352" s="77" t="s">
        <v>42</v>
      </c>
      <c r="D352" s="77" t="s">
        <v>40</v>
      </c>
      <c r="E352" s="80" t="s">
        <v>41</v>
      </c>
      <c r="F352" s="80">
        <v>2050</v>
      </c>
      <c r="G352" s="80"/>
      <c r="H352" s="25"/>
      <c r="I352" s="82">
        <v>16.209738292856485</v>
      </c>
      <c r="J352" s="82">
        <v>16.381525205240898</v>
      </c>
      <c r="K352" s="82">
        <v>3.0888966756434493</v>
      </c>
      <c r="L352" s="82">
        <v>45.038202573202874</v>
      </c>
      <c r="M352" s="82">
        <v>35.992994275718061</v>
      </c>
      <c r="N352" s="96">
        <v>0</v>
      </c>
      <c r="O352" s="82">
        <v>0</v>
      </c>
      <c r="P352" s="82">
        <v>24.36821746501586</v>
      </c>
      <c r="Q352" s="82">
        <v>138.06327079961414</v>
      </c>
      <c r="R352" s="82">
        <v>0</v>
      </c>
      <c r="S352" s="82">
        <v>0</v>
      </c>
      <c r="T352" s="82">
        <v>144.37251962119706</v>
      </c>
      <c r="U352" s="82">
        <v>0</v>
      </c>
      <c r="V352" s="82">
        <v>158.72937583454288</v>
      </c>
      <c r="W352" s="82">
        <v>10.017682082255096</v>
      </c>
      <c r="X352" s="82">
        <v>0</v>
      </c>
      <c r="Y352" s="82">
        <v>69.394071550226073</v>
      </c>
      <c r="Z352" s="82">
        <v>0</v>
      </c>
      <c r="AA352" s="82">
        <v>0</v>
      </c>
      <c r="AB352" s="82">
        <v>77.224088937386725</v>
      </c>
      <c r="AC352" s="82">
        <v>0</v>
      </c>
      <c r="AD352" s="82">
        <v>0</v>
      </c>
      <c r="AE352" s="82">
        <v>0</v>
      </c>
      <c r="AF352" s="82">
        <v>1.4273523000726638</v>
      </c>
      <c r="AG352" s="82">
        <v>10.176479049286645</v>
      </c>
      <c r="AH352" s="82">
        <v>0</v>
      </c>
      <c r="AI352" s="82">
        <v>13.489485246368693</v>
      </c>
      <c r="AJ352" s="82">
        <v>0</v>
      </c>
      <c r="AK352" s="82">
        <v>0</v>
      </c>
      <c r="AL352" s="82">
        <v>15.029397343476667</v>
      </c>
      <c r="AM352" s="82">
        <v>183.18263153942132</v>
      </c>
      <c r="AN352" s="82">
        <v>17.186319664924103</v>
      </c>
      <c r="AO352" s="82">
        <v>0</v>
      </c>
      <c r="AP352" s="82">
        <v>1.6652241319096128</v>
      </c>
      <c r="AQ352" s="82">
        <v>1.6520988786756439</v>
      </c>
      <c r="AR352" s="82">
        <v>15.783095827823985</v>
      </c>
      <c r="AS352" s="85"/>
      <c r="AT352" s="85"/>
    </row>
    <row r="353" spans="1:46" s="77" customFormat="1" x14ac:dyDescent="0.25">
      <c r="E353" s="77" t="s">
        <v>45</v>
      </c>
      <c r="F353" s="77">
        <v>2010</v>
      </c>
      <c r="I353" s="81"/>
      <c r="J353" s="81"/>
      <c r="K353" s="81"/>
      <c r="L353" s="81"/>
      <c r="M353" s="81"/>
      <c r="N353" s="73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81"/>
      <c r="AN353" s="81"/>
      <c r="AO353" s="81"/>
      <c r="AP353" s="81"/>
      <c r="AQ353" s="81"/>
      <c r="AR353" s="81"/>
      <c r="AS353" s="81"/>
      <c r="AT353" s="81"/>
    </row>
    <row r="354" spans="1:46" s="77" customFormat="1" x14ac:dyDescent="0.25">
      <c r="E354" s="77" t="s">
        <v>45</v>
      </c>
      <c r="F354" s="77">
        <v>2020</v>
      </c>
      <c r="H354" s="24"/>
      <c r="I354" s="81">
        <v>3.0479257988731066</v>
      </c>
      <c r="J354" s="81">
        <v>4.6390998585671221</v>
      </c>
      <c r="K354" s="81">
        <v>5.271522823585884</v>
      </c>
      <c r="L354" s="81">
        <v>2.8835219519930901</v>
      </c>
      <c r="M354" s="81">
        <v>3.5903217729123864</v>
      </c>
      <c r="N354" s="73">
        <v>5.7766618041675191</v>
      </c>
      <c r="O354" s="81">
        <v>0</v>
      </c>
      <c r="P354" s="81">
        <v>2.9896549682797038</v>
      </c>
      <c r="Q354" s="81">
        <v>5.518276230857059</v>
      </c>
      <c r="R354" s="81">
        <v>0</v>
      </c>
      <c r="S354" s="81">
        <v>0</v>
      </c>
      <c r="T354" s="81">
        <v>10.211137088324284</v>
      </c>
      <c r="U354" s="81">
        <v>0</v>
      </c>
      <c r="V354" s="81">
        <v>5.394595550812963</v>
      </c>
      <c r="W354" s="81">
        <v>9.0391623509374881</v>
      </c>
      <c r="X354" s="81">
        <v>0</v>
      </c>
      <c r="Y354" s="81">
        <v>2.7802258403330931</v>
      </c>
      <c r="Z354" s="81">
        <v>0</v>
      </c>
      <c r="AA354" s="81">
        <v>0</v>
      </c>
      <c r="AB354" s="81">
        <v>9.1150809480622783</v>
      </c>
      <c r="AC354" s="81">
        <v>0</v>
      </c>
      <c r="AD354" s="81">
        <v>5.9590185562129125</v>
      </c>
      <c r="AE354" s="81">
        <v>0</v>
      </c>
      <c r="AF354" s="81">
        <v>3.5903217729123864</v>
      </c>
      <c r="AG354" s="81">
        <v>3.5903217729123864</v>
      </c>
      <c r="AH354" s="81">
        <v>0</v>
      </c>
      <c r="AI354" s="81">
        <v>7.893609912850807</v>
      </c>
      <c r="AJ354" s="81">
        <v>0</v>
      </c>
      <c r="AK354" s="81">
        <v>0</v>
      </c>
      <c r="AL354" s="81">
        <v>4.7118601292009696</v>
      </c>
      <c r="AM354" s="81">
        <v>2.4558044929205316</v>
      </c>
      <c r="AN354" s="81">
        <v>3.5905907590081436</v>
      </c>
      <c r="AO354" s="81">
        <v>0</v>
      </c>
      <c r="AP354" s="81">
        <v>3.5498315746001978</v>
      </c>
      <c r="AQ354" s="81">
        <v>3.012824864897877</v>
      </c>
      <c r="AR354" s="81">
        <v>7.4535977872928854</v>
      </c>
      <c r="AS354" s="81"/>
      <c r="AT354" s="81"/>
    </row>
    <row r="355" spans="1:46" s="77" customFormat="1" x14ac:dyDescent="0.25">
      <c r="E355" s="77" t="s">
        <v>45</v>
      </c>
      <c r="F355" s="77">
        <v>2030</v>
      </c>
      <c r="H355" s="24"/>
      <c r="I355" s="81">
        <v>2.8040055005765336</v>
      </c>
      <c r="J355" s="81">
        <v>4.2583366228752686</v>
      </c>
      <c r="K355" s="81">
        <v>4.5757720703384503</v>
      </c>
      <c r="L355" s="81">
        <v>2.8881053858441064</v>
      </c>
      <c r="M355" s="81">
        <v>2.8040055005765336</v>
      </c>
      <c r="N355" s="73">
        <v>5.663137375887402</v>
      </c>
      <c r="O355" s="81">
        <v>0</v>
      </c>
      <c r="P355" s="81">
        <v>2.6456284914587656</v>
      </c>
      <c r="Q355" s="81">
        <v>4.8189512589850647</v>
      </c>
      <c r="R355" s="81">
        <v>0</v>
      </c>
      <c r="S355" s="81">
        <v>0</v>
      </c>
      <c r="T355" s="81">
        <v>9.0200084672400074</v>
      </c>
      <c r="U355" s="81">
        <v>0</v>
      </c>
      <c r="V355" s="81">
        <v>4.6531182121947268</v>
      </c>
      <c r="W355" s="81">
        <v>10.31192002573612</v>
      </c>
      <c r="X355" s="81">
        <v>3.2788844989211912</v>
      </c>
      <c r="Y355" s="81">
        <v>2.5972684107847153</v>
      </c>
      <c r="Z355" s="81">
        <v>0</v>
      </c>
      <c r="AA355" s="81">
        <v>0</v>
      </c>
      <c r="AB355" s="81">
        <v>8.7499984907194506</v>
      </c>
      <c r="AC355" s="81">
        <v>0</v>
      </c>
      <c r="AD355" s="81">
        <v>5.726715245066532</v>
      </c>
      <c r="AE355" s="81">
        <v>0</v>
      </c>
      <c r="AF355" s="81">
        <v>3.3661110209727174</v>
      </c>
      <c r="AG355" s="81">
        <v>3.3661110209727179</v>
      </c>
      <c r="AH355" s="81">
        <v>0</v>
      </c>
      <c r="AI355" s="81">
        <v>6.9731438975940589</v>
      </c>
      <c r="AJ355" s="81">
        <v>0</v>
      </c>
      <c r="AK355" s="81">
        <v>0</v>
      </c>
      <c r="AL355" s="81">
        <v>4.1916920567260822</v>
      </c>
      <c r="AM355" s="81">
        <v>2.2665910128191213</v>
      </c>
      <c r="AN355" s="81">
        <v>2.8040055005765336</v>
      </c>
      <c r="AO355" s="81">
        <v>0</v>
      </c>
      <c r="AP355" s="81">
        <v>3.0490353657160041</v>
      </c>
      <c r="AQ355" s="81">
        <v>2.58534834762765</v>
      </c>
      <c r="AR355" s="81">
        <v>6.5813618478358578</v>
      </c>
      <c r="AS355" s="81"/>
      <c r="AT355" s="81"/>
    </row>
    <row r="356" spans="1:46" s="77" customFormat="1" x14ac:dyDescent="0.25">
      <c r="E356" s="77" t="s">
        <v>45</v>
      </c>
      <c r="F356" s="77">
        <v>2040</v>
      </c>
      <c r="H356" s="24"/>
      <c r="I356" s="81">
        <v>3.2002979635990143</v>
      </c>
      <c r="J356" s="81">
        <v>4.4185778045404982</v>
      </c>
      <c r="K356" s="81">
        <v>5.0104398523137519</v>
      </c>
      <c r="L356" s="81">
        <v>2.730437422136704</v>
      </c>
      <c r="M356" s="81">
        <v>3.2002979635990143</v>
      </c>
      <c r="N356" s="73">
        <v>4.3682168433589093</v>
      </c>
      <c r="O356" s="81">
        <v>0</v>
      </c>
      <c r="P356" s="81">
        <v>2.5904242059993181</v>
      </c>
      <c r="Q356" s="81">
        <v>4.6090364716230026</v>
      </c>
      <c r="R356" s="81">
        <v>0</v>
      </c>
      <c r="S356" s="81">
        <v>0</v>
      </c>
      <c r="T356" s="81">
        <v>8.5981837989054934</v>
      </c>
      <c r="U356" s="81">
        <v>0</v>
      </c>
      <c r="V356" s="81">
        <v>4.4559564145224124</v>
      </c>
      <c r="W356" s="81">
        <v>9.8503939964102027</v>
      </c>
      <c r="X356" s="81">
        <v>3.6489773202393647</v>
      </c>
      <c r="Y356" s="81">
        <v>2.5045262886748434</v>
      </c>
      <c r="Z356" s="81">
        <v>0</v>
      </c>
      <c r="AA356" s="81">
        <v>0</v>
      </c>
      <c r="AB356" s="81">
        <v>8.4662811599170329</v>
      </c>
      <c r="AC356" s="81">
        <v>0</v>
      </c>
      <c r="AD356" s="81">
        <v>5.5337235674585141</v>
      </c>
      <c r="AE356" s="81">
        <v>0</v>
      </c>
      <c r="AF356" s="81">
        <v>3.8056958682606665</v>
      </c>
      <c r="AG356" s="81">
        <v>3.8056958682606665</v>
      </c>
      <c r="AH356" s="81">
        <v>0</v>
      </c>
      <c r="AI356" s="81">
        <v>6.6087864837588741</v>
      </c>
      <c r="AJ356" s="81">
        <v>3.2002979635990143</v>
      </c>
      <c r="AK356" s="81">
        <v>0</v>
      </c>
      <c r="AL356" s="81">
        <v>4.2039041995223414</v>
      </c>
      <c r="AM356" s="81">
        <v>2.2961925470311133</v>
      </c>
      <c r="AN356" s="81">
        <v>3.2002979635990143</v>
      </c>
      <c r="AO356" s="81">
        <v>0</v>
      </c>
      <c r="AP356" s="81">
        <v>2.961534809212123</v>
      </c>
      <c r="AQ356" s="81">
        <v>3.1115232072778696</v>
      </c>
      <c r="AR356" s="81">
        <v>6.2302663596342533</v>
      </c>
      <c r="AS356" s="81"/>
      <c r="AT356" s="81"/>
    </row>
    <row r="357" spans="1:46" s="77" customFormat="1" x14ac:dyDescent="0.25">
      <c r="E357" s="77" t="s">
        <v>45</v>
      </c>
      <c r="F357" s="77">
        <v>2050</v>
      </c>
      <c r="H357" s="24"/>
      <c r="I357" s="81">
        <v>3.3816299516668487</v>
      </c>
      <c r="J357" s="81">
        <v>4.6386635700902472</v>
      </c>
      <c r="K357" s="81">
        <v>5.1525936013012048</v>
      </c>
      <c r="L357" s="81">
        <v>2.5004397909038367</v>
      </c>
      <c r="M357" s="81">
        <v>3.9831545647768443</v>
      </c>
      <c r="N357" s="73">
        <v>4.4276057845750971</v>
      </c>
      <c r="O357" s="81">
        <v>0</v>
      </c>
      <c r="P357" s="81">
        <v>2.5556403635815013</v>
      </c>
      <c r="Q357" s="81">
        <v>4.4291747780280204</v>
      </c>
      <c r="R357" s="81">
        <v>0</v>
      </c>
      <c r="S357" s="81">
        <v>0</v>
      </c>
      <c r="T357" s="81">
        <v>8.267791932052809</v>
      </c>
      <c r="U357" s="81">
        <v>0</v>
      </c>
      <c r="V357" s="81">
        <v>4.2867839389623352</v>
      </c>
      <c r="W357" s="81">
        <v>9.5127485974962838</v>
      </c>
      <c r="X357" s="81">
        <v>3.8748581803285775</v>
      </c>
      <c r="Y357" s="81">
        <v>2.472158311361472</v>
      </c>
      <c r="Z357" s="81">
        <v>0</v>
      </c>
      <c r="AA357" s="81">
        <v>0</v>
      </c>
      <c r="AB357" s="81">
        <v>8.2832567019213474</v>
      </c>
      <c r="AC357" s="81">
        <v>0</v>
      </c>
      <c r="AD357" s="81">
        <v>5.366797274987583</v>
      </c>
      <c r="AE357" s="81">
        <v>3.1965114338560658</v>
      </c>
      <c r="AF357" s="81">
        <v>3.9831545647768443</v>
      </c>
      <c r="AG357" s="81">
        <v>3.9831545647768443</v>
      </c>
      <c r="AH357" s="81">
        <v>0</v>
      </c>
      <c r="AI357" s="81">
        <v>6.2977237230937853</v>
      </c>
      <c r="AJ357" s="81">
        <v>0</v>
      </c>
      <c r="AK357" s="81">
        <v>0</v>
      </c>
      <c r="AL357" s="81">
        <v>4.2875799007998934</v>
      </c>
      <c r="AM357" s="81">
        <v>2.3549687455631712</v>
      </c>
      <c r="AN357" s="81">
        <v>3.9773648483805086</v>
      </c>
      <c r="AO357" s="81">
        <v>0</v>
      </c>
      <c r="AP357" s="81">
        <v>2.8877582556845551</v>
      </c>
      <c r="AQ357" s="81">
        <v>3.3657948372692079</v>
      </c>
      <c r="AR357" s="81">
        <v>6.0363861408384718</v>
      </c>
      <c r="AS357" s="81"/>
      <c r="AT357" s="81"/>
    </row>
    <row r="358" spans="1:46" s="77" customFormat="1" x14ac:dyDescent="0.25">
      <c r="B358" s="77" t="s">
        <v>46</v>
      </c>
      <c r="I358" s="83"/>
      <c r="J358" s="83"/>
      <c r="K358" s="83"/>
      <c r="L358" s="83"/>
      <c r="M358" s="83"/>
      <c r="N358" s="41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  <c r="AL358" s="83"/>
      <c r="AM358" s="83"/>
      <c r="AN358" s="83"/>
      <c r="AO358" s="83"/>
      <c r="AP358" s="83"/>
      <c r="AQ358" s="83"/>
      <c r="AR358" s="83"/>
      <c r="AS358" s="83"/>
      <c r="AT358" s="83"/>
    </row>
    <row r="359" spans="1:46" s="77" customFormat="1" x14ac:dyDescent="0.25">
      <c r="A359" s="77" t="s">
        <v>164</v>
      </c>
      <c r="B359" s="77" t="s">
        <v>42</v>
      </c>
      <c r="D359" s="77" t="s">
        <v>40</v>
      </c>
      <c r="E359" s="77" t="s">
        <v>41</v>
      </c>
      <c r="F359" s="77">
        <v>2010</v>
      </c>
      <c r="I359" s="81"/>
      <c r="J359" s="81"/>
      <c r="K359" s="81"/>
      <c r="L359" s="81"/>
      <c r="M359" s="81"/>
      <c r="N359" s="73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  <c r="AJ359" s="81"/>
      <c r="AK359" s="81"/>
      <c r="AL359" s="81"/>
      <c r="AM359" s="81"/>
      <c r="AN359" s="81"/>
      <c r="AO359" s="81"/>
      <c r="AP359" s="81"/>
      <c r="AQ359" s="81"/>
      <c r="AR359" s="81"/>
      <c r="AS359" s="81"/>
      <c r="AT359" s="81"/>
    </row>
    <row r="360" spans="1:46" s="77" customFormat="1" x14ac:dyDescent="0.25">
      <c r="A360" s="77" t="s">
        <v>164</v>
      </c>
      <c r="B360" s="77" t="s">
        <v>42</v>
      </c>
      <c r="D360" s="77" t="s">
        <v>40</v>
      </c>
      <c r="E360" s="77" t="s">
        <v>41</v>
      </c>
      <c r="F360" s="77">
        <v>2020</v>
      </c>
      <c r="H360" s="24"/>
      <c r="I360" s="81">
        <v>0</v>
      </c>
      <c r="J360" s="81">
        <v>0</v>
      </c>
      <c r="K360" s="81">
        <v>0</v>
      </c>
      <c r="L360" s="81">
        <v>0</v>
      </c>
      <c r="M360" s="81">
        <v>0</v>
      </c>
      <c r="N360" s="73">
        <v>0</v>
      </c>
      <c r="O360" s="81">
        <v>0</v>
      </c>
      <c r="P360" s="81">
        <v>0</v>
      </c>
      <c r="Q360" s="81">
        <v>0</v>
      </c>
      <c r="R360" s="81">
        <v>8.9480802374611201</v>
      </c>
      <c r="S360" s="81">
        <v>7.5373152243535735</v>
      </c>
      <c r="T360" s="81">
        <v>0</v>
      </c>
      <c r="U360" s="81">
        <v>17.34302314635563</v>
      </c>
      <c r="V360" s="81">
        <v>0</v>
      </c>
      <c r="W360" s="81">
        <v>0</v>
      </c>
      <c r="X360" s="81">
        <v>0</v>
      </c>
      <c r="Y360" s="81">
        <v>0</v>
      </c>
      <c r="Z360" s="81">
        <v>15.962019106083053</v>
      </c>
      <c r="AA360" s="81">
        <v>0</v>
      </c>
      <c r="AB360" s="81">
        <v>0</v>
      </c>
      <c r="AC360" s="81">
        <v>35.93341012141596</v>
      </c>
      <c r="AD360" s="81">
        <v>0</v>
      </c>
      <c r="AE360" s="81">
        <v>10.261745932188685</v>
      </c>
      <c r="AF360" s="81">
        <v>0</v>
      </c>
      <c r="AG360" s="81">
        <v>0</v>
      </c>
      <c r="AH360" s="81">
        <v>0</v>
      </c>
      <c r="AI360" s="81">
        <v>0</v>
      </c>
      <c r="AJ360" s="81">
        <v>4.7513780356023307</v>
      </c>
      <c r="AK360" s="81">
        <v>226.19760723924736</v>
      </c>
      <c r="AL360" s="81">
        <v>0</v>
      </c>
      <c r="AM360" s="81">
        <v>0</v>
      </c>
      <c r="AN360" s="81">
        <v>0</v>
      </c>
      <c r="AO360" s="81">
        <v>14.247520094666589</v>
      </c>
      <c r="AP360" s="81">
        <v>0</v>
      </c>
      <c r="AQ360" s="81">
        <v>0</v>
      </c>
      <c r="AR360" s="81">
        <v>0</v>
      </c>
      <c r="AS360" s="81"/>
      <c r="AT360" s="81"/>
    </row>
    <row r="361" spans="1:46" s="77" customFormat="1" x14ac:dyDescent="0.25">
      <c r="A361" s="77" t="s">
        <v>164</v>
      </c>
      <c r="B361" s="77" t="s">
        <v>42</v>
      </c>
      <c r="D361" s="77" t="s">
        <v>40</v>
      </c>
      <c r="E361" s="77" t="s">
        <v>41</v>
      </c>
      <c r="F361" s="77">
        <v>2030</v>
      </c>
      <c r="H361" s="24"/>
      <c r="I361" s="81">
        <v>0</v>
      </c>
      <c r="J361" s="81">
        <v>0</v>
      </c>
      <c r="K361" s="81">
        <v>0</v>
      </c>
      <c r="L361" s="81">
        <v>0</v>
      </c>
      <c r="M361" s="81">
        <v>0</v>
      </c>
      <c r="N361" s="73">
        <v>0</v>
      </c>
      <c r="O361" s="81">
        <v>0</v>
      </c>
      <c r="P361" s="81">
        <v>0</v>
      </c>
      <c r="Q361" s="81">
        <v>0</v>
      </c>
      <c r="R361" s="81">
        <v>9.2733168628860927</v>
      </c>
      <c r="S361" s="81">
        <v>7.6507919439995069</v>
      </c>
      <c r="T361" s="81">
        <v>0</v>
      </c>
      <c r="U361" s="81">
        <v>19.967757175083868</v>
      </c>
      <c r="V361" s="81">
        <v>0</v>
      </c>
      <c r="W361" s="81">
        <v>0</v>
      </c>
      <c r="X361" s="81">
        <v>0</v>
      </c>
      <c r="Y361" s="81">
        <v>0</v>
      </c>
      <c r="Z361" s="81">
        <v>15.451454426000101</v>
      </c>
      <c r="AA361" s="81">
        <v>0</v>
      </c>
      <c r="AB361" s="81">
        <v>0</v>
      </c>
      <c r="AC361" s="81">
        <v>42.532614339375357</v>
      </c>
      <c r="AD361" s="81">
        <v>0</v>
      </c>
      <c r="AE361" s="81">
        <v>13.527383566898413</v>
      </c>
      <c r="AF361" s="81">
        <v>0</v>
      </c>
      <c r="AG361" s="81">
        <v>0</v>
      </c>
      <c r="AH361" s="81">
        <v>0</v>
      </c>
      <c r="AI361" s="81">
        <v>0</v>
      </c>
      <c r="AJ361" s="81">
        <v>5.1630737753276632</v>
      </c>
      <c r="AK361" s="81">
        <v>289.45316499170997</v>
      </c>
      <c r="AL361" s="81">
        <v>0</v>
      </c>
      <c r="AM361" s="81">
        <v>0</v>
      </c>
      <c r="AN361" s="81">
        <v>0</v>
      </c>
      <c r="AO361" s="81">
        <v>18.172237984219596</v>
      </c>
      <c r="AP361" s="81">
        <v>0</v>
      </c>
      <c r="AQ361" s="81">
        <v>0</v>
      </c>
      <c r="AR361" s="81">
        <v>0</v>
      </c>
      <c r="AS361" s="81"/>
      <c r="AT361" s="81"/>
    </row>
    <row r="362" spans="1:46" s="77" customFormat="1" x14ac:dyDescent="0.25">
      <c r="A362" s="77" t="s">
        <v>164</v>
      </c>
      <c r="B362" s="77" t="s">
        <v>42</v>
      </c>
      <c r="D362" s="77" t="s">
        <v>40</v>
      </c>
      <c r="E362" s="77" t="s">
        <v>41</v>
      </c>
      <c r="F362" s="77">
        <v>2040</v>
      </c>
      <c r="H362" s="24"/>
      <c r="I362" s="81">
        <v>0</v>
      </c>
      <c r="J362" s="81">
        <v>0</v>
      </c>
      <c r="K362" s="81">
        <v>0</v>
      </c>
      <c r="L362" s="81">
        <v>0</v>
      </c>
      <c r="M362" s="81">
        <v>0</v>
      </c>
      <c r="N362" s="73">
        <v>0</v>
      </c>
      <c r="O362" s="81">
        <v>0</v>
      </c>
      <c r="P362" s="81">
        <v>0</v>
      </c>
      <c r="Q362" s="81">
        <v>0</v>
      </c>
      <c r="R362" s="81">
        <v>8.59948659226845</v>
      </c>
      <c r="S362" s="81">
        <v>5.3992693974451127</v>
      </c>
      <c r="T362" s="81">
        <v>0</v>
      </c>
      <c r="U362" s="81">
        <v>26.655881394739275</v>
      </c>
      <c r="V362" s="81">
        <v>0</v>
      </c>
      <c r="W362" s="81">
        <v>0</v>
      </c>
      <c r="X362" s="81">
        <v>0</v>
      </c>
      <c r="Y362" s="81">
        <v>0</v>
      </c>
      <c r="Z362" s="81">
        <v>11.572736678136</v>
      </c>
      <c r="AA362" s="81">
        <v>0</v>
      </c>
      <c r="AB362" s="81">
        <v>0</v>
      </c>
      <c r="AC362" s="81">
        <v>31.000244181889695</v>
      </c>
      <c r="AD362" s="81">
        <v>0</v>
      </c>
      <c r="AE362" s="81">
        <v>9.6054052269034269</v>
      </c>
      <c r="AF362" s="81">
        <v>0</v>
      </c>
      <c r="AG362" s="81">
        <v>0</v>
      </c>
      <c r="AH362" s="81">
        <v>0</v>
      </c>
      <c r="AI362" s="81">
        <v>0</v>
      </c>
      <c r="AJ362" s="81">
        <v>5.5283869330346436</v>
      </c>
      <c r="AK362" s="81">
        <v>292.34872367116867</v>
      </c>
      <c r="AL362" s="81">
        <v>0</v>
      </c>
      <c r="AM362" s="81">
        <v>0</v>
      </c>
      <c r="AN362" s="81">
        <v>0</v>
      </c>
      <c r="AO362" s="81">
        <v>17.342632706980421</v>
      </c>
      <c r="AP362" s="81">
        <v>0</v>
      </c>
      <c r="AQ362" s="81">
        <v>0</v>
      </c>
      <c r="AR362" s="81">
        <v>0</v>
      </c>
      <c r="AS362" s="81"/>
      <c r="AT362" s="81"/>
    </row>
    <row r="363" spans="1:46" s="77" customFormat="1" x14ac:dyDescent="0.25">
      <c r="A363" s="77" t="s">
        <v>164</v>
      </c>
      <c r="B363" s="77" t="s">
        <v>42</v>
      </c>
      <c r="D363" s="77" t="s">
        <v>40</v>
      </c>
      <c r="E363" s="80" t="s">
        <v>41</v>
      </c>
      <c r="F363" s="80">
        <v>2050</v>
      </c>
      <c r="G363" s="80"/>
      <c r="H363" s="25"/>
      <c r="I363" s="82">
        <v>0</v>
      </c>
      <c r="J363" s="82">
        <v>0</v>
      </c>
      <c r="K363" s="82">
        <v>0</v>
      </c>
      <c r="L363" s="82">
        <v>0</v>
      </c>
      <c r="M363" s="82">
        <v>0</v>
      </c>
      <c r="N363" s="96">
        <v>0</v>
      </c>
      <c r="O363" s="82">
        <v>0</v>
      </c>
      <c r="P363" s="82">
        <v>0</v>
      </c>
      <c r="Q363" s="82">
        <v>0</v>
      </c>
      <c r="R363" s="82">
        <v>7.7031014484418598</v>
      </c>
      <c r="S363" s="82">
        <v>2.7032716906003076</v>
      </c>
      <c r="T363" s="82">
        <v>0</v>
      </c>
      <c r="U363" s="82">
        <v>34.17483257437344</v>
      </c>
      <c r="V363" s="82">
        <v>0</v>
      </c>
      <c r="W363" s="82">
        <v>0</v>
      </c>
      <c r="X363" s="82">
        <v>0</v>
      </c>
      <c r="Y363" s="82">
        <v>0</v>
      </c>
      <c r="Z363" s="82">
        <v>6.8991975533440808</v>
      </c>
      <c r="AA363" s="82">
        <v>0</v>
      </c>
      <c r="AB363" s="82">
        <v>0</v>
      </c>
      <c r="AC363" s="82">
        <v>17.148373303516788</v>
      </c>
      <c r="AD363" s="82">
        <v>0</v>
      </c>
      <c r="AE363" s="82">
        <v>4.9066176093848659</v>
      </c>
      <c r="AF363" s="82">
        <v>0</v>
      </c>
      <c r="AG363" s="82">
        <v>0</v>
      </c>
      <c r="AH363" s="82">
        <v>0</v>
      </c>
      <c r="AI363" s="82">
        <v>0</v>
      </c>
      <c r="AJ363" s="82">
        <v>5.9498986697875917</v>
      </c>
      <c r="AK363" s="82">
        <v>291.97881490398368</v>
      </c>
      <c r="AL363" s="82">
        <v>0</v>
      </c>
      <c r="AM363" s="82">
        <v>0</v>
      </c>
      <c r="AN363" s="82">
        <v>0</v>
      </c>
      <c r="AO363" s="82">
        <v>16.152418438573424</v>
      </c>
      <c r="AP363" s="82">
        <v>0</v>
      </c>
      <c r="AQ363" s="82">
        <v>0</v>
      </c>
      <c r="AR363" s="82">
        <v>0</v>
      </c>
      <c r="AS363" s="85"/>
      <c r="AT363" s="85"/>
    </row>
    <row r="364" spans="1:46" s="77" customFormat="1" x14ac:dyDescent="0.25">
      <c r="E364" s="77" t="s">
        <v>45</v>
      </c>
      <c r="F364" s="77">
        <v>2010</v>
      </c>
      <c r="I364" s="81"/>
      <c r="J364" s="81"/>
      <c r="K364" s="81"/>
      <c r="L364" s="81"/>
      <c r="M364" s="81"/>
      <c r="N364" s="73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  <c r="AP364" s="81"/>
      <c r="AQ364" s="81"/>
      <c r="AR364" s="81"/>
      <c r="AS364" s="81"/>
      <c r="AT364" s="81"/>
    </row>
    <row r="365" spans="1:46" s="77" customFormat="1" x14ac:dyDescent="0.25">
      <c r="E365" s="77" t="s">
        <v>45</v>
      </c>
      <c r="F365" s="77">
        <v>2020</v>
      </c>
      <c r="H365" s="24"/>
      <c r="I365" s="81">
        <v>0</v>
      </c>
      <c r="J365" s="81">
        <v>0</v>
      </c>
      <c r="K365" s="81">
        <v>0</v>
      </c>
      <c r="L365" s="81">
        <v>0</v>
      </c>
      <c r="M365" s="81">
        <v>0</v>
      </c>
      <c r="N365" s="73">
        <v>0</v>
      </c>
      <c r="O365" s="81">
        <v>0</v>
      </c>
      <c r="P365" s="81">
        <v>0</v>
      </c>
      <c r="Q365" s="81">
        <v>0</v>
      </c>
      <c r="R365" s="81">
        <v>7.8685370858094172</v>
      </c>
      <c r="S365" s="81">
        <v>2.9316376554705297</v>
      </c>
      <c r="T365" s="81">
        <v>0</v>
      </c>
      <c r="U365" s="81">
        <v>5.2786262623186539</v>
      </c>
      <c r="V365" s="81">
        <v>0</v>
      </c>
      <c r="W365" s="81">
        <v>0</v>
      </c>
      <c r="X365" s="81">
        <v>0</v>
      </c>
      <c r="Y365" s="81">
        <v>0</v>
      </c>
      <c r="Z365" s="81">
        <v>4.8246327980813319</v>
      </c>
      <c r="AA365" s="81">
        <v>0</v>
      </c>
      <c r="AB365" s="81">
        <v>0</v>
      </c>
      <c r="AC365" s="81">
        <v>2.3516104946861769</v>
      </c>
      <c r="AD365" s="81">
        <v>0</v>
      </c>
      <c r="AE365" s="81">
        <v>2.5254583517731666</v>
      </c>
      <c r="AF365" s="81">
        <v>0</v>
      </c>
      <c r="AG365" s="81">
        <v>0</v>
      </c>
      <c r="AH365" s="81">
        <v>0</v>
      </c>
      <c r="AI365" s="81">
        <v>0</v>
      </c>
      <c r="AJ365" s="81">
        <v>0</v>
      </c>
      <c r="AK365" s="81">
        <v>4.0461358551833602</v>
      </c>
      <c r="AL365" s="81">
        <v>0</v>
      </c>
      <c r="AM365" s="81">
        <v>0</v>
      </c>
      <c r="AN365" s="81">
        <v>0</v>
      </c>
      <c r="AO365" s="81">
        <v>7.6635994701149039</v>
      </c>
      <c r="AP365" s="81">
        <v>0</v>
      </c>
      <c r="AQ365" s="81">
        <v>0</v>
      </c>
      <c r="AR365" s="81">
        <v>0</v>
      </c>
      <c r="AS365" s="81"/>
      <c r="AT365" s="81"/>
    </row>
    <row r="366" spans="1:46" s="77" customFormat="1" x14ac:dyDescent="0.25">
      <c r="E366" s="77" t="s">
        <v>45</v>
      </c>
      <c r="F366" s="77">
        <v>2030</v>
      </c>
      <c r="H366" s="24"/>
      <c r="I366" s="81">
        <v>0</v>
      </c>
      <c r="J366" s="81">
        <v>0</v>
      </c>
      <c r="K366" s="81">
        <v>0</v>
      </c>
      <c r="L366" s="81">
        <v>0</v>
      </c>
      <c r="M366" s="81">
        <v>0</v>
      </c>
      <c r="N366" s="73">
        <v>0</v>
      </c>
      <c r="O366" s="81">
        <v>0</v>
      </c>
      <c r="P366" s="81">
        <v>0</v>
      </c>
      <c r="Q366" s="81">
        <v>0</v>
      </c>
      <c r="R366" s="81">
        <v>7.3680859146879332</v>
      </c>
      <c r="S366" s="81">
        <v>2.8291280586845278</v>
      </c>
      <c r="T366" s="81">
        <v>0</v>
      </c>
      <c r="U366" s="81">
        <v>4.7255968177028551</v>
      </c>
      <c r="V366" s="81">
        <v>0</v>
      </c>
      <c r="W366" s="81">
        <v>0</v>
      </c>
      <c r="X366" s="81">
        <v>3.0903320247381614</v>
      </c>
      <c r="Y366" s="81">
        <v>0</v>
      </c>
      <c r="Z366" s="81">
        <v>4.6998454019377256</v>
      </c>
      <c r="AA366" s="81">
        <v>0</v>
      </c>
      <c r="AB366" s="81">
        <v>0</v>
      </c>
      <c r="AC366" s="81">
        <v>2.0154190660147409</v>
      </c>
      <c r="AD366" s="81">
        <v>0</v>
      </c>
      <c r="AE366" s="81">
        <v>2.1226225413863862</v>
      </c>
      <c r="AF366" s="81">
        <v>0</v>
      </c>
      <c r="AG366" s="81">
        <v>0</v>
      </c>
      <c r="AH366" s="81">
        <v>0</v>
      </c>
      <c r="AI366" s="81">
        <v>0</v>
      </c>
      <c r="AJ366" s="81">
        <v>6.8774576450423366</v>
      </c>
      <c r="AK366" s="81">
        <v>3.5325320391715835</v>
      </c>
      <c r="AL366" s="81">
        <v>0</v>
      </c>
      <c r="AM366" s="81">
        <v>0</v>
      </c>
      <c r="AN366" s="81">
        <v>0</v>
      </c>
      <c r="AO366" s="81">
        <v>6.8414735474524893</v>
      </c>
      <c r="AP366" s="81">
        <v>0</v>
      </c>
      <c r="AQ366" s="81">
        <v>0</v>
      </c>
      <c r="AR366" s="81">
        <v>0</v>
      </c>
      <c r="AS366" s="81"/>
      <c r="AT366" s="81"/>
    </row>
    <row r="367" spans="1:46" s="77" customFormat="1" x14ac:dyDescent="0.25">
      <c r="E367" s="77" t="s">
        <v>45</v>
      </c>
      <c r="F367" s="77">
        <v>2040</v>
      </c>
      <c r="H367" s="24"/>
      <c r="I367" s="81">
        <v>0</v>
      </c>
      <c r="J367" s="81">
        <v>0</v>
      </c>
      <c r="K367" s="81">
        <v>0</v>
      </c>
      <c r="L367" s="81">
        <v>0</v>
      </c>
      <c r="M367" s="81">
        <v>0</v>
      </c>
      <c r="N367" s="73">
        <v>0</v>
      </c>
      <c r="O367" s="81">
        <v>0</v>
      </c>
      <c r="P367" s="81">
        <v>0</v>
      </c>
      <c r="Q367" s="81">
        <v>0</v>
      </c>
      <c r="R367" s="81">
        <v>7.2604603109857253</v>
      </c>
      <c r="S367" s="81">
        <v>3.157653816323561</v>
      </c>
      <c r="T367" s="81">
        <v>0</v>
      </c>
      <c r="U367" s="81">
        <v>4.464569164295602</v>
      </c>
      <c r="V367" s="81">
        <v>0</v>
      </c>
      <c r="W367" s="81">
        <v>0</v>
      </c>
      <c r="X367" s="81">
        <v>3.6670248579369433</v>
      </c>
      <c r="Y367" s="81">
        <v>0</v>
      </c>
      <c r="Z367" s="81">
        <v>4.9150161756105515</v>
      </c>
      <c r="AA367" s="81">
        <v>0</v>
      </c>
      <c r="AB367" s="81">
        <v>0</v>
      </c>
      <c r="AC367" s="81">
        <v>2.494993498277243</v>
      </c>
      <c r="AD367" s="81">
        <v>0</v>
      </c>
      <c r="AE367" s="81">
        <v>2.5322563934939786</v>
      </c>
      <c r="AF367" s="81">
        <v>0</v>
      </c>
      <c r="AG367" s="81">
        <v>0</v>
      </c>
      <c r="AH367" s="81">
        <v>0</v>
      </c>
      <c r="AI367" s="81">
        <v>0</v>
      </c>
      <c r="AJ367" s="81">
        <v>7.3990098251905936</v>
      </c>
      <c r="AK367" s="81">
        <v>3.3884432943794738</v>
      </c>
      <c r="AL367" s="81">
        <v>0</v>
      </c>
      <c r="AM367" s="81">
        <v>0</v>
      </c>
      <c r="AN367" s="81">
        <v>0</v>
      </c>
      <c r="AO367" s="81">
        <v>6.5707959788930106</v>
      </c>
      <c r="AP367" s="81">
        <v>0</v>
      </c>
      <c r="AQ367" s="81">
        <v>0</v>
      </c>
      <c r="AR367" s="81">
        <v>0</v>
      </c>
      <c r="AS367" s="81"/>
      <c r="AT367" s="81"/>
    </row>
    <row r="368" spans="1:46" s="77" customFormat="1" x14ac:dyDescent="0.25">
      <c r="E368" s="77" t="s">
        <v>45</v>
      </c>
      <c r="F368" s="77">
        <v>2050</v>
      </c>
      <c r="H368" s="24"/>
      <c r="I368" s="81">
        <v>0</v>
      </c>
      <c r="J368" s="81">
        <v>0</v>
      </c>
      <c r="K368" s="81">
        <v>0</v>
      </c>
      <c r="L368" s="81">
        <v>0</v>
      </c>
      <c r="M368" s="81">
        <v>0</v>
      </c>
      <c r="N368" s="73">
        <v>0</v>
      </c>
      <c r="O368" s="81">
        <v>0</v>
      </c>
      <c r="P368" s="81">
        <v>0</v>
      </c>
      <c r="Q368" s="81">
        <v>0</v>
      </c>
      <c r="R368" s="81">
        <v>7.2739577299953746</v>
      </c>
      <c r="S368" s="81">
        <v>3.1379284394390035</v>
      </c>
      <c r="T368" s="81">
        <v>0</v>
      </c>
      <c r="U368" s="81">
        <v>4.3203906395670755</v>
      </c>
      <c r="V368" s="81">
        <v>0</v>
      </c>
      <c r="W368" s="81">
        <v>0</v>
      </c>
      <c r="X368" s="81">
        <v>3.6578956260726607</v>
      </c>
      <c r="Y368" s="81">
        <v>0</v>
      </c>
      <c r="Z368" s="81">
        <v>4.7778607411841882</v>
      </c>
      <c r="AA368" s="81">
        <v>0</v>
      </c>
      <c r="AB368" s="81">
        <v>0</v>
      </c>
      <c r="AC368" s="81">
        <v>2.5993541963663644</v>
      </c>
      <c r="AD368" s="81">
        <v>0</v>
      </c>
      <c r="AE368" s="81">
        <v>3.1563916501180076</v>
      </c>
      <c r="AF368" s="81">
        <v>0</v>
      </c>
      <c r="AG368" s="81">
        <v>0</v>
      </c>
      <c r="AH368" s="81">
        <v>0</v>
      </c>
      <c r="AI368" s="81">
        <v>0</v>
      </c>
      <c r="AJ368" s="81">
        <v>7.4662437528545498</v>
      </c>
      <c r="AK368" s="81">
        <v>3.2889302481077474</v>
      </c>
      <c r="AL368" s="81">
        <v>0</v>
      </c>
      <c r="AM368" s="81">
        <v>0</v>
      </c>
      <c r="AN368" s="81">
        <v>0</v>
      </c>
      <c r="AO368" s="81">
        <v>6.3653511697007454</v>
      </c>
      <c r="AP368" s="81">
        <v>0</v>
      </c>
      <c r="AQ368" s="81">
        <v>0</v>
      </c>
      <c r="AR368" s="81">
        <v>0</v>
      </c>
      <c r="AS368" s="81"/>
      <c r="AT368" s="81"/>
    </row>
    <row r="369" spans="1:46" s="77" customFormat="1" x14ac:dyDescent="0.25">
      <c r="B369" s="77" t="s">
        <v>46</v>
      </c>
      <c r="I369" s="83"/>
      <c r="J369" s="83"/>
      <c r="K369" s="83"/>
      <c r="L369" s="83"/>
      <c r="M369" s="83"/>
      <c r="N369" s="41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  <c r="AL369" s="83"/>
      <c r="AM369" s="83"/>
      <c r="AN369" s="83"/>
      <c r="AO369" s="83"/>
      <c r="AP369" s="83"/>
      <c r="AQ369" s="83"/>
      <c r="AR369" s="83"/>
      <c r="AS369" s="83"/>
      <c r="AT369" s="83"/>
    </row>
    <row r="370" spans="1:46" s="77" customFormat="1" x14ac:dyDescent="0.25">
      <c r="A370" s="77" t="s">
        <v>153</v>
      </c>
      <c r="B370" s="77" t="s">
        <v>42</v>
      </c>
      <c r="D370" s="77" t="s">
        <v>40</v>
      </c>
      <c r="E370" s="77" t="s">
        <v>41</v>
      </c>
      <c r="F370" s="77">
        <v>2010</v>
      </c>
      <c r="I370" s="81"/>
      <c r="J370" s="81"/>
      <c r="K370" s="81"/>
      <c r="L370" s="81"/>
      <c r="M370" s="81"/>
      <c r="N370" s="73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</row>
    <row r="371" spans="1:46" s="77" customFormat="1" x14ac:dyDescent="0.25">
      <c r="A371" s="77" t="s">
        <v>153</v>
      </c>
      <c r="B371" s="77" t="s">
        <v>42</v>
      </c>
      <c r="D371" s="77" t="s">
        <v>40</v>
      </c>
      <c r="E371" s="77" t="s">
        <v>41</v>
      </c>
      <c r="F371" s="77">
        <v>2020</v>
      </c>
      <c r="H371" s="24"/>
      <c r="I371" s="81">
        <v>0</v>
      </c>
      <c r="J371" s="81">
        <v>5.9461277613312156</v>
      </c>
      <c r="K371" s="81">
        <v>4.4968480469779921</v>
      </c>
      <c r="L371" s="81">
        <v>14.467364032483694</v>
      </c>
      <c r="M371" s="81">
        <v>0</v>
      </c>
      <c r="N371" s="73">
        <v>0</v>
      </c>
      <c r="O371" s="81">
        <v>0</v>
      </c>
      <c r="P371" s="81">
        <v>7.154566611161524</v>
      </c>
      <c r="Q371" s="81">
        <v>12.718083654894702</v>
      </c>
      <c r="R371" s="81">
        <v>3.7231979326781097</v>
      </c>
      <c r="S371" s="81">
        <v>3.8555633229740423</v>
      </c>
      <c r="T371" s="81">
        <v>0</v>
      </c>
      <c r="U371" s="81">
        <v>5.3378109541502896</v>
      </c>
      <c r="V371" s="81">
        <v>28.96190608514986</v>
      </c>
      <c r="W371" s="81">
        <v>0</v>
      </c>
      <c r="X371" s="81">
        <v>0</v>
      </c>
      <c r="Y371" s="81">
        <v>20.72175726373812</v>
      </c>
      <c r="Z371" s="81">
        <v>8.5668654648095419</v>
      </c>
      <c r="AA371" s="81">
        <v>0</v>
      </c>
      <c r="AB371" s="81">
        <v>0</v>
      </c>
      <c r="AC371" s="81">
        <v>18.744349162788687</v>
      </c>
      <c r="AD371" s="81">
        <v>0</v>
      </c>
      <c r="AE371" s="81">
        <v>6.1119559737457063</v>
      </c>
      <c r="AF371" s="81">
        <v>0</v>
      </c>
      <c r="AG371" s="81">
        <v>0</v>
      </c>
      <c r="AH371" s="81">
        <v>0</v>
      </c>
      <c r="AI371" s="81">
        <v>1.531559664732808</v>
      </c>
      <c r="AJ371" s="81">
        <v>4.4443968553859712</v>
      </c>
      <c r="AK371" s="81">
        <v>103.41714400426009</v>
      </c>
      <c r="AL371" s="81">
        <v>0</v>
      </c>
      <c r="AM371" s="81">
        <v>82.073364659979177</v>
      </c>
      <c r="AN371" s="81">
        <v>0</v>
      </c>
      <c r="AO371" s="81">
        <v>5.6968519349507636</v>
      </c>
      <c r="AP371" s="81">
        <v>0</v>
      </c>
      <c r="AQ371" s="81">
        <v>2.8521004420801104</v>
      </c>
      <c r="AR371" s="81">
        <v>34.345317981260109</v>
      </c>
      <c r="AS371" s="81"/>
      <c r="AT371" s="81"/>
    </row>
    <row r="372" spans="1:46" s="77" customFormat="1" x14ac:dyDescent="0.25">
      <c r="A372" s="77" t="s">
        <v>153</v>
      </c>
      <c r="B372" s="77" t="s">
        <v>42</v>
      </c>
      <c r="D372" s="77" t="s">
        <v>40</v>
      </c>
      <c r="E372" s="77" t="s">
        <v>41</v>
      </c>
      <c r="F372" s="77">
        <v>2030</v>
      </c>
      <c r="H372" s="24"/>
      <c r="I372" s="81">
        <v>0</v>
      </c>
      <c r="J372" s="81">
        <v>6.5293851872209911</v>
      </c>
      <c r="K372" s="81">
        <v>6.6767792962771857</v>
      </c>
      <c r="L372" s="81">
        <v>11.768224178215874</v>
      </c>
      <c r="M372" s="81">
        <v>0</v>
      </c>
      <c r="N372" s="73">
        <v>0</v>
      </c>
      <c r="O372" s="81">
        <v>0</v>
      </c>
      <c r="P372" s="81">
        <v>9.1160627088234314</v>
      </c>
      <c r="Q372" s="81">
        <v>24.399464674655956</v>
      </c>
      <c r="R372" s="81">
        <v>3.8558907979564365</v>
      </c>
      <c r="S372" s="81">
        <v>3.9125321257792702</v>
      </c>
      <c r="T372" s="81">
        <v>0</v>
      </c>
      <c r="U372" s="81">
        <v>6.5259527948522287</v>
      </c>
      <c r="V372" s="81">
        <v>39.822355037308263</v>
      </c>
      <c r="W372" s="81">
        <v>0</v>
      </c>
      <c r="X372" s="81">
        <v>0</v>
      </c>
      <c r="Y372" s="81">
        <v>23.699246737382495</v>
      </c>
      <c r="Z372" s="81">
        <v>8.2978569203510411</v>
      </c>
      <c r="AA372" s="81">
        <v>0</v>
      </c>
      <c r="AB372" s="81">
        <v>0</v>
      </c>
      <c r="AC372" s="81">
        <v>21.724757521081685</v>
      </c>
      <c r="AD372" s="81">
        <v>0</v>
      </c>
      <c r="AE372" s="81">
        <v>7.7059499074982103</v>
      </c>
      <c r="AF372" s="81">
        <v>0</v>
      </c>
      <c r="AG372" s="81">
        <v>0</v>
      </c>
      <c r="AH372" s="81">
        <v>0</v>
      </c>
      <c r="AI372" s="81">
        <v>2.9189249680753342</v>
      </c>
      <c r="AJ372" s="81">
        <v>4.8294933973366927</v>
      </c>
      <c r="AK372" s="81">
        <v>129.69984679934191</v>
      </c>
      <c r="AL372" s="81">
        <v>0</v>
      </c>
      <c r="AM372" s="81">
        <v>91.668226761076852</v>
      </c>
      <c r="AN372" s="81">
        <v>0</v>
      </c>
      <c r="AO372" s="81">
        <v>7.1958496690185729</v>
      </c>
      <c r="AP372" s="81">
        <v>0</v>
      </c>
      <c r="AQ372" s="81">
        <v>3.3968040257015977</v>
      </c>
      <c r="AR372" s="81">
        <v>46.602870642988023</v>
      </c>
      <c r="AS372" s="81"/>
      <c r="AT372" s="81"/>
    </row>
    <row r="373" spans="1:46" s="77" customFormat="1" x14ac:dyDescent="0.25">
      <c r="A373" s="77" t="s">
        <v>153</v>
      </c>
      <c r="B373" s="77" t="s">
        <v>42</v>
      </c>
      <c r="D373" s="77" t="s">
        <v>40</v>
      </c>
      <c r="E373" s="77" t="s">
        <v>41</v>
      </c>
      <c r="F373" s="77">
        <v>2040</v>
      </c>
      <c r="H373" s="24"/>
      <c r="I373" s="81">
        <v>0</v>
      </c>
      <c r="J373" s="81">
        <v>5.7631965063101109</v>
      </c>
      <c r="K373" s="81">
        <v>4.1004115801428105</v>
      </c>
      <c r="L373" s="81">
        <v>13.708075750285566</v>
      </c>
      <c r="M373" s="81">
        <v>0</v>
      </c>
      <c r="N373" s="73">
        <v>0</v>
      </c>
      <c r="O373" s="81">
        <v>0</v>
      </c>
      <c r="P373" s="81">
        <v>13.336615777369664</v>
      </c>
      <c r="Q373" s="81">
        <v>26.236640271347358</v>
      </c>
      <c r="R373" s="81">
        <v>3.5750377044964994</v>
      </c>
      <c r="S373" s="81">
        <v>2.8782412950979568</v>
      </c>
      <c r="T373" s="81">
        <v>0</v>
      </c>
      <c r="U373" s="81">
        <v>9.0403405763204034</v>
      </c>
      <c r="V373" s="81">
        <v>39.289566464234127</v>
      </c>
      <c r="W373" s="81">
        <v>0</v>
      </c>
      <c r="X373" s="81">
        <v>0</v>
      </c>
      <c r="Y373" s="81">
        <v>26.491634194621405</v>
      </c>
      <c r="Z373" s="81">
        <v>6.2256818559292739</v>
      </c>
      <c r="AA373" s="81">
        <v>0</v>
      </c>
      <c r="AB373" s="81">
        <v>0</v>
      </c>
      <c r="AC373" s="81">
        <v>16.442270102064693</v>
      </c>
      <c r="AD373" s="81">
        <v>0</v>
      </c>
      <c r="AE373" s="81">
        <v>5.9852565551081289</v>
      </c>
      <c r="AF373" s="81">
        <v>0</v>
      </c>
      <c r="AG373" s="81">
        <v>0</v>
      </c>
      <c r="AH373" s="81">
        <v>0</v>
      </c>
      <c r="AI373" s="81">
        <v>2.705161478678217</v>
      </c>
      <c r="AJ373" s="81">
        <v>5.1712040836214568</v>
      </c>
      <c r="AK373" s="81">
        <v>131.05258890618197</v>
      </c>
      <c r="AL373" s="81">
        <v>0</v>
      </c>
      <c r="AM373" s="81">
        <v>91.043486500158778</v>
      </c>
      <c r="AN373" s="81">
        <v>0</v>
      </c>
      <c r="AO373" s="81">
        <v>6.9161895106724636</v>
      </c>
      <c r="AP373" s="81">
        <v>0</v>
      </c>
      <c r="AQ373" s="81">
        <v>2.7283001354119603</v>
      </c>
      <c r="AR373" s="81">
        <v>43.232678622415058</v>
      </c>
      <c r="AS373" s="81"/>
      <c r="AT373" s="81"/>
    </row>
    <row r="374" spans="1:46" s="77" customFormat="1" x14ac:dyDescent="0.25">
      <c r="A374" s="77" t="s">
        <v>153</v>
      </c>
      <c r="B374" s="77" t="s">
        <v>42</v>
      </c>
      <c r="D374" s="77" t="s">
        <v>40</v>
      </c>
      <c r="E374" s="80" t="s">
        <v>41</v>
      </c>
      <c r="F374" s="80">
        <v>2050</v>
      </c>
      <c r="G374" s="80"/>
      <c r="H374" s="25"/>
      <c r="I374" s="82">
        <v>0</v>
      </c>
      <c r="J374" s="82">
        <v>4.7954225772178036</v>
      </c>
      <c r="K374" s="82">
        <v>1.0420798654201047</v>
      </c>
      <c r="L374" s="82">
        <v>15.795491356799111</v>
      </c>
      <c r="M374" s="82">
        <v>0</v>
      </c>
      <c r="N374" s="96">
        <v>0</v>
      </c>
      <c r="O374" s="82">
        <v>0</v>
      </c>
      <c r="P374" s="82">
        <v>18.089612103784244</v>
      </c>
      <c r="Q374" s="82">
        <v>28.043644617854657</v>
      </c>
      <c r="R374" s="82">
        <v>3.2015419454022576</v>
      </c>
      <c r="S374" s="82">
        <v>1.6346681298787591</v>
      </c>
      <c r="T374" s="82">
        <v>0</v>
      </c>
      <c r="U374" s="82">
        <v>11.860841450747923</v>
      </c>
      <c r="V374" s="82">
        <v>38.164267405080508</v>
      </c>
      <c r="W374" s="82">
        <v>0</v>
      </c>
      <c r="X374" s="82">
        <v>0</v>
      </c>
      <c r="Y374" s="82">
        <v>29.409783225571651</v>
      </c>
      <c r="Z374" s="82">
        <v>3.7283278467201688</v>
      </c>
      <c r="AA374" s="82">
        <v>0</v>
      </c>
      <c r="AB374" s="82">
        <v>0</v>
      </c>
      <c r="AC374" s="82">
        <v>10.068569778569683</v>
      </c>
      <c r="AD374" s="82">
        <v>0</v>
      </c>
      <c r="AE374" s="82">
        <v>3.9010469189208785</v>
      </c>
      <c r="AF374" s="82">
        <v>0</v>
      </c>
      <c r="AG374" s="82">
        <v>0</v>
      </c>
      <c r="AH374" s="82">
        <v>0</v>
      </c>
      <c r="AI374" s="82">
        <v>2.421089183629296</v>
      </c>
      <c r="AJ374" s="82">
        <v>5.5654824220941794</v>
      </c>
      <c r="AK374" s="82">
        <v>130.95062663459566</v>
      </c>
      <c r="AL374" s="82">
        <v>0</v>
      </c>
      <c r="AM374" s="82">
        <v>89.147398676521505</v>
      </c>
      <c r="AN374" s="82">
        <v>0</v>
      </c>
      <c r="AO374" s="82">
        <v>6.5012502296446621</v>
      </c>
      <c r="AP374" s="82">
        <v>0</v>
      </c>
      <c r="AQ374" s="82">
        <v>1.9134007232097936</v>
      </c>
      <c r="AR374" s="82">
        <v>38.746522821202831</v>
      </c>
      <c r="AS374" s="85"/>
      <c r="AT374" s="85"/>
    </row>
    <row r="375" spans="1:46" s="77" customFormat="1" x14ac:dyDescent="0.25">
      <c r="E375" s="77" t="s">
        <v>45</v>
      </c>
      <c r="F375" s="77">
        <v>2010</v>
      </c>
      <c r="I375" s="81"/>
      <c r="J375" s="81"/>
      <c r="K375" s="81"/>
      <c r="L375" s="81"/>
      <c r="M375" s="81"/>
      <c r="N375" s="73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81"/>
      <c r="AN375" s="81"/>
      <c r="AO375" s="81"/>
      <c r="AP375" s="81"/>
      <c r="AQ375" s="81"/>
      <c r="AR375" s="81"/>
      <c r="AS375" s="81"/>
      <c r="AT375" s="81"/>
    </row>
    <row r="376" spans="1:46" s="77" customFormat="1" x14ac:dyDescent="0.25">
      <c r="E376" s="77" t="s">
        <v>45</v>
      </c>
      <c r="F376" s="77">
        <v>2020</v>
      </c>
      <c r="H376" s="24"/>
      <c r="I376" s="81">
        <v>6.9273380202255321</v>
      </c>
      <c r="J376" s="81">
        <v>9.6000108580215198</v>
      </c>
      <c r="K376" s="81">
        <v>9.6287960157440313</v>
      </c>
      <c r="L376" s="81">
        <v>7.5732469375335407</v>
      </c>
      <c r="M376" s="81">
        <v>7.4362710952579532</v>
      </c>
      <c r="N376" s="73">
        <v>11.065208003393293</v>
      </c>
      <c r="O376" s="81">
        <v>0</v>
      </c>
      <c r="P376" s="81">
        <v>7.580829357146186</v>
      </c>
      <c r="Q376" s="81">
        <v>11.523525549015181</v>
      </c>
      <c r="R376" s="81">
        <v>14.993554942235447</v>
      </c>
      <c r="S376" s="81">
        <v>7.8133645394354305</v>
      </c>
      <c r="T376" s="81">
        <v>0</v>
      </c>
      <c r="U376" s="81">
        <v>13.180946668332261</v>
      </c>
      <c r="V376" s="81">
        <v>10.410043769135262</v>
      </c>
      <c r="W376" s="81">
        <v>0</v>
      </c>
      <c r="X376" s="81">
        <v>0</v>
      </c>
      <c r="Y376" s="81">
        <v>7.451269354687069</v>
      </c>
      <c r="Z376" s="81">
        <v>9.7882346544408243</v>
      </c>
      <c r="AA376" s="81">
        <v>0</v>
      </c>
      <c r="AB376" s="81">
        <v>0</v>
      </c>
      <c r="AC376" s="81">
        <v>6.8754622570131545</v>
      </c>
      <c r="AD376" s="81">
        <v>10.780826341271228</v>
      </c>
      <c r="AE376" s="81">
        <v>7.1324767818686663</v>
      </c>
      <c r="AF376" s="81">
        <v>7.4362710952579532</v>
      </c>
      <c r="AG376" s="81">
        <v>7.4362710952579532</v>
      </c>
      <c r="AH376" s="81">
        <v>0</v>
      </c>
      <c r="AI376" s="81">
        <v>14.739675419142403</v>
      </c>
      <c r="AJ376" s="81">
        <v>0</v>
      </c>
      <c r="AK376" s="81">
        <v>8.8412567371318005</v>
      </c>
      <c r="AL376" s="81">
        <v>0</v>
      </c>
      <c r="AM376" s="81">
        <v>6.795909880387069</v>
      </c>
      <c r="AN376" s="81">
        <v>7.4360709405163083</v>
      </c>
      <c r="AO376" s="81">
        <v>13.379738530547334</v>
      </c>
      <c r="AP376" s="81">
        <v>0</v>
      </c>
      <c r="AQ376" s="81">
        <v>7.0814287691045017</v>
      </c>
      <c r="AR376" s="81">
        <v>10.27730131823289</v>
      </c>
      <c r="AS376" s="81"/>
      <c r="AT376" s="81"/>
    </row>
    <row r="377" spans="1:46" s="77" customFormat="1" x14ac:dyDescent="0.25">
      <c r="E377" s="77" t="s">
        <v>45</v>
      </c>
      <c r="F377" s="77">
        <v>2030</v>
      </c>
      <c r="H377" s="24"/>
      <c r="I377" s="81">
        <v>6.3267775217291113</v>
      </c>
      <c r="J377" s="81">
        <v>8.7956464244427632</v>
      </c>
      <c r="K377" s="81">
        <v>8.1100655602868201</v>
      </c>
      <c r="L377" s="81">
        <v>7.8201603017484853</v>
      </c>
      <c r="M377" s="81">
        <v>6.3267775217291113</v>
      </c>
      <c r="N377" s="73">
        <v>10.764754968959446</v>
      </c>
      <c r="O377" s="81">
        <v>0</v>
      </c>
      <c r="P377" s="81">
        <v>6.5478849956843996</v>
      </c>
      <c r="Q377" s="81">
        <v>9.8931192842103055</v>
      </c>
      <c r="R377" s="81">
        <v>14.120933739955278</v>
      </c>
      <c r="S377" s="81">
        <v>7.6111379466546722</v>
      </c>
      <c r="T377" s="81">
        <v>0</v>
      </c>
      <c r="U377" s="81">
        <v>11.782911941666004</v>
      </c>
      <c r="V377" s="81">
        <v>8.8387997511875565</v>
      </c>
      <c r="W377" s="81">
        <v>0</v>
      </c>
      <c r="X377" s="81">
        <v>7.6154839241643231</v>
      </c>
      <c r="Y377" s="81">
        <v>6.8613862373668919</v>
      </c>
      <c r="Z377" s="81">
        <v>9.73276504669521</v>
      </c>
      <c r="AA377" s="81">
        <v>0</v>
      </c>
      <c r="AB377" s="81">
        <v>0</v>
      </c>
      <c r="AC377" s="81">
        <v>5.8294130293533275</v>
      </c>
      <c r="AD377" s="81">
        <v>10.502450985953635</v>
      </c>
      <c r="AE377" s="81">
        <v>5.9178866942038875</v>
      </c>
      <c r="AF377" s="81">
        <v>6.8556442639525912</v>
      </c>
      <c r="AG377" s="81">
        <v>6.8556442639525912</v>
      </c>
      <c r="AH377" s="81">
        <v>0</v>
      </c>
      <c r="AI377" s="81">
        <v>12.840876362077712</v>
      </c>
      <c r="AJ377" s="81">
        <v>11.479929319838517</v>
      </c>
      <c r="AK377" s="81">
        <v>7.5160186746753626</v>
      </c>
      <c r="AL377" s="81">
        <v>0</v>
      </c>
      <c r="AM377" s="81">
        <v>6.2004512696954972</v>
      </c>
      <c r="AN377" s="81">
        <v>6.3267775217291113</v>
      </c>
      <c r="AO377" s="81">
        <v>11.875767737988943</v>
      </c>
      <c r="AP377" s="81">
        <v>0</v>
      </c>
      <c r="AQ377" s="81">
        <v>5.892377236826154</v>
      </c>
      <c r="AR377" s="81">
        <v>8.692693418508636</v>
      </c>
      <c r="AS377" s="81"/>
      <c r="AT377" s="81"/>
    </row>
    <row r="378" spans="1:46" s="77" customFormat="1" x14ac:dyDescent="0.25">
      <c r="E378" s="77" t="s">
        <v>45</v>
      </c>
      <c r="F378" s="77">
        <v>2040</v>
      </c>
      <c r="H378" s="24"/>
      <c r="I378" s="81">
        <v>7.416469533073438</v>
      </c>
      <c r="J378" s="81">
        <v>9.4638140887651971</v>
      </c>
      <c r="K378" s="81">
        <v>9.6360365086842794</v>
      </c>
      <c r="L378" s="81">
        <v>7.2903715126105597</v>
      </c>
      <c r="M378" s="81">
        <v>7.416469533073438</v>
      </c>
      <c r="N378" s="73">
        <v>9.2475720037723299</v>
      </c>
      <c r="O378" s="81">
        <v>0</v>
      </c>
      <c r="P378" s="81">
        <v>6.3592911927564133</v>
      </c>
      <c r="Q378" s="81">
        <v>9.5648618067537789</v>
      </c>
      <c r="R378" s="81">
        <v>14.119989887319132</v>
      </c>
      <c r="S378" s="81">
        <v>8.7546455365221263</v>
      </c>
      <c r="T378" s="81">
        <v>0</v>
      </c>
      <c r="U378" s="81">
        <v>11.273773543416555</v>
      </c>
      <c r="V378" s="81">
        <v>8.584868204980534</v>
      </c>
      <c r="W378" s="81">
        <v>0</v>
      </c>
      <c r="X378" s="81">
        <v>8.5704807855539524</v>
      </c>
      <c r="Y378" s="81">
        <v>6.6062209349951635</v>
      </c>
      <c r="Z378" s="81">
        <v>10.568425000734905</v>
      </c>
      <c r="AA378" s="81">
        <v>0</v>
      </c>
      <c r="AB378" s="81">
        <v>0</v>
      </c>
      <c r="AC378" s="81">
        <v>7.4905082236109131</v>
      </c>
      <c r="AD378" s="81">
        <v>10.27702597440261</v>
      </c>
      <c r="AE378" s="81">
        <v>7.2898246643393128</v>
      </c>
      <c r="AF378" s="81">
        <v>8.080140092563509</v>
      </c>
      <c r="AG378" s="81">
        <v>8.080140092563509</v>
      </c>
      <c r="AH378" s="81">
        <v>0</v>
      </c>
      <c r="AI378" s="81">
        <v>12.311058640988762</v>
      </c>
      <c r="AJ378" s="81">
        <v>8.577822001486556</v>
      </c>
      <c r="AK378" s="81">
        <v>7.3608274191793583</v>
      </c>
      <c r="AL378" s="81">
        <v>0</v>
      </c>
      <c r="AM378" s="81">
        <v>6.3101718370519659</v>
      </c>
      <c r="AN378" s="81">
        <v>7.416469533073438</v>
      </c>
      <c r="AO378" s="81">
        <v>11.681977181871707</v>
      </c>
      <c r="AP378" s="81">
        <v>0</v>
      </c>
      <c r="AQ378" s="81">
        <v>7.4425327894168003</v>
      </c>
      <c r="AR378" s="81">
        <v>8.4665210771480552</v>
      </c>
      <c r="AS378" s="81"/>
      <c r="AT378" s="81"/>
    </row>
    <row r="379" spans="1:46" s="77" customFormat="1" x14ac:dyDescent="0.25">
      <c r="E379" s="77" t="s">
        <v>45</v>
      </c>
      <c r="F379" s="77">
        <v>2050</v>
      </c>
      <c r="H379" s="24"/>
      <c r="I379" s="81">
        <v>7.7650295743943536</v>
      </c>
      <c r="J379" s="81">
        <v>10.245245936917568</v>
      </c>
      <c r="K379" s="81">
        <v>10.229737601577879</v>
      </c>
      <c r="L379" s="81">
        <v>6.7122090508580667</v>
      </c>
      <c r="M379" s="81">
        <v>8.3337636509999502</v>
      </c>
      <c r="N379" s="73">
        <v>9.5729815982166961</v>
      </c>
      <c r="O379" s="81">
        <v>0</v>
      </c>
      <c r="P379" s="81">
        <v>6.2289750421246071</v>
      </c>
      <c r="Q379" s="81">
        <v>9.2835777611607444</v>
      </c>
      <c r="R379" s="81">
        <v>14.366031498469766</v>
      </c>
      <c r="S379" s="81">
        <v>8.7380410267565072</v>
      </c>
      <c r="T379" s="81">
        <v>0</v>
      </c>
      <c r="U379" s="81">
        <v>10.997353162141671</v>
      </c>
      <c r="V379" s="81">
        <v>8.3675087487898363</v>
      </c>
      <c r="W379" s="81">
        <v>0</v>
      </c>
      <c r="X379" s="81">
        <v>9.1289561271467665</v>
      </c>
      <c r="Y379" s="81">
        <v>6.5293172878461112</v>
      </c>
      <c r="Z379" s="81">
        <v>10.392705175246316</v>
      </c>
      <c r="AA379" s="81">
        <v>0</v>
      </c>
      <c r="AB379" s="81">
        <v>0</v>
      </c>
      <c r="AC379" s="81">
        <v>7.8602520275873458</v>
      </c>
      <c r="AD379" s="81">
        <v>10.079267215407267</v>
      </c>
      <c r="AE379" s="81">
        <v>8.7733819399326372</v>
      </c>
      <c r="AF379" s="81">
        <v>8.3337636509999502</v>
      </c>
      <c r="AG379" s="81">
        <v>8.3337636509999502</v>
      </c>
      <c r="AH379" s="81">
        <v>0</v>
      </c>
      <c r="AI379" s="81">
        <v>11.861868932036966</v>
      </c>
      <c r="AJ379" s="81">
        <v>13.008671075569298</v>
      </c>
      <c r="AK379" s="81">
        <v>7.3081159837844796</v>
      </c>
      <c r="AL379" s="81">
        <v>0</v>
      </c>
      <c r="AM379" s="81">
        <v>6.4825929291325943</v>
      </c>
      <c r="AN379" s="81">
        <v>8.3136487604448686</v>
      </c>
      <c r="AO379" s="81">
        <v>11.575822220879418</v>
      </c>
      <c r="AP379" s="81">
        <v>0</v>
      </c>
      <c r="AQ379" s="81">
        <v>8.0264802971738192</v>
      </c>
      <c r="AR379" s="81">
        <v>8.7322392170367102</v>
      </c>
      <c r="AS379" s="81"/>
      <c r="AT379" s="81"/>
    </row>
    <row r="380" spans="1:46" s="77" customFormat="1" x14ac:dyDescent="0.25">
      <c r="B380" s="77" t="s">
        <v>46</v>
      </c>
      <c r="I380" s="83"/>
      <c r="J380" s="83"/>
      <c r="K380" s="83"/>
      <c r="L380" s="83"/>
      <c r="M380" s="83"/>
      <c r="N380" s="41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  <c r="AL380" s="83"/>
      <c r="AM380" s="83"/>
      <c r="AN380" s="83"/>
      <c r="AO380" s="83"/>
      <c r="AP380" s="83"/>
      <c r="AQ380" s="83"/>
      <c r="AR380" s="83"/>
      <c r="AS380" s="83"/>
      <c r="AT380" s="83"/>
    </row>
    <row r="381" spans="1:46" s="77" customFormat="1" x14ac:dyDescent="0.25">
      <c r="A381" s="77" t="s">
        <v>154</v>
      </c>
      <c r="B381" s="77" t="s">
        <v>42</v>
      </c>
      <c r="D381" s="77" t="s">
        <v>40</v>
      </c>
      <c r="E381" s="77" t="s">
        <v>41</v>
      </c>
      <c r="F381" s="77">
        <v>2010</v>
      </c>
      <c r="I381" s="81"/>
      <c r="J381" s="81"/>
      <c r="K381" s="81"/>
      <c r="L381" s="81"/>
      <c r="M381" s="81"/>
      <c r="N381" s="73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  <c r="AJ381" s="81"/>
      <c r="AK381" s="81"/>
      <c r="AL381" s="81"/>
      <c r="AM381" s="81"/>
      <c r="AN381" s="81"/>
      <c r="AO381" s="81"/>
      <c r="AP381" s="81"/>
      <c r="AQ381" s="81"/>
      <c r="AR381" s="81"/>
      <c r="AS381" s="81"/>
      <c r="AT381" s="81"/>
    </row>
    <row r="382" spans="1:46" s="77" customFormat="1" x14ac:dyDescent="0.25">
      <c r="A382" s="77" t="s">
        <v>154</v>
      </c>
      <c r="B382" s="77" t="s">
        <v>42</v>
      </c>
      <c r="D382" s="77" t="s">
        <v>40</v>
      </c>
      <c r="E382" s="77" t="s">
        <v>41</v>
      </c>
      <c r="F382" s="77">
        <v>2020</v>
      </c>
      <c r="H382" s="24"/>
      <c r="I382" s="81">
        <v>6.6389333596179476</v>
      </c>
      <c r="J382" s="81">
        <v>0</v>
      </c>
      <c r="K382" s="81">
        <v>0</v>
      </c>
      <c r="L382" s="81">
        <v>0</v>
      </c>
      <c r="M382" s="81">
        <v>16.284860155616805</v>
      </c>
      <c r="N382" s="73">
        <v>0</v>
      </c>
      <c r="O382" s="81">
        <v>0.84238311448025405</v>
      </c>
      <c r="P382" s="81">
        <v>0</v>
      </c>
      <c r="Q382" s="81">
        <v>0</v>
      </c>
      <c r="R382" s="81">
        <v>0</v>
      </c>
      <c r="S382" s="81">
        <v>0</v>
      </c>
      <c r="T382" s="81">
        <v>75.075214191325315</v>
      </c>
      <c r="U382" s="81">
        <v>0</v>
      </c>
      <c r="V382" s="81">
        <v>4.6397954533613408</v>
      </c>
      <c r="W382" s="81">
        <v>7.2345007359900126</v>
      </c>
      <c r="X382" s="81">
        <v>0</v>
      </c>
      <c r="Y382" s="81">
        <v>0</v>
      </c>
      <c r="Z382" s="81">
        <v>0</v>
      </c>
      <c r="AA382" s="81">
        <v>0</v>
      </c>
      <c r="AB382" s="81">
        <v>22.083794955969474</v>
      </c>
      <c r="AC382" s="81">
        <v>0</v>
      </c>
      <c r="AD382" s="81">
        <v>0</v>
      </c>
      <c r="AE382" s="81">
        <v>0</v>
      </c>
      <c r="AF382" s="81">
        <v>0.62186739331148089</v>
      </c>
      <c r="AG382" s="81">
        <v>4.01473882878875</v>
      </c>
      <c r="AH382" s="81">
        <v>0</v>
      </c>
      <c r="AI382" s="81">
        <v>0</v>
      </c>
      <c r="AJ382" s="81">
        <v>0</v>
      </c>
      <c r="AK382" s="81">
        <v>0</v>
      </c>
      <c r="AL382" s="81">
        <v>5.7408897033847328</v>
      </c>
      <c r="AM382" s="81">
        <v>0</v>
      </c>
      <c r="AN382" s="81">
        <v>9.3520475699205967</v>
      </c>
      <c r="AO382" s="81">
        <v>0</v>
      </c>
      <c r="AP382" s="81">
        <v>0.16422506201773729</v>
      </c>
      <c r="AQ382" s="81">
        <v>0</v>
      </c>
      <c r="AR382" s="81">
        <v>0</v>
      </c>
      <c r="AS382" s="81"/>
      <c r="AT382" s="81"/>
    </row>
    <row r="383" spans="1:46" s="77" customFormat="1" x14ac:dyDescent="0.25">
      <c r="A383" s="77" t="s">
        <v>154</v>
      </c>
      <c r="B383" s="77" t="s">
        <v>42</v>
      </c>
      <c r="D383" s="77" t="s">
        <v>40</v>
      </c>
      <c r="E383" s="77" t="s">
        <v>41</v>
      </c>
      <c r="F383" s="77">
        <v>2030</v>
      </c>
      <c r="H383" s="24"/>
      <c r="I383" s="81">
        <v>7.2446451150199644</v>
      </c>
      <c r="J383" s="81">
        <v>0</v>
      </c>
      <c r="K383" s="81">
        <v>0</v>
      </c>
      <c r="L383" s="81">
        <v>0</v>
      </c>
      <c r="M383" s="81">
        <v>17.507446056915629</v>
      </c>
      <c r="N383" s="73">
        <v>0</v>
      </c>
      <c r="O383" s="81">
        <v>0.66379581920385067</v>
      </c>
      <c r="P383" s="81">
        <v>0</v>
      </c>
      <c r="Q383" s="81">
        <v>0</v>
      </c>
      <c r="R383" s="81">
        <v>0</v>
      </c>
      <c r="S383" s="81">
        <v>0</v>
      </c>
      <c r="T383" s="81">
        <v>87.805111739590927</v>
      </c>
      <c r="U383" s="81">
        <v>0</v>
      </c>
      <c r="V383" s="81">
        <v>5.8624804437844178</v>
      </c>
      <c r="W383" s="81">
        <v>7.3536687422867359</v>
      </c>
      <c r="X383" s="81">
        <v>0</v>
      </c>
      <c r="Y383" s="81">
        <v>0</v>
      </c>
      <c r="Z383" s="81">
        <v>0</v>
      </c>
      <c r="AA383" s="81">
        <v>0</v>
      </c>
      <c r="AB383" s="81">
        <v>21.722074785900471</v>
      </c>
      <c r="AC383" s="81">
        <v>0</v>
      </c>
      <c r="AD383" s="81">
        <v>0</v>
      </c>
      <c r="AE383" s="81">
        <v>0</v>
      </c>
      <c r="AF383" s="81">
        <v>0.66306302738449252</v>
      </c>
      <c r="AG383" s="81">
        <v>4.3722500359569807</v>
      </c>
      <c r="AH383" s="81">
        <v>0</v>
      </c>
      <c r="AI383" s="81">
        <v>0</v>
      </c>
      <c r="AJ383" s="81">
        <v>0</v>
      </c>
      <c r="AK383" s="81">
        <v>0</v>
      </c>
      <c r="AL383" s="81">
        <v>5.5104090955668372</v>
      </c>
      <c r="AM383" s="81">
        <v>0</v>
      </c>
      <c r="AN383" s="81">
        <v>9.7875578884019898</v>
      </c>
      <c r="AO383" s="81">
        <v>0</v>
      </c>
      <c r="AP383" s="81">
        <v>0.43426618615349788</v>
      </c>
      <c r="AQ383" s="81">
        <v>0</v>
      </c>
      <c r="AR383" s="81">
        <v>0</v>
      </c>
      <c r="AS383" s="81"/>
      <c r="AT383" s="81"/>
    </row>
    <row r="384" spans="1:46" s="77" customFormat="1" x14ac:dyDescent="0.25">
      <c r="A384" s="77" t="s">
        <v>154</v>
      </c>
      <c r="B384" s="77" t="s">
        <v>42</v>
      </c>
      <c r="D384" s="77" t="s">
        <v>40</v>
      </c>
      <c r="E384" s="77" t="s">
        <v>41</v>
      </c>
      <c r="F384" s="77">
        <v>2040</v>
      </c>
      <c r="H384" s="24"/>
      <c r="I384" s="81">
        <v>7.8997569074394356</v>
      </c>
      <c r="J384" s="81">
        <v>0</v>
      </c>
      <c r="K384" s="81">
        <v>0</v>
      </c>
      <c r="L384" s="81">
        <v>0</v>
      </c>
      <c r="M384" s="81">
        <v>18.310941869813444</v>
      </c>
      <c r="N384" s="73">
        <v>0</v>
      </c>
      <c r="O384" s="81">
        <v>0.63093722102036942</v>
      </c>
      <c r="P384" s="81">
        <v>0</v>
      </c>
      <c r="Q384" s="81">
        <v>0</v>
      </c>
      <c r="R384" s="81">
        <v>0</v>
      </c>
      <c r="S384" s="81">
        <v>0</v>
      </c>
      <c r="T384" s="81">
        <v>97.601605495293072</v>
      </c>
      <c r="U384" s="81">
        <v>0</v>
      </c>
      <c r="V384" s="81">
        <v>6.1102155391895314</v>
      </c>
      <c r="W384" s="81">
        <v>8.2635562553067992</v>
      </c>
      <c r="X384" s="81">
        <v>0</v>
      </c>
      <c r="Y384" s="81">
        <v>0</v>
      </c>
      <c r="Z384" s="81">
        <v>0</v>
      </c>
      <c r="AA384" s="81">
        <v>0</v>
      </c>
      <c r="AB384" s="81">
        <v>21.81192399676566</v>
      </c>
      <c r="AC384" s="81">
        <v>0</v>
      </c>
      <c r="AD384" s="81">
        <v>0</v>
      </c>
      <c r="AE384" s="81">
        <v>0</v>
      </c>
      <c r="AF384" s="81">
        <v>0.70925034059020553</v>
      </c>
      <c r="AG384" s="81">
        <v>4.8643192176184922</v>
      </c>
      <c r="AH384" s="81">
        <v>0</v>
      </c>
      <c r="AI384" s="81">
        <v>0</v>
      </c>
      <c r="AJ384" s="81">
        <v>0</v>
      </c>
      <c r="AK384" s="81">
        <v>0</v>
      </c>
      <c r="AL384" s="81">
        <v>7.3552024488544188</v>
      </c>
      <c r="AM384" s="81">
        <v>0</v>
      </c>
      <c r="AN384" s="81">
        <v>9.5169366890835825</v>
      </c>
      <c r="AO384" s="81">
        <v>0</v>
      </c>
      <c r="AP384" s="81">
        <v>0.38948751061259823</v>
      </c>
      <c r="AQ384" s="81">
        <v>0</v>
      </c>
      <c r="AR384" s="81">
        <v>0</v>
      </c>
      <c r="AS384" s="81"/>
      <c r="AT384" s="81"/>
    </row>
    <row r="385" spans="1:46" s="77" customFormat="1" x14ac:dyDescent="0.25">
      <c r="A385" s="77" t="s">
        <v>154</v>
      </c>
      <c r="B385" s="77" t="s">
        <v>42</v>
      </c>
      <c r="D385" s="77" t="s">
        <v>40</v>
      </c>
      <c r="E385" s="80" t="s">
        <v>41</v>
      </c>
      <c r="F385" s="80">
        <v>2050</v>
      </c>
      <c r="G385" s="80"/>
      <c r="H385" s="25"/>
      <c r="I385" s="82">
        <v>8.5632909156971593</v>
      </c>
      <c r="J385" s="82">
        <v>0</v>
      </c>
      <c r="K385" s="82">
        <v>0</v>
      </c>
      <c r="L385" s="82">
        <v>0</v>
      </c>
      <c r="M385" s="82">
        <v>19.014402042864933</v>
      </c>
      <c r="N385" s="96">
        <v>0</v>
      </c>
      <c r="O385" s="82">
        <v>0.58451325107527718</v>
      </c>
      <c r="P385" s="82">
        <v>0</v>
      </c>
      <c r="Q385" s="82">
        <v>0</v>
      </c>
      <c r="R385" s="82">
        <v>0</v>
      </c>
      <c r="S385" s="82">
        <v>0</v>
      </c>
      <c r="T385" s="82">
        <v>107.77954557572389</v>
      </c>
      <c r="U385" s="82">
        <v>0</v>
      </c>
      <c r="V385" s="82">
        <v>6.3209037205058856</v>
      </c>
      <c r="W385" s="82">
        <v>9.2191486582493472</v>
      </c>
      <c r="X385" s="82">
        <v>0</v>
      </c>
      <c r="Y385" s="82">
        <v>0</v>
      </c>
      <c r="Z385" s="82">
        <v>0</v>
      </c>
      <c r="AA385" s="82">
        <v>0</v>
      </c>
      <c r="AB385" s="82">
        <v>21.637108024867796</v>
      </c>
      <c r="AC385" s="82">
        <v>0</v>
      </c>
      <c r="AD385" s="82">
        <v>0</v>
      </c>
      <c r="AE385" s="82">
        <v>0</v>
      </c>
      <c r="AF385" s="82">
        <v>0.75404258624571385</v>
      </c>
      <c r="AG385" s="82">
        <v>5.3760368626643782</v>
      </c>
      <c r="AH385" s="82">
        <v>0</v>
      </c>
      <c r="AI385" s="82">
        <v>0</v>
      </c>
      <c r="AJ385" s="82">
        <v>0</v>
      </c>
      <c r="AK385" s="82">
        <v>0</v>
      </c>
      <c r="AL385" s="82">
        <v>9.4131638937302622</v>
      </c>
      <c r="AM385" s="82">
        <v>0</v>
      </c>
      <c r="AN385" s="82">
        <v>9.0791999477110288</v>
      </c>
      <c r="AO385" s="82">
        <v>0</v>
      </c>
      <c r="AP385" s="82">
        <v>0.33225229285831004</v>
      </c>
      <c r="AQ385" s="82">
        <v>0</v>
      </c>
      <c r="AR385" s="82">
        <v>0</v>
      </c>
      <c r="AS385" s="85"/>
      <c r="AT385" s="85"/>
    </row>
    <row r="386" spans="1:46" s="77" customFormat="1" x14ac:dyDescent="0.25">
      <c r="E386" s="77" t="s">
        <v>45</v>
      </c>
      <c r="F386" s="77">
        <v>2010</v>
      </c>
      <c r="I386" s="81"/>
      <c r="J386" s="81"/>
      <c r="K386" s="81"/>
      <c r="L386" s="81"/>
      <c r="M386" s="81"/>
      <c r="N386" s="73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1"/>
      <c r="AO386" s="81"/>
      <c r="AP386" s="81"/>
      <c r="AQ386" s="81"/>
      <c r="AR386" s="81"/>
      <c r="AS386" s="81"/>
      <c r="AT386" s="81"/>
    </row>
    <row r="387" spans="1:46" s="77" customFormat="1" x14ac:dyDescent="0.25">
      <c r="E387" s="77" t="s">
        <v>45</v>
      </c>
      <c r="F387" s="77">
        <v>2020</v>
      </c>
      <c r="H387" s="24"/>
      <c r="I387" s="81">
        <v>7.9499598908648403</v>
      </c>
      <c r="J387" s="81">
        <v>0</v>
      </c>
      <c r="K387" s="81">
        <v>0</v>
      </c>
      <c r="L387" s="81">
        <v>0</v>
      </c>
      <c r="M387" s="81">
        <v>9.1406408796568002</v>
      </c>
      <c r="N387" s="73">
        <v>0</v>
      </c>
      <c r="O387" s="81">
        <v>11.564495906398179</v>
      </c>
      <c r="P387" s="81">
        <v>0</v>
      </c>
      <c r="Q387" s="81">
        <v>0</v>
      </c>
      <c r="R387" s="81">
        <v>0</v>
      </c>
      <c r="S387" s="81">
        <v>0</v>
      </c>
      <c r="T387" s="81">
        <v>16.216551226111353</v>
      </c>
      <c r="U387" s="81">
        <v>0</v>
      </c>
      <c r="V387" s="81">
        <v>13.062059801316474</v>
      </c>
      <c r="W387" s="81">
        <v>15.851908434290538</v>
      </c>
      <c r="X387" s="81">
        <v>0</v>
      </c>
      <c r="Y387" s="81">
        <v>0</v>
      </c>
      <c r="Z387" s="81">
        <v>0</v>
      </c>
      <c r="AA387" s="81">
        <v>0</v>
      </c>
      <c r="AB387" s="81">
        <v>18.186540989629673</v>
      </c>
      <c r="AC387" s="81">
        <v>0</v>
      </c>
      <c r="AD387" s="81">
        <v>0</v>
      </c>
      <c r="AE387" s="81">
        <v>0</v>
      </c>
      <c r="AF387" s="81">
        <v>9.1406408796568002</v>
      </c>
      <c r="AG387" s="81">
        <v>9.1406408796568002</v>
      </c>
      <c r="AH387" s="81">
        <v>0</v>
      </c>
      <c r="AI387" s="81">
        <v>0</v>
      </c>
      <c r="AJ387" s="81">
        <v>0</v>
      </c>
      <c r="AK387" s="81">
        <v>0</v>
      </c>
      <c r="AL387" s="81">
        <v>11.238305789770049</v>
      </c>
      <c r="AM387" s="81">
        <v>0</v>
      </c>
      <c r="AN387" s="81">
        <v>9.1404407249151536</v>
      </c>
      <c r="AO387" s="81">
        <v>0</v>
      </c>
      <c r="AP387" s="81">
        <v>10.083601795988406</v>
      </c>
      <c r="AQ387" s="81">
        <v>0</v>
      </c>
      <c r="AR387" s="81">
        <v>0</v>
      </c>
      <c r="AS387" s="81"/>
      <c r="AT387" s="81"/>
    </row>
    <row r="388" spans="1:46" s="77" customFormat="1" x14ac:dyDescent="0.25">
      <c r="E388" s="77" t="s">
        <v>45</v>
      </c>
      <c r="F388" s="77">
        <v>2030</v>
      </c>
      <c r="H388" s="24"/>
      <c r="I388" s="81">
        <v>7.3894529967255798</v>
      </c>
      <c r="J388" s="81">
        <v>0</v>
      </c>
      <c r="K388" s="81">
        <v>0</v>
      </c>
      <c r="L388" s="81">
        <v>0</v>
      </c>
      <c r="M388" s="81">
        <v>7.3894529967255789</v>
      </c>
      <c r="N388" s="73">
        <v>0</v>
      </c>
      <c r="O388" s="81">
        <v>13.343328744036542</v>
      </c>
      <c r="P388" s="81">
        <v>0</v>
      </c>
      <c r="Q388" s="81">
        <v>0</v>
      </c>
      <c r="R388" s="81">
        <v>0</v>
      </c>
      <c r="S388" s="81">
        <v>0</v>
      </c>
      <c r="T388" s="81">
        <v>14.186872037948032</v>
      </c>
      <c r="U388" s="81">
        <v>0</v>
      </c>
      <c r="V388" s="81">
        <v>11.20488928859826</v>
      </c>
      <c r="W388" s="81">
        <v>16.060037963678951</v>
      </c>
      <c r="X388" s="81">
        <v>7.9451698715026851</v>
      </c>
      <c r="Y388" s="81">
        <v>0</v>
      </c>
      <c r="Z388" s="81">
        <v>0</v>
      </c>
      <c r="AA388" s="81">
        <v>0</v>
      </c>
      <c r="AB388" s="81">
        <v>17.517405831478698</v>
      </c>
      <c r="AC388" s="81">
        <v>0</v>
      </c>
      <c r="AD388" s="81">
        <v>0</v>
      </c>
      <c r="AE388" s="81">
        <v>0</v>
      </c>
      <c r="AF388" s="81">
        <v>8.6267700556133704</v>
      </c>
      <c r="AG388" s="81">
        <v>8.6267700556133704</v>
      </c>
      <c r="AH388" s="81">
        <v>0</v>
      </c>
      <c r="AI388" s="81">
        <v>0</v>
      </c>
      <c r="AJ388" s="81">
        <v>0</v>
      </c>
      <c r="AK388" s="81">
        <v>0</v>
      </c>
      <c r="AL388" s="81">
        <v>10.170947822194591</v>
      </c>
      <c r="AM388" s="81">
        <v>0</v>
      </c>
      <c r="AN388" s="81">
        <v>7.3894529967255806</v>
      </c>
      <c r="AO388" s="81">
        <v>0</v>
      </c>
      <c r="AP388" s="81">
        <v>8.6603553840765652</v>
      </c>
      <c r="AQ388" s="81">
        <v>0</v>
      </c>
      <c r="AR388" s="81">
        <v>0</v>
      </c>
      <c r="AS388" s="81"/>
      <c r="AT388" s="81"/>
    </row>
    <row r="389" spans="1:46" s="77" customFormat="1" x14ac:dyDescent="0.25">
      <c r="E389" s="77" t="s">
        <v>45</v>
      </c>
      <c r="F389" s="77">
        <v>2040</v>
      </c>
      <c r="H389" s="24"/>
      <c r="I389" s="81">
        <v>7.9830799384400297</v>
      </c>
      <c r="J389" s="81">
        <v>0</v>
      </c>
      <c r="K389" s="81">
        <v>0</v>
      </c>
      <c r="L389" s="81">
        <v>0</v>
      </c>
      <c r="M389" s="81">
        <v>7.9830799384400297</v>
      </c>
      <c r="N389" s="73">
        <v>0</v>
      </c>
      <c r="O389" s="81">
        <v>13.050291192916767</v>
      </c>
      <c r="P389" s="81">
        <v>0</v>
      </c>
      <c r="Q389" s="81">
        <v>0</v>
      </c>
      <c r="R389" s="81">
        <v>0</v>
      </c>
      <c r="S389" s="81">
        <v>0</v>
      </c>
      <c r="T389" s="81">
        <v>13.69261864042517</v>
      </c>
      <c r="U389" s="81">
        <v>0</v>
      </c>
      <c r="V389" s="81">
        <v>10.840427662010844</v>
      </c>
      <c r="W389" s="81">
        <v>15.156791672484907</v>
      </c>
      <c r="X389" s="81">
        <v>8.9108570395831226</v>
      </c>
      <c r="Y389" s="81">
        <v>0</v>
      </c>
      <c r="Z389" s="81">
        <v>0</v>
      </c>
      <c r="AA389" s="81">
        <v>0</v>
      </c>
      <c r="AB389" s="81">
        <v>16.897804817055032</v>
      </c>
      <c r="AC389" s="81">
        <v>0</v>
      </c>
      <c r="AD389" s="81">
        <v>0</v>
      </c>
      <c r="AE389" s="81">
        <v>0</v>
      </c>
      <c r="AF389" s="81">
        <v>9.024490768174493</v>
      </c>
      <c r="AG389" s="81">
        <v>9.024490768174493</v>
      </c>
      <c r="AH389" s="81">
        <v>0</v>
      </c>
      <c r="AI389" s="81">
        <v>0</v>
      </c>
      <c r="AJ389" s="81">
        <v>7.9830799384400315</v>
      </c>
      <c r="AK389" s="81">
        <v>0</v>
      </c>
      <c r="AL389" s="81">
        <v>9.8416008688815335</v>
      </c>
      <c r="AM389" s="81">
        <v>0</v>
      </c>
      <c r="AN389" s="81">
        <v>7.9830799384400297</v>
      </c>
      <c r="AO389" s="81">
        <v>0</v>
      </c>
      <c r="AP389" s="81">
        <v>8.4426119476515105</v>
      </c>
      <c r="AQ389" s="81">
        <v>0</v>
      </c>
      <c r="AR389" s="81">
        <v>0</v>
      </c>
      <c r="AS389" s="81"/>
      <c r="AT389" s="81"/>
    </row>
    <row r="390" spans="1:46" s="77" customFormat="1" x14ac:dyDescent="0.25">
      <c r="E390" s="77" t="s">
        <v>45</v>
      </c>
      <c r="F390" s="77">
        <v>2050</v>
      </c>
      <c r="H390" s="24"/>
      <c r="I390" s="81">
        <v>8.9078122581051424</v>
      </c>
      <c r="J390" s="81">
        <v>0</v>
      </c>
      <c r="K390" s="81">
        <v>0</v>
      </c>
      <c r="L390" s="81">
        <v>0</v>
      </c>
      <c r="M390" s="81">
        <v>10.238401457184597</v>
      </c>
      <c r="N390" s="73">
        <v>0</v>
      </c>
      <c r="O390" s="81">
        <v>12.823519231486884</v>
      </c>
      <c r="P390" s="81">
        <v>0</v>
      </c>
      <c r="Q390" s="81">
        <v>0</v>
      </c>
      <c r="R390" s="81">
        <v>0</v>
      </c>
      <c r="S390" s="81">
        <v>0</v>
      </c>
      <c r="T390" s="81">
        <v>13.367380941728694</v>
      </c>
      <c r="U390" s="81">
        <v>0</v>
      </c>
      <c r="V390" s="81">
        <v>10.53229599583265</v>
      </c>
      <c r="W390" s="81">
        <v>14.535313038630219</v>
      </c>
      <c r="X390" s="81">
        <v>9.4800226878667448</v>
      </c>
      <c r="Y390" s="81">
        <v>0</v>
      </c>
      <c r="Z390" s="81">
        <v>0</v>
      </c>
      <c r="AA390" s="81">
        <v>0</v>
      </c>
      <c r="AB390" s="81">
        <v>16.450612815468158</v>
      </c>
      <c r="AC390" s="81">
        <v>0</v>
      </c>
      <c r="AD390" s="81">
        <v>0</v>
      </c>
      <c r="AE390" s="81">
        <v>9.1136170598417792</v>
      </c>
      <c r="AF390" s="81">
        <v>10.238401457184597</v>
      </c>
      <c r="AG390" s="81">
        <v>10.238401457184597</v>
      </c>
      <c r="AH390" s="81">
        <v>0</v>
      </c>
      <c r="AI390" s="81">
        <v>0</v>
      </c>
      <c r="AJ390" s="81">
        <v>0</v>
      </c>
      <c r="AK390" s="81">
        <v>0</v>
      </c>
      <c r="AL390" s="81">
        <v>9.7767735188694935</v>
      </c>
      <c r="AM390" s="81">
        <v>0</v>
      </c>
      <c r="AN390" s="81">
        <v>10.218286566629516</v>
      </c>
      <c r="AO390" s="81">
        <v>0</v>
      </c>
      <c r="AP390" s="81">
        <v>8.2559655044924796</v>
      </c>
      <c r="AQ390" s="81">
        <v>0</v>
      </c>
      <c r="AR390" s="81">
        <v>0</v>
      </c>
      <c r="AS390" s="81"/>
      <c r="AT390" s="81"/>
    </row>
    <row r="391" spans="1:46" s="77" customFormat="1" ht="15.75" thickBot="1" x14ac:dyDescent="0.3">
      <c r="A391" s="8"/>
      <c r="B391" s="8" t="s">
        <v>46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44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3"/>
      <c r="AT391" s="83"/>
    </row>
    <row r="392" spans="1:46" s="77" customFormat="1" x14ac:dyDescent="0.25">
      <c r="A392" s="77" t="s">
        <v>55</v>
      </c>
      <c r="B392" s="77" t="s">
        <v>42</v>
      </c>
      <c r="D392" s="77" t="s">
        <v>40</v>
      </c>
      <c r="E392" s="77" t="s">
        <v>41</v>
      </c>
      <c r="F392" s="77">
        <v>2010</v>
      </c>
      <c r="I392" s="81">
        <v>1.4410965678842367</v>
      </c>
      <c r="J392" s="81">
        <v>3.6755053733406249</v>
      </c>
      <c r="K392" s="81">
        <v>30.383850697661423</v>
      </c>
      <c r="L392" s="81">
        <v>6.352450179353565</v>
      </c>
      <c r="M392" s="81">
        <v>1.2315390034526121</v>
      </c>
      <c r="N392" s="73">
        <v>1.7141953914477241</v>
      </c>
      <c r="O392" s="81">
        <v>3.3589745457241489</v>
      </c>
      <c r="P392" s="81">
        <v>51.986169800600415</v>
      </c>
      <c r="Q392" s="81">
        <v>51.410523738616064</v>
      </c>
      <c r="R392" s="81">
        <v>25.763090034369498</v>
      </c>
      <c r="S392" s="81">
        <v>8.0538988323872314</v>
      </c>
      <c r="T392" s="81">
        <v>65.485648189896352</v>
      </c>
      <c r="U392" s="81">
        <v>2.4745034171980085</v>
      </c>
      <c r="V392" s="81">
        <v>236.94224296349162</v>
      </c>
      <c r="W392" s="81">
        <v>6.2274603136670299</v>
      </c>
      <c r="X392" s="81">
        <v>2.0445741544927176</v>
      </c>
      <c r="Y392" s="81">
        <v>69.886433864632863</v>
      </c>
      <c r="Z392" s="81">
        <v>11.366576378145565</v>
      </c>
      <c r="AA392" s="97">
        <v>0.18780271741639235</v>
      </c>
      <c r="AB392" s="81">
        <v>97.239814752442584</v>
      </c>
      <c r="AC392" s="81">
        <v>9.5819755456621163</v>
      </c>
      <c r="AD392" s="81">
        <v>1.2224625393913919</v>
      </c>
      <c r="AE392" s="81">
        <v>7.0248210019087631</v>
      </c>
      <c r="AF392" s="81">
        <v>0.19800766365563188</v>
      </c>
      <c r="AG392" s="81">
        <v>0.54663489490353911</v>
      </c>
      <c r="AH392" s="81">
        <v>7.0248210019087631</v>
      </c>
      <c r="AI392" s="81">
        <v>23.568018696753086</v>
      </c>
      <c r="AJ392" s="97">
        <v>1.6129746042419579</v>
      </c>
      <c r="AK392" s="81">
        <v>61.600268171562526</v>
      </c>
      <c r="AL392" s="81">
        <v>19.59365303063116</v>
      </c>
      <c r="AM392" s="81">
        <v>18.71792342218934</v>
      </c>
      <c r="AN392" s="81">
        <v>5.9051178626490239</v>
      </c>
      <c r="AO392" s="81">
        <v>14.285825338457295</v>
      </c>
      <c r="AP392" s="81">
        <v>1.1805868559878718</v>
      </c>
      <c r="AQ392" s="81">
        <v>14.196127615955721</v>
      </c>
      <c r="AR392" s="81">
        <v>147.96895596556391</v>
      </c>
      <c r="AS392" s="81"/>
      <c r="AT392" s="81"/>
    </row>
    <row r="393" spans="1:46" s="77" customFormat="1" x14ac:dyDescent="0.25">
      <c r="A393" s="77" t="s">
        <v>55</v>
      </c>
      <c r="B393" s="77" t="s">
        <v>42</v>
      </c>
      <c r="D393" s="77" t="s">
        <v>40</v>
      </c>
      <c r="E393" s="77" t="s">
        <v>41</v>
      </c>
      <c r="F393" s="77">
        <v>2020</v>
      </c>
      <c r="H393" s="24"/>
      <c r="I393" s="81">
        <v>2.268563305957112</v>
      </c>
      <c r="J393" s="81">
        <v>7.1422039805345321</v>
      </c>
      <c r="K393" s="81">
        <v>53.634143474818217</v>
      </c>
      <c r="L393" s="81">
        <v>7.8356905489844841</v>
      </c>
      <c r="M393" s="81">
        <v>1.8274710500994851</v>
      </c>
      <c r="N393" s="73">
        <v>2.9057651684654546</v>
      </c>
      <c r="O393" s="81">
        <v>4.4459518001014002</v>
      </c>
      <c r="P393" s="81">
        <v>52.323057269787043</v>
      </c>
      <c r="Q393" s="81">
        <v>77.739049698102463</v>
      </c>
      <c r="R393" s="81">
        <v>32.82601626083278</v>
      </c>
      <c r="S393" s="81">
        <v>8.9229730725260463</v>
      </c>
      <c r="T393" s="81">
        <v>102.13819259993775</v>
      </c>
      <c r="U393" s="81">
        <v>4.2617653082394833</v>
      </c>
      <c r="V393" s="81">
        <v>423.62099747731475</v>
      </c>
      <c r="W393" s="81">
        <v>10.356018532831898</v>
      </c>
      <c r="X393" s="81">
        <v>2.8241230296599071</v>
      </c>
      <c r="Y393" s="81">
        <v>69.450402736228199</v>
      </c>
      <c r="Z393" s="81">
        <v>21.061804481512208</v>
      </c>
      <c r="AA393" s="97">
        <v>0.35401637642561179</v>
      </c>
      <c r="AB393" s="81">
        <v>150.91549744152007</v>
      </c>
      <c r="AC393" s="81">
        <v>12.464958702214398</v>
      </c>
      <c r="AD393" s="81">
        <v>2.4449250787827839</v>
      </c>
      <c r="AE393" s="81">
        <v>9.0917579399308242</v>
      </c>
      <c r="AF393" s="81">
        <v>0.25936739862432845</v>
      </c>
      <c r="AG393" s="81">
        <v>0.77208044797446929</v>
      </c>
      <c r="AH393" s="81">
        <v>0.75356415192083281</v>
      </c>
      <c r="AI393" s="81">
        <v>29.316113127831265</v>
      </c>
      <c r="AJ393" s="97">
        <v>2.8490057372458959</v>
      </c>
      <c r="AK393" s="81">
        <v>85.601706503074695</v>
      </c>
      <c r="AL393" s="81">
        <v>29.875780931658756</v>
      </c>
      <c r="AM393" s="81">
        <v>24.930509238700182</v>
      </c>
      <c r="AN393" s="81">
        <v>7.0505880569989783</v>
      </c>
      <c r="AO393" s="81">
        <v>24.190520379947738</v>
      </c>
      <c r="AP393" s="81">
        <v>1.7221365367288304</v>
      </c>
      <c r="AQ393" s="81">
        <v>14.702672427722289</v>
      </c>
      <c r="AR393" s="81">
        <v>227.24802846490724</v>
      </c>
      <c r="AS393" s="81"/>
      <c r="AT393" s="81"/>
    </row>
    <row r="394" spans="1:46" s="77" customFormat="1" x14ac:dyDescent="0.25">
      <c r="A394" s="77" t="s">
        <v>55</v>
      </c>
      <c r="B394" s="77" t="s">
        <v>42</v>
      </c>
      <c r="D394" s="77" t="s">
        <v>40</v>
      </c>
      <c r="E394" s="77" t="s">
        <v>41</v>
      </c>
      <c r="F394" s="77">
        <v>2030</v>
      </c>
      <c r="H394" s="24"/>
      <c r="I394" s="81">
        <v>2.2706327200103891</v>
      </c>
      <c r="J394" s="81">
        <v>7.1425041434799006</v>
      </c>
      <c r="K394" s="81">
        <v>53.778413121143736</v>
      </c>
      <c r="L394" s="81">
        <v>8.2408255534531065</v>
      </c>
      <c r="M394" s="81">
        <v>1.85691447968324</v>
      </c>
      <c r="N394" s="73">
        <v>2.8906183750555128</v>
      </c>
      <c r="O394" s="81">
        <v>4.5257575953432285</v>
      </c>
      <c r="P394" s="81">
        <v>48.471242393205046</v>
      </c>
      <c r="Q394" s="81">
        <v>78.867091334398026</v>
      </c>
      <c r="R394" s="81">
        <v>33.08172150616425</v>
      </c>
      <c r="S394" s="81">
        <v>8.9742630180908876</v>
      </c>
      <c r="T394" s="81">
        <v>104.5374708608618</v>
      </c>
      <c r="U394" s="81">
        <v>4.2501989845047845</v>
      </c>
      <c r="V394" s="81">
        <v>423.24578079878495</v>
      </c>
      <c r="W394" s="81">
        <v>10.431491828122789</v>
      </c>
      <c r="X394" s="81">
        <v>2.7785528167059459</v>
      </c>
      <c r="Y394" s="81">
        <v>68.351719929330244</v>
      </c>
      <c r="Z394" s="81">
        <v>21.169360389851221</v>
      </c>
      <c r="AA394" s="97">
        <v>0.35563397039947797</v>
      </c>
      <c r="AB394" s="81">
        <v>149.93641320872615</v>
      </c>
      <c r="AC394" s="81">
        <v>13.879651709538109</v>
      </c>
      <c r="AD394" s="81">
        <v>2.4449250787827839</v>
      </c>
      <c r="AE394" s="81">
        <v>9.6067614487883191</v>
      </c>
      <c r="AF394" s="81">
        <v>0.26457017192031329</v>
      </c>
      <c r="AG394" s="81">
        <v>0.77370351299618545</v>
      </c>
      <c r="AH394" s="81">
        <v>0.75356415192083281</v>
      </c>
      <c r="AI394" s="81">
        <v>29.811003979182633</v>
      </c>
      <c r="AJ394" s="97">
        <v>2.8516537195288594</v>
      </c>
      <c r="AK394" s="81">
        <v>93.233817867685616</v>
      </c>
      <c r="AL394" s="81">
        <v>30.302528606413603</v>
      </c>
      <c r="AM394" s="81">
        <v>25.377851978273799</v>
      </c>
      <c r="AN394" s="81">
        <v>6.960510174557931</v>
      </c>
      <c r="AO394" s="81">
        <v>24.108901101513371</v>
      </c>
      <c r="AP394" s="81">
        <v>1.7203638672399193</v>
      </c>
      <c r="AQ394" s="81">
        <v>14.347026521173339</v>
      </c>
      <c r="AR394" s="81">
        <v>228.86999518107578</v>
      </c>
      <c r="AS394" s="81"/>
      <c r="AT394" s="81"/>
    </row>
    <row r="395" spans="1:46" s="77" customFormat="1" x14ac:dyDescent="0.25">
      <c r="A395" s="77" t="s">
        <v>55</v>
      </c>
      <c r="B395" s="77" t="s">
        <v>42</v>
      </c>
      <c r="D395" s="77" t="s">
        <v>40</v>
      </c>
      <c r="E395" s="77" t="s">
        <v>41</v>
      </c>
      <c r="F395" s="77">
        <v>2040</v>
      </c>
      <c r="H395" s="24"/>
      <c r="I395" s="81">
        <v>2.2698364582884101</v>
      </c>
      <c r="J395" s="81">
        <v>7.1524680201945756</v>
      </c>
      <c r="K395" s="81">
        <v>53.875384030101188</v>
      </c>
      <c r="L395" s="81">
        <v>8.0860785495185734</v>
      </c>
      <c r="M395" s="81">
        <v>1.8729688565400913</v>
      </c>
      <c r="N395" s="73">
        <v>2.9230201737248449</v>
      </c>
      <c r="O395" s="81">
        <v>4.6485807647667388</v>
      </c>
      <c r="P395" s="81">
        <v>46.942947002807557</v>
      </c>
      <c r="Q395" s="81">
        <v>80.276757919037081</v>
      </c>
      <c r="R395" s="81">
        <v>32.936249940754543</v>
      </c>
      <c r="S395" s="81">
        <v>9.0239879382415911</v>
      </c>
      <c r="T395" s="81">
        <v>105.253353545808</v>
      </c>
      <c r="U395" s="81">
        <v>4.380238390366717</v>
      </c>
      <c r="V395" s="81">
        <v>422.98639018912479</v>
      </c>
      <c r="W395" s="81">
        <v>10.666298029005453</v>
      </c>
      <c r="X395" s="81">
        <v>2.7461340057618342</v>
      </c>
      <c r="Y395" s="81">
        <v>69.303598705524607</v>
      </c>
      <c r="Z395" s="81">
        <v>21.192059094396992</v>
      </c>
      <c r="AA395" s="97">
        <v>0.35732809740593774</v>
      </c>
      <c r="AB395" s="81">
        <v>147.68740805024979</v>
      </c>
      <c r="AC395" s="81">
        <v>15.086673845026393</v>
      </c>
      <c r="AD395" s="81">
        <v>2.4449250787827839</v>
      </c>
      <c r="AE395" s="81">
        <v>9.8789771652736711</v>
      </c>
      <c r="AF395" s="81">
        <v>0.26766297073204781</v>
      </c>
      <c r="AG395" s="81">
        <v>0.77591512003057994</v>
      </c>
      <c r="AH395" s="81">
        <v>0.75356415192083281</v>
      </c>
      <c r="AI395" s="81">
        <v>30.169793712870284</v>
      </c>
      <c r="AJ395" s="97">
        <v>2.8821265319013989</v>
      </c>
      <c r="AK395" s="81">
        <v>101.67612963742408</v>
      </c>
      <c r="AL395" s="81">
        <v>30.879950174733388</v>
      </c>
      <c r="AM395" s="81">
        <v>25.345806671008109</v>
      </c>
      <c r="AN395" s="81">
        <v>6.9994890526371156</v>
      </c>
      <c r="AO395" s="81">
        <v>24.263270694278912</v>
      </c>
      <c r="AP395" s="81">
        <v>1.7026120062276133</v>
      </c>
      <c r="AQ395" s="81">
        <v>13.885250058992966</v>
      </c>
      <c r="AR395" s="81">
        <v>230.42411748770348</v>
      </c>
      <c r="AS395" s="81"/>
      <c r="AT395" s="81"/>
    </row>
    <row r="396" spans="1:46" s="77" customFormat="1" x14ac:dyDescent="0.25">
      <c r="A396" s="77" t="s">
        <v>55</v>
      </c>
      <c r="B396" s="77" t="s">
        <v>42</v>
      </c>
      <c r="D396" s="77" t="s">
        <v>40</v>
      </c>
      <c r="E396" s="80" t="s">
        <v>41</v>
      </c>
      <c r="F396" s="80">
        <v>2050</v>
      </c>
      <c r="G396" s="80"/>
      <c r="H396" s="25"/>
      <c r="I396" s="82">
        <v>2.2694906580562741</v>
      </c>
      <c r="J396" s="82">
        <v>7.1624318969092498</v>
      </c>
      <c r="K396" s="82">
        <v>53.972354939058633</v>
      </c>
      <c r="L396" s="82">
        <v>7.931331545584043</v>
      </c>
      <c r="M396" s="82">
        <v>1.8904140819164739</v>
      </c>
      <c r="N396" s="96">
        <v>2.9554219723941775</v>
      </c>
      <c r="O396" s="82">
        <v>4.771403934190249</v>
      </c>
      <c r="P396" s="82">
        <v>45.414651612410061</v>
      </c>
      <c r="Q396" s="82">
        <v>81.68642450367615</v>
      </c>
      <c r="R396" s="82">
        <v>32.790778375344829</v>
      </c>
      <c r="S396" s="82">
        <v>9.0737128583922964</v>
      </c>
      <c r="T396" s="82">
        <v>105.96923623075413</v>
      </c>
      <c r="U396" s="82">
        <v>4.5102777962286495</v>
      </c>
      <c r="V396" s="82">
        <v>422.7269995794648</v>
      </c>
      <c r="W396" s="82">
        <v>10.901104229888118</v>
      </c>
      <c r="X396" s="82">
        <v>2.7369395527831695</v>
      </c>
      <c r="Y396" s="82">
        <v>70.255477481718984</v>
      </c>
      <c r="Z396" s="82">
        <v>21.214757798942763</v>
      </c>
      <c r="AA396" s="98">
        <v>0.35902222441239756</v>
      </c>
      <c r="AB396" s="82">
        <v>145.43840289177334</v>
      </c>
      <c r="AC396" s="82">
        <v>16.293695980514677</v>
      </c>
      <c r="AD396" s="82">
        <v>2.4449250787827839</v>
      </c>
      <c r="AE396" s="82">
        <v>10.151192881759027</v>
      </c>
      <c r="AF396" s="82">
        <v>0.27125226996312557</v>
      </c>
      <c r="AG396" s="82">
        <v>0.77820532365713346</v>
      </c>
      <c r="AH396" s="82">
        <v>0.75356415192083281</v>
      </c>
      <c r="AI396" s="82">
        <v>30.528583446557938</v>
      </c>
      <c r="AJ396" s="98">
        <v>2.9125993442739389</v>
      </c>
      <c r="AK396" s="82">
        <v>110.11844140716259</v>
      </c>
      <c r="AL396" s="82">
        <v>31.457371743053166</v>
      </c>
      <c r="AM396" s="82">
        <v>25.313761363742422</v>
      </c>
      <c r="AN396" s="82">
        <v>7.0435883107678459</v>
      </c>
      <c r="AO396" s="82">
        <v>24.41764028704446</v>
      </c>
      <c r="AP396" s="82">
        <v>1.6848601452153071</v>
      </c>
      <c r="AQ396" s="82">
        <v>13.423473596812594</v>
      </c>
      <c r="AR396" s="82">
        <v>231.97823979433113</v>
      </c>
      <c r="AS396" s="85"/>
      <c r="AT396" s="85"/>
    </row>
    <row r="397" spans="1:46" s="77" customFormat="1" x14ac:dyDescent="0.25">
      <c r="E397" s="77" t="s">
        <v>45</v>
      </c>
      <c r="F397" s="77">
        <v>2010</v>
      </c>
      <c r="I397" s="81">
        <v>3.4835897497836608</v>
      </c>
      <c r="J397" s="81">
        <v>6.2437127192970054</v>
      </c>
      <c r="K397" s="81">
        <v>6.3172023659951586</v>
      </c>
      <c r="L397" s="81">
        <v>3.3219291609920729</v>
      </c>
      <c r="M397" s="81">
        <v>3.4835897497836612</v>
      </c>
      <c r="N397" s="73">
        <v>6.2437127192970054</v>
      </c>
      <c r="O397" s="81">
        <v>4.0576550809604894</v>
      </c>
      <c r="P397" s="81">
        <v>3.6195685992228217</v>
      </c>
      <c r="Q397" s="81">
        <v>6.1161829574187081</v>
      </c>
      <c r="R397" s="81">
        <v>7.2489854142081889</v>
      </c>
      <c r="S397" s="81">
        <v>3.6251274503902744</v>
      </c>
      <c r="T397" s="81">
        <v>4.2157848570152785</v>
      </c>
      <c r="U397" s="81">
        <v>6.4271831687914878</v>
      </c>
      <c r="V397" s="81">
        <v>6.372036591399163</v>
      </c>
      <c r="W397" s="81">
        <v>4.1296617006914023</v>
      </c>
      <c r="X397" s="81">
        <v>3.3916269210386862</v>
      </c>
      <c r="Y397" s="81">
        <v>3.5094781100010821</v>
      </c>
      <c r="Z397" s="81">
        <v>6.1880955938964899</v>
      </c>
      <c r="AA397" s="81">
        <v>4.1296617006914023</v>
      </c>
      <c r="AB397" s="81">
        <v>4.798345556535331</v>
      </c>
      <c r="AC397" s="81">
        <v>3.3830691225358667</v>
      </c>
      <c r="AD397" s="81">
        <v>6.1679300257673759</v>
      </c>
      <c r="AE397" s="81">
        <v>3.5002601556891562</v>
      </c>
      <c r="AF397" s="81">
        <v>3.4835897497836608</v>
      </c>
      <c r="AG397" s="81">
        <v>3.3916269210386862</v>
      </c>
      <c r="AH397" s="81">
        <v>3.4835897497836608</v>
      </c>
      <c r="AI397" s="81">
        <v>6.3642330674946255</v>
      </c>
      <c r="AJ397" s="81">
        <v>6.698463169051406</v>
      </c>
      <c r="AK397" s="81">
        <v>3.4827226796735888</v>
      </c>
      <c r="AL397" s="81">
        <v>3.7758593663885422</v>
      </c>
      <c r="AM397" s="81">
        <v>3.2383983526337277</v>
      </c>
      <c r="AN397" s="81">
        <v>3.4835897497836608</v>
      </c>
      <c r="AO397" s="81">
        <v>6.6845675413794305</v>
      </c>
      <c r="AP397" s="81">
        <v>3.870119975580697</v>
      </c>
      <c r="AQ397" s="81">
        <v>3.6203208806461955</v>
      </c>
      <c r="AR397" s="81">
        <v>6.4873915637109922</v>
      </c>
      <c r="AS397" s="81"/>
      <c r="AT397" s="81"/>
    </row>
    <row r="398" spans="1:46" s="77" customFormat="1" x14ac:dyDescent="0.25">
      <c r="E398" s="77" t="s">
        <v>45</v>
      </c>
      <c r="F398" s="77">
        <v>2020</v>
      </c>
      <c r="H398" s="24"/>
      <c r="I398" s="81">
        <v>3.4835897497836608</v>
      </c>
      <c r="J398" s="81">
        <v>6.2407453958809249</v>
      </c>
      <c r="K398" s="81">
        <v>6.3160405347895798</v>
      </c>
      <c r="L398" s="81">
        <v>3.3227767445948282</v>
      </c>
      <c r="M398" s="81">
        <v>3.4835897497836608</v>
      </c>
      <c r="N398" s="73">
        <v>6.2407453958809249</v>
      </c>
      <c r="O398" s="81">
        <v>4.0576906154843417</v>
      </c>
      <c r="P398" s="81">
        <v>3.620279560770955</v>
      </c>
      <c r="Q398" s="81">
        <v>6.1175679388601321</v>
      </c>
      <c r="R398" s="81">
        <v>7.2489916326553629</v>
      </c>
      <c r="S398" s="81">
        <v>3.6251203399327392</v>
      </c>
      <c r="T398" s="81">
        <v>4.2163673091837301</v>
      </c>
      <c r="U398" s="81">
        <v>6.4285344846985533</v>
      </c>
      <c r="V398" s="81">
        <v>6.3722294169776879</v>
      </c>
      <c r="W398" s="81">
        <v>4.1275948223246726</v>
      </c>
      <c r="X398" s="81">
        <v>3.3916269210386862</v>
      </c>
      <c r="Y398" s="81">
        <v>3.5089807554511552</v>
      </c>
      <c r="Z398" s="81">
        <v>6.1880983289113356</v>
      </c>
      <c r="AA398" s="81">
        <v>4.1275948223246726</v>
      </c>
      <c r="AB398" s="81">
        <v>4.7993653934188458</v>
      </c>
      <c r="AC398" s="81">
        <v>3.3830634435576203</v>
      </c>
      <c r="AD398" s="81">
        <v>6.1667366398528678</v>
      </c>
      <c r="AE398" s="81">
        <v>3.5002792468560475</v>
      </c>
      <c r="AF398" s="81">
        <v>3.4835897497836608</v>
      </c>
      <c r="AG398" s="81">
        <v>3.3916269210386862</v>
      </c>
      <c r="AH398" s="81">
        <v>3.4835897497836608</v>
      </c>
      <c r="AI398" s="81">
        <v>6.3751463553415908</v>
      </c>
      <c r="AJ398" s="81">
        <v>6.698463169051406</v>
      </c>
      <c r="AK398" s="81">
        <v>3.4827638118835926</v>
      </c>
      <c r="AL398" s="81">
        <v>3.776324029602188</v>
      </c>
      <c r="AM398" s="81">
        <v>3.238329320549636</v>
      </c>
      <c r="AN398" s="81">
        <v>3.4835897497836608</v>
      </c>
      <c r="AO398" s="81">
        <v>6.6836145498156476</v>
      </c>
      <c r="AP398" s="81">
        <v>3.8701481590760487</v>
      </c>
      <c r="AQ398" s="81">
        <v>3.6210641397338357</v>
      </c>
      <c r="AR398" s="81">
        <v>6.4870886767936309</v>
      </c>
      <c r="AS398" s="81"/>
      <c r="AT398" s="81"/>
    </row>
    <row r="399" spans="1:46" s="77" customFormat="1" x14ac:dyDescent="0.25">
      <c r="E399" s="77" t="s">
        <v>45</v>
      </c>
      <c r="F399" s="77">
        <v>2030</v>
      </c>
      <c r="H399" s="24"/>
      <c r="I399" s="81">
        <v>3.4835897497836608</v>
      </c>
      <c r="J399" s="81">
        <v>6.2409229959984049</v>
      </c>
      <c r="K399" s="81">
        <v>6.3249137307988592</v>
      </c>
      <c r="L399" s="81">
        <v>3.4299516498294098</v>
      </c>
      <c r="M399" s="81">
        <v>3.4835897497836608</v>
      </c>
      <c r="N399" s="73">
        <v>6.2409229959984049</v>
      </c>
      <c r="O399" s="81">
        <v>4.1076968751248657</v>
      </c>
      <c r="P399" s="81">
        <v>3.4491004267394079</v>
      </c>
      <c r="Q399" s="81">
        <v>6.1645064460187431</v>
      </c>
      <c r="R399" s="81">
        <v>7.2821767479474193</v>
      </c>
      <c r="S399" s="81">
        <v>3.6386470634655224</v>
      </c>
      <c r="T399" s="81">
        <v>4.2890883626434393</v>
      </c>
      <c r="U399" s="81">
        <v>6.4192929672536234</v>
      </c>
      <c r="V399" s="81">
        <v>6.369681917790234</v>
      </c>
      <c r="W399" s="81">
        <v>4.1485333577528021</v>
      </c>
      <c r="X399" s="81">
        <v>3.3916269210386858</v>
      </c>
      <c r="Y399" s="81">
        <v>3.4762985476793595</v>
      </c>
      <c r="Z399" s="81">
        <v>6.2044518097886661</v>
      </c>
      <c r="AA399" s="81">
        <v>4.1485333577528021</v>
      </c>
      <c r="AB399" s="81">
        <v>4.7784050647340397</v>
      </c>
      <c r="AC399" s="81">
        <v>3.6226715068527886</v>
      </c>
      <c r="AD399" s="81">
        <v>6.1667366398528678</v>
      </c>
      <c r="AE399" s="81">
        <v>3.6265082654675171</v>
      </c>
      <c r="AF399" s="81">
        <v>3.4835897497836608</v>
      </c>
      <c r="AG399" s="81">
        <v>3.3916269210386862</v>
      </c>
      <c r="AH399" s="81">
        <v>3.4835897497836608</v>
      </c>
      <c r="AI399" s="81">
        <v>6.4350730762359074</v>
      </c>
      <c r="AJ399" s="81">
        <v>6.698463169051406</v>
      </c>
      <c r="AK399" s="81">
        <v>3.6885987206915334</v>
      </c>
      <c r="AL399" s="81">
        <v>3.8128992558429311</v>
      </c>
      <c r="AM399" s="81">
        <v>3.2951858993856069</v>
      </c>
      <c r="AN399" s="81">
        <v>3.4835897497836608</v>
      </c>
      <c r="AO399" s="81">
        <v>6.6712229172976167</v>
      </c>
      <c r="AP399" s="81">
        <v>3.8674736289934062</v>
      </c>
      <c r="AQ399" s="81">
        <v>3.5647539317616488</v>
      </c>
      <c r="AR399" s="81">
        <v>6.5168295458049688</v>
      </c>
      <c r="AS399" s="81"/>
      <c r="AT399" s="81"/>
    </row>
    <row r="400" spans="1:46" s="77" customFormat="1" x14ac:dyDescent="0.25">
      <c r="E400" s="77" t="s">
        <v>45</v>
      </c>
      <c r="F400" s="77">
        <v>2040</v>
      </c>
      <c r="H400" s="24"/>
      <c r="I400" s="81">
        <v>3.4835897497836608</v>
      </c>
      <c r="J400" s="81">
        <v>6.2454475687966964</v>
      </c>
      <c r="K400" s="81">
        <v>6.3309521368726509</v>
      </c>
      <c r="L400" s="81">
        <v>3.3888849496455489</v>
      </c>
      <c r="M400" s="81">
        <v>3.4835897497836608</v>
      </c>
      <c r="N400" s="73">
        <v>6.2454475687966964</v>
      </c>
      <c r="O400" s="81">
        <v>4.1846577935826383</v>
      </c>
      <c r="P400" s="81">
        <v>3.3805081630757656</v>
      </c>
      <c r="Q400" s="81">
        <v>6.225645011166506</v>
      </c>
      <c r="R400" s="81">
        <v>7.2632976253718189</v>
      </c>
      <c r="S400" s="81">
        <v>3.6517610420467235</v>
      </c>
      <c r="T400" s="81">
        <v>4.3047536012851628</v>
      </c>
      <c r="U400" s="81">
        <v>6.5276856590042085</v>
      </c>
      <c r="V400" s="81">
        <v>6.3679423876022199</v>
      </c>
      <c r="W400" s="81">
        <v>4.2223171039372751</v>
      </c>
      <c r="X400" s="81">
        <v>3.3916269210386862</v>
      </c>
      <c r="Y400" s="81">
        <v>3.5088905956603655</v>
      </c>
      <c r="Z400" s="81">
        <v>6.2079502459158284</v>
      </c>
      <c r="AA400" s="81">
        <v>4.2223171039372751</v>
      </c>
      <c r="AB400" s="81">
        <v>4.7251041053235356</v>
      </c>
      <c r="AC400" s="81">
        <v>3.8053041131912435</v>
      </c>
      <c r="AD400" s="81">
        <v>6.1667366398528678</v>
      </c>
      <c r="AE400" s="81">
        <v>3.6932292142602621</v>
      </c>
      <c r="AF400" s="81">
        <v>3.4835897497836608</v>
      </c>
      <c r="AG400" s="81">
        <v>3.3916269210386862</v>
      </c>
      <c r="AH400" s="81">
        <v>3.4835897497836608</v>
      </c>
      <c r="AI400" s="81">
        <v>6.4830149175829863</v>
      </c>
      <c r="AJ400" s="81">
        <v>6.698463169051406</v>
      </c>
      <c r="AK400" s="81">
        <v>3.7822370859134078</v>
      </c>
      <c r="AL400" s="81">
        <v>3.8632339857787255</v>
      </c>
      <c r="AM400" s="81">
        <v>3.3412543100093375</v>
      </c>
      <c r="AN400" s="81">
        <v>3.4835897497836608</v>
      </c>
      <c r="AO400" s="81">
        <v>6.6956668660172287</v>
      </c>
      <c r="AP400" s="81">
        <v>3.8406903585657846</v>
      </c>
      <c r="AQ400" s="81">
        <v>3.4909539236131075</v>
      </c>
      <c r="AR400" s="81">
        <v>6.5630675575264217</v>
      </c>
      <c r="AS400" s="81"/>
      <c r="AT400" s="81"/>
    </row>
    <row r="401" spans="1:49" s="77" customFormat="1" x14ac:dyDescent="0.25">
      <c r="E401" s="77" t="s">
        <v>45</v>
      </c>
      <c r="F401" s="77">
        <v>2050</v>
      </c>
      <c r="H401" s="24"/>
      <c r="I401" s="81">
        <v>3.4835897497836608</v>
      </c>
      <c r="J401" s="81">
        <v>6.2499816207091472</v>
      </c>
      <c r="K401" s="81">
        <v>6.3370231794110339</v>
      </c>
      <c r="L401" s="81">
        <v>3.3484043764820184</v>
      </c>
      <c r="M401" s="81">
        <v>3.4835897497836608</v>
      </c>
      <c r="N401" s="73">
        <v>6.2499816207091472</v>
      </c>
      <c r="O401" s="81">
        <v>4.261618712040411</v>
      </c>
      <c r="P401" s="81">
        <v>3.5439561820053198</v>
      </c>
      <c r="Q401" s="81">
        <v>6.2895318735501213</v>
      </c>
      <c r="R401" s="81">
        <v>7.2444185027962202</v>
      </c>
      <c r="S401" s="81">
        <v>3.6648750206279246</v>
      </c>
      <c r="T401" s="81">
        <v>4.3068939339015753</v>
      </c>
      <c r="U401" s="81">
        <v>6.641246632353675</v>
      </c>
      <c r="V401" s="81">
        <v>6.3663183368686136</v>
      </c>
      <c r="W401" s="81">
        <v>4.2996770871601955</v>
      </c>
      <c r="X401" s="81">
        <v>3.3916269210386862</v>
      </c>
      <c r="Y401" s="81">
        <v>3.5433729920824795</v>
      </c>
      <c r="Z401" s="81">
        <v>6.2114829190829939</v>
      </c>
      <c r="AA401" s="81">
        <v>4.2996770871601955</v>
      </c>
      <c r="AB401" s="81">
        <v>4.6728719366754632</v>
      </c>
      <c r="AC401" s="81">
        <v>3.8053041131912435</v>
      </c>
      <c r="AD401" s="81">
        <v>6.1667366398528678</v>
      </c>
      <c r="AE401" s="81">
        <v>3.7599501630530048</v>
      </c>
      <c r="AF401" s="81">
        <v>3.4835897497836608</v>
      </c>
      <c r="AG401" s="81">
        <v>3.3916269210386862</v>
      </c>
      <c r="AH401" s="81">
        <v>3.4835897497836608</v>
      </c>
      <c r="AI401" s="81">
        <v>6.5123668200514917</v>
      </c>
      <c r="AJ401" s="81">
        <v>6.698463169051406</v>
      </c>
      <c r="AK401" s="81">
        <v>3.8003763967055941</v>
      </c>
      <c r="AL401" s="81">
        <v>3.9146626639567881</v>
      </c>
      <c r="AM401" s="81">
        <v>3.3501031830814099</v>
      </c>
      <c r="AN401" s="81">
        <v>3.4835897497836608</v>
      </c>
      <c r="AO401" s="81">
        <v>6.7213105107220379</v>
      </c>
      <c r="AP401" s="81">
        <v>3.8139070881381611</v>
      </c>
      <c r="AQ401" s="81">
        <v>3.4207713260573227</v>
      </c>
      <c r="AR401" s="81">
        <v>6.5942958586454736</v>
      </c>
      <c r="AS401" s="81"/>
      <c r="AT401" s="81"/>
    </row>
    <row r="402" spans="1:49" s="77" customFormat="1" x14ac:dyDescent="0.25">
      <c r="B402" s="77" t="s">
        <v>46</v>
      </c>
      <c r="I402" s="83"/>
      <c r="J402" s="83"/>
      <c r="K402" s="83"/>
      <c r="L402" s="83"/>
      <c r="M402" s="83"/>
      <c r="N402" s="41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  <c r="AL402" s="83"/>
      <c r="AM402" s="83"/>
      <c r="AN402" s="83"/>
      <c r="AO402" s="83"/>
      <c r="AP402" s="83"/>
      <c r="AQ402" s="83"/>
      <c r="AR402" s="83"/>
      <c r="AS402" s="83"/>
      <c r="AT402" s="83"/>
    </row>
    <row r="403" spans="1:49" s="77" customFormat="1" x14ac:dyDescent="0.25">
      <c r="A403" s="77" t="s">
        <v>56</v>
      </c>
      <c r="B403" s="77" t="s">
        <v>42</v>
      </c>
      <c r="D403" s="77" t="s">
        <v>40</v>
      </c>
      <c r="E403" s="77" t="s">
        <v>41</v>
      </c>
      <c r="F403" s="77">
        <v>2010</v>
      </c>
      <c r="I403" s="81">
        <v>0.37002439271488818</v>
      </c>
      <c r="J403" s="81">
        <v>1.0655533826318087</v>
      </c>
      <c r="K403" s="81">
        <v>8.3999651326001459</v>
      </c>
      <c r="L403" s="81">
        <v>0.30206771081960287</v>
      </c>
      <c r="M403" s="81">
        <v>0.38255152504344525</v>
      </c>
      <c r="N403" s="73">
        <v>2.7633251399308096</v>
      </c>
      <c r="O403" s="81">
        <v>0.5815004679269552</v>
      </c>
      <c r="P403" s="81">
        <v>4.2639597944853342</v>
      </c>
      <c r="Q403" s="81">
        <v>52.55634715128533</v>
      </c>
      <c r="R403" s="81">
        <v>17.892002640704916</v>
      </c>
      <c r="S403" s="81">
        <v>0.87629951787740978</v>
      </c>
      <c r="T403" s="81">
        <v>24.072450036740939</v>
      </c>
      <c r="U403" s="81">
        <v>1.2346578804410233</v>
      </c>
      <c r="V403" s="81">
        <v>22.875113702891124</v>
      </c>
      <c r="W403" s="81">
        <v>0.83002536719995712</v>
      </c>
      <c r="X403" s="81">
        <v>1.2073594171730091</v>
      </c>
      <c r="Y403" s="81">
        <v>2.2754887034196916</v>
      </c>
      <c r="Z403" s="81">
        <v>6.7106950426367113</v>
      </c>
      <c r="AA403" s="97">
        <v>9.6599496750155847E-2</v>
      </c>
      <c r="AB403" s="81">
        <v>21.000029871057826</v>
      </c>
      <c r="AC403" s="81">
        <v>1.3615685811543354</v>
      </c>
      <c r="AD403" s="81">
        <v>0.2994599131312029</v>
      </c>
      <c r="AE403" s="81">
        <v>0.27916898283697661</v>
      </c>
      <c r="AF403" s="81">
        <v>5.1232240876219935E-2</v>
      </c>
      <c r="AG403" s="81">
        <v>0.23980705505667468</v>
      </c>
      <c r="AH403" s="81">
        <v>0.27916898283697661</v>
      </c>
      <c r="AI403" s="81">
        <v>25.696454388913523</v>
      </c>
      <c r="AJ403" s="97">
        <v>1.7098025527381016</v>
      </c>
      <c r="AK403" s="81">
        <v>4.6494009245397816</v>
      </c>
      <c r="AL403" s="81">
        <v>2.1183907217490119</v>
      </c>
      <c r="AM403" s="81">
        <v>3.1991798949610741</v>
      </c>
      <c r="AN403" s="81">
        <v>4.5514225816893337</v>
      </c>
      <c r="AO403" s="81">
        <v>3.3167232774300626</v>
      </c>
      <c r="AP403" s="81">
        <v>0.36618088628991458</v>
      </c>
      <c r="AQ403" s="81">
        <v>2.2776087535485967</v>
      </c>
      <c r="AR403" s="81">
        <v>12.028182879738534</v>
      </c>
      <c r="AS403" s="81"/>
      <c r="AT403" s="81"/>
    </row>
    <row r="404" spans="1:49" s="77" customFormat="1" x14ac:dyDescent="0.25">
      <c r="A404" s="77" t="s">
        <v>56</v>
      </c>
      <c r="B404" s="77" t="s">
        <v>42</v>
      </c>
      <c r="D404" s="77" t="s">
        <v>40</v>
      </c>
      <c r="E404" s="77" t="s">
        <v>41</v>
      </c>
      <c r="F404" s="77">
        <v>2020</v>
      </c>
      <c r="H404" s="24"/>
      <c r="I404" s="81">
        <v>0.54117290549220887</v>
      </c>
      <c r="J404" s="81">
        <v>2.05770059310117</v>
      </c>
      <c r="K404" s="81">
        <v>12.621590598645277</v>
      </c>
      <c r="L404" s="81">
        <v>0.28297961729339</v>
      </c>
      <c r="M404" s="81">
        <v>0.56221565776485438</v>
      </c>
      <c r="N404" s="73">
        <v>4.153601629593604</v>
      </c>
      <c r="O404" s="81">
        <v>0.69686834695172617</v>
      </c>
      <c r="P404" s="81">
        <v>4.3643475608371052</v>
      </c>
      <c r="Q404" s="81">
        <v>84.236245202459145</v>
      </c>
      <c r="R404" s="81">
        <v>22.396320610247937</v>
      </c>
      <c r="S404" s="81">
        <v>0.95128189475385982</v>
      </c>
      <c r="T404" s="81">
        <v>32.318330952775291</v>
      </c>
      <c r="U404" s="81">
        <v>2.2355797519435798</v>
      </c>
      <c r="V404" s="81">
        <v>37.52162054358746</v>
      </c>
      <c r="W404" s="81">
        <v>1.1423935089450559</v>
      </c>
      <c r="X404" s="81">
        <v>1.5680449842965598</v>
      </c>
      <c r="Y404" s="81">
        <v>1.8778954024886627</v>
      </c>
      <c r="Z404" s="81">
        <v>11.472198147620711</v>
      </c>
      <c r="AA404" s="97">
        <v>0.15509823316768151</v>
      </c>
      <c r="AB404" s="81">
        <v>29.596882209294503</v>
      </c>
      <c r="AC404" s="81">
        <v>1.860831376838592</v>
      </c>
      <c r="AD404" s="81">
        <v>0.59891982626240581</v>
      </c>
      <c r="AE404" s="81">
        <v>0.33699715616457299</v>
      </c>
      <c r="AF404" s="81">
        <v>6.3074176203126331E-2</v>
      </c>
      <c r="AG404" s="81">
        <v>0.29960784860483813</v>
      </c>
      <c r="AH404" s="81">
        <v>6.0468566544859735E-2</v>
      </c>
      <c r="AI404" s="81">
        <v>42.499175076779153</v>
      </c>
      <c r="AJ404" s="97">
        <v>2.4902366686323516</v>
      </c>
      <c r="AK404" s="81">
        <v>6.4373907120620295</v>
      </c>
      <c r="AL404" s="81">
        <v>2.6975223966666713</v>
      </c>
      <c r="AM404" s="81">
        <v>3.6002521080048471</v>
      </c>
      <c r="AN404" s="81">
        <v>5.0333541236229156</v>
      </c>
      <c r="AO404" s="81">
        <v>5.0235062266240309</v>
      </c>
      <c r="AP404" s="81">
        <v>0.48409781805901553</v>
      </c>
      <c r="AQ404" s="81">
        <v>2.0418917230863931</v>
      </c>
      <c r="AR404" s="81">
        <v>20.185272051996169</v>
      </c>
      <c r="AS404" s="81"/>
      <c r="AT404" s="81"/>
    </row>
    <row r="405" spans="1:49" s="77" customFormat="1" x14ac:dyDescent="0.25">
      <c r="A405" s="77" t="s">
        <v>56</v>
      </c>
      <c r="B405" s="77" t="s">
        <v>42</v>
      </c>
      <c r="D405" s="77" t="s">
        <v>40</v>
      </c>
      <c r="E405" s="77" t="s">
        <v>41</v>
      </c>
      <c r="F405" s="77">
        <v>2030</v>
      </c>
      <c r="H405" s="24"/>
      <c r="I405" s="81">
        <v>0.53964028144498266</v>
      </c>
      <c r="J405" s="81">
        <v>2.0568615970123112</v>
      </c>
      <c r="K405" s="81">
        <v>12.52879742862476</v>
      </c>
      <c r="L405" s="81">
        <v>0.31983264371156345</v>
      </c>
      <c r="M405" s="81">
        <v>0.57597756492679897</v>
      </c>
      <c r="N405" s="73">
        <v>4.0284172761609076</v>
      </c>
      <c r="O405" s="81">
        <v>0.73017321182131201</v>
      </c>
      <c r="P405" s="81">
        <v>4.0333352201508106</v>
      </c>
      <c r="Q405" s="81">
        <v>83.928004843443347</v>
      </c>
      <c r="R405" s="81">
        <v>22.459999129906898</v>
      </c>
      <c r="S405" s="81">
        <v>1.0067557738722479</v>
      </c>
      <c r="T405" s="81">
        <v>32.767162326445735</v>
      </c>
      <c r="U405" s="81">
        <v>2.2386855422157406</v>
      </c>
      <c r="V405" s="81">
        <v>37.818753478526318</v>
      </c>
      <c r="W405" s="81">
        <v>1.1585156461034145</v>
      </c>
      <c r="X405" s="81">
        <v>1.4732492264116501</v>
      </c>
      <c r="Y405" s="81">
        <v>1.8921339489799083</v>
      </c>
      <c r="Z405" s="81">
        <v>11.514042921899694</v>
      </c>
      <c r="AA405" s="97">
        <v>0.1520945178296185</v>
      </c>
      <c r="AB405" s="81">
        <v>29.610187471842693</v>
      </c>
      <c r="AC405" s="81">
        <v>2.0599044918103027</v>
      </c>
      <c r="AD405" s="81">
        <v>0.59891982626240581</v>
      </c>
      <c r="AE405" s="81">
        <v>0.36402856191040084</v>
      </c>
      <c r="AF405" s="81">
        <v>6.3856717784288239E-2</v>
      </c>
      <c r="AG405" s="81">
        <v>0.29266066603486185</v>
      </c>
      <c r="AH405" s="81">
        <v>6.0468566544859735E-2</v>
      </c>
      <c r="AI405" s="81">
        <v>42.13968779279439</v>
      </c>
      <c r="AJ405" s="97">
        <v>2.4017143855697332</v>
      </c>
      <c r="AK405" s="81">
        <v>6.5198144826613937</v>
      </c>
      <c r="AL405" s="81">
        <v>2.813439193592564</v>
      </c>
      <c r="AM405" s="81">
        <v>4.0126528970557684</v>
      </c>
      <c r="AN405" s="81">
        <v>4.862656829985851</v>
      </c>
      <c r="AO405" s="81">
        <v>4.8734683640877581</v>
      </c>
      <c r="AP405" s="81">
        <v>0.49718230764568816</v>
      </c>
      <c r="AQ405" s="81">
        <v>2.1639084647637157</v>
      </c>
      <c r="AR405" s="81">
        <v>20.222924580016656</v>
      </c>
      <c r="AS405" s="81"/>
      <c r="AT405" s="81"/>
    </row>
    <row r="406" spans="1:49" s="77" customFormat="1" x14ac:dyDescent="0.25">
      <c r="A406" s="77" t="s">
        <v>56</v>
      </c>
      <c r="B406" s="77" t="s">
        <v>42</v>
      </c>
      <c r="D406" s="77" t="s">
        <v>40</v>
      </c>
      <c r="E406" s="77" t="s">
        <v>41</v>
      </c>
      <c r="F406" s="77">
        <v>2040</v>
      </c>
      <c r="H406" s="24"/>
      <c r="I406" s="81">
        <v>0.53950731670670371</v>
      </c>
      <c r="J406" s="81">
        <v>2.0582575265106291</v>
      </c>
      <c r="K406" s="81">
        <v>12.486038002547673</v>
      </c>
      <c r="L406" s="81">
        <v>0.32626793709084984</v>
      </c>
      <c r="M406" s="81">
        <v>0.5784948720218468</v>
      </c>
      <c r="N406" s="73">
        <v>4.1449527673824074</v>
      </c>
      <c r="O406" s="81">
        <v>0.766771548070738</v>
      </c>
      <c r="P406" s="81">
        <v>4.0853535336656268</v>
      </c>
      <c r="Q406" s="81">
        <v>83.729007401943548</v>
      </c>
      <c r="R406" s="81">
        <v>22.440543316455329</v>
      </c>
      <c r="S406" s="81">
        <v>1.033126448541287</v>
      </c>
      <c r="T406" s="81">
        <v>35.580559400215158</v>
      </c>
      <c r="U406" s="81">
        <v>2.2905897535815622</v>
      </c>
      <c r="V406" s="81">
        <v>37.970823604310013</v>
      </c>
      <c r="W406" s="81">
        <v>1.2210062764989007</v>
      </c>
      <c r="X406" s="81">
        <v>1.4190779424004443</v>
      </c>
      <c r="Y406" s="81">
        <v>2.020410378602723</v>
      </c>
      <c r="Z406" s="81">
        <v>11.487541744685499</v>
      </c>
      <c r="AA406" s="97">
        <v>0.15474523509939711</v>
      </c>
      <c r="AB406" s="81">
        <v>30.124674736184314</v>
      </c>
      <c r="AC406" s="81">
        <v>2.153392267118341</v>
      </c>
      <c r="AD406" s="81">
        <v>0.59891982626240581</v>
      </c>
      <c r="AE406" s="81">
        <v>0.36023369454330251</v>
      </c>
      <c r="AF406" s="81">
        <v>6.4431303326659736E-2</v>
      </c>
      <c r="AG406" s="81">
        <v>0.29309820162964434</v>
      </c>
      <c r="AH406" s="81">
        <v>6.0468566544859735E-2</v>
      </c>
      <c r="AI406" s="81">
        <v>41.75587511124882</v>
      </c>
      <c r="AJ406" s="97">
        <v>2.4852935728436374</v>
      </c>
      <c r="AK406" s="81">
        <v>6.27209829575584</v>
      </c>
      <c r="AL406" s="81">
        <v>2.9655989009407167</v>
      </c>
      <c r="AM406" s="81">
        <v>2.7805653726577519</v>
      </c>
      <c r="AN406" s="81">
        <v>4.8685688127281539</v>
      </c>
      <c r="AO406" s="81">
        <v>4.9999424348733408</v>
      </c>
      <c r="AP406" s="81">
        <v>0.4890895883524492</v>
      </c>
      <c r="AQ406" s="81">
        <v>2.130043578963873</v>
      </c>
      <c r="AR406" s="81">
        <v>20.177707943310239</v>
      </c>
      <c r="AS406" s="81"/>
      <c r="AT406" s="81"/>
    </row>
    <row r="407" spans="1:49" s="77" customFormat="1" x14ac:dyDescent="0.25">
      <c r="A407" s="77" t="s">
        <v>56</v>
      </c>
      <c r="B407" s="77" t="s">
        <v>42</v>
      </c>
      <c r="D407" s="77" t="s">
        <v>40</v>
      </c>
      <c r="E407" s="80" t="s">
        <v>41</v>
      </c>
      <c r="F407" s="80">
        <v>2050</v>
      </c>
      <c r="G407" s="80"/>
      <c r="H407" s="25"/>
      <c r="I407" s="82">
        <v>0.53951583841235073</v>
      </c>
      <c r="J407" s="82">
        <v>2.0596534560089479</v>
      </c>
      <c r="K407" s="82">
        <v>12.443278576470586</v>
      </c>
      <c r="L407" s="82">
        <v>0.33270323047013628</v>
      </c>
      <c r="M407" s="82">
        <v>0.58148364867527913</v>
      </c>
      <c r="N407" s="96">
        <v>4.2614882586039071</v>
      </c>
      <c r="O407" s="82">
        <v>0.80336988432016421</v>
      </c>
      <c r="P407" s="82">
        <v>4.137371847180443</v>
      </c>
      <c r="Q407" s="82">
        <v>83.530009960443778</v>
      </c>
      <c r="R407" s="82">
        <v>22.421087503003758</v>
      </c>
      <c r="S407" s="82">
        <v>1.0594971232103259</v>
      </c>
      <c r="T407" s="82">
        <v>38.393956473984602</v>
      </c>
      <c r="U407" s="82">
        <v>2.3424939649473844</v>
      </c>
      <c r="V407" s="82">
        <v>38.122893730093722</v>
      </c>
      <c r="W407" s="82">
        <v>1.2834969068943869</v>
      </c>
      <c r="X407" s="82">
        <v>1.3905219049545698</v>
      </c>
      <c r="Y407" s="82">
        <v>2.1486868082255377</v>
      </c>
      <c r="Z407" s="82">
        <v>11.461040567471303</v>
      </c>
      <c r="AA407" s="98">
        <v>0.15739595236917572</v>
      </c>
      <c r="AB407" s="82">
        <v>30.639162000525946</v>
      </c>
      <c r="AC407" s="82">
        <v>2.2468800424263784</v>
      </c>
      <c r="AD407" s="82">
        <v>0.59891982626240581</v>
      </c>
      <c r="AE407" s="82">
        <v>0.35643882717620429</v>
      </c>
      <c r="AF407" s="82">
        <v>6.518032416741705E-2</v>
      </c>
      <c r="AG407" s="82">
        <v>0.29354444007884989</v>
      </c>
      <c r="AH407" s="82">
        <v>6.0468566544859735E-2</v>
      </c>
      <c r="AI407" s="82">
        <v>41.372062429703249</v>
      </c>
      <c r="AJ407" s="98">
        <v>2.5688727601175421</v>
      </c>
      <c r="AK407" s="82">
        <v>6.0243821088502827</v>
      </c>
      <c r="AL407" s="82">
        <v>3.1177586082888684</v>
      </c>
      <c r="AM407" s="82">
        <v>1.5484778482597368</v>
      </c>
      <c r="AN407" s="82">
        <v>4.8756082426340548</v>
      </c>
      <c r="AO407" s="82">
        <v>5.1264165056589253</v>
      </c>
      <c r="AP407" s="82">
        <v>0.48099686905921013</v>
      </c>
      <c r="AQ407" s="82">
        <v>2.0961786931640312</v>
      </c>
      <c r="AR407" s="82">
        <v>20.132491306603818</v>
      </c>
      <c r="AS407" s="85"/>
      <c r="AT407" s="85"/>
    </row>
    <row r="408" spans="1:49" s="77" customFormat="1" x14ac:dyDescent="0.25">
      <c r="E408" s="77" t="s">
        <v>45</v>
      </c>
      <c r="F408" s="77">
        <v>2010</v>
      </c>
      <c r="I408" s="81">
        <v>5.4237358704997032</v>
      </c>
      <c r="J408" s="81">
        <v>5.5178671117051028</v>
      </c>
      <c r="K408" s="81">
        <v>5.6704785229233279</v>
      </c>
      <c r="L408" s="81">
        <v>5.1001409147372119</v>
      </c>
      <c r="M408" s="81">
        <v>5.4237358704997032</v>
      </c>
      <c r="N408" s="73">
        <v>5.4069361359248154</v>
      </c>
      <c r="O408" s="81">
        <v>5.3701641275757837</v>
      </c>
      <c r="P408" s="81">
        <v>5.0935307493153248</v>
      </c>
      <c r="Q408" s="81">
        <v>5.6656740198884252</v>
      </c>
      <c r="R408" s="81">
        <v>6.6312555227364811</v>
      </c>
      <c r="S408" s="81">
        <v>5.0865228866106049</v>
      </c>
      <c r="T408" s="81">
        <v>5.4877762993888926</v>
      </c>
      <c r="U408" s="81">
        <v>5.6755959096573791</v>
      </c>
      <c r="V408" s="81">
        <v>5.5668156273134475</v>
      </c>
      <c r="W408" s="81">
        <v>5.3436590638749131</v>
      </c>
      <c r="X408" s="81">
        <v>4.94462637747906</v>
      </c>
      <c r="Y408" s="81">
        <v>5.1373092405821783</v>
      </c>
      <c r="Z408" s="81">
        <v>5.6321145943792583</v>
      </c>
      <c r="AA408" s="81">
        <v>5.4069361359248154</v>
      </c>
      <c r="AB408" s="81">
        <v>5.895031576054671</v>
      </c>
      <c r="AC408" s="81">
        <v>4.9763916884678832</v>
      </c>
      <c r="AD408" s="81">
        <v>5.4766526458136697</v>
      </c>
      <c r="AE408" s="81">
        <v>5.0092109478048421</v>
      </c>
      <c r="AF408" s="81">
        <v>5.4237358704997032</v>
      </c>
      <c r="AG408" s="81">
        <v>4.7311228172357991</v>
      </c>
      <c r="AH408" s="81">
        <v>2.6813115716569618</v>
      </c>
      <c r="AI408" s="81">
        <v>5.9116826886197646</v>
      </c>
      <c r="AJ408" s="81">
        <v>5.4237358704997041</v>
      </c>
      <c r="AK408" s="81">
        <v>5.1067946512031055</v>
      </c>
      <c r="AL408" s="81">
        <v>5.0655173872982973</v>
      </c>
      <c r="AM408" s="81">
        <v>4.9498215633763776</v>
      </c>
      <c r="AN408" s="81">
        <v>5.4237358704997032</v>
      </c>
      <c r="AO408" s="81">
        <v>5.7758011695816647</v>
      </c>
      <c r="AP408" s="81">
        <v>5.1547434965307097</v>
      </c>
      <c r="AQ408" s="81">
        <v>5.1365362477539858</v>
      </c>
      <c r="AR408" s="81">
        <v>5.9733909243772487</v>
      </c>
      <c r="AS408" s="81"/>
      <c r="AT408" s="81"/>
    </row>
    <row r="409" spans="1:49" s="77" customFormat="1" x14ac:dyDescent="0.25">
      <c r="E409" s="77" t="s">
        <v>45</v>
      </c>
      <c r="F409" s="77">
        <v>2020</v>
      </c>
      <c r="H409" s="24"/>
      <c r="I409" s="81">
        <v>5.4237358704997032</v>
      </c>
      <c r="J409" s="81">
        <v>5.5175269651188215</v>
      </c>
      <c r="K409" s="81">
        <v>5.6702382310276649</v>
      </c>
      <c r="L409" s="81">
        <v>5.0997292795197335</v>
      </c>
      <c r="M409" s="81">
        <v>5.4237358704997032</v>
      </c>
      <c r="N409" s="73">
        <v>5.4069361359248154</v>
      </c>
      <c r="O409" s="81">
        <v>5.3701641275757837</v>
      </c>
      <c r="P409" s="81">
        <v>5.0944476523090039</v>
      </c>
      <c r="Q409" s="81">
        <v>5.6667199187987647</v>
      </c>
      <c r="R409" s="81">
        <v>6.6312555227364793</v>
      </c>
      <c r="S409" s="81">
        <v>5.0865228866106049</v>
      </c>
      <c r="T409" s="81">
        <v>5.4879904904183521</v>
      </c>
      <c r="U409" s="81">
        <v>5.6760193263272516</v>
      </c>
      <c r="V409" s="81">
        <v>5.5669671438113548</v>
      </c>
      <c r="W409" s="81">
        <v>5.3407419016959397</v>
      </c>
      <c r="X409" s="81">
        <v>4.94462637747906</v>
      </c>
      <c r="Y409" s="81">
        <v>5.1373757222474215</v>
      </c>
      <c r="Z409" s="81">
        <v>5.6321262468671875</v>
      </c>
      <c r="AA409" s="81">
        <v>5.4069361359248154</v>
      </c>
      <c r="AB409" s="81">
        <v>5.8949920755128824</v>
      </c>
      <c r="AC409" s="81">
        <v>4.9763916884678832</v>
      </c>
      <c r="AD409" s="81">
        <v>5.4766526458136697</v>
      </c>
      <c r="AE409" s="81">
        <v>5.0092109478048421</v>
      </c>
      <c r="AF409" s="81">
        <v>5.4237358704997032</v>
      </c>
      <c r="AG409" s="81">
        <v>4.7311228172357991</v>
      </c>
      <c r="AH409" s="81">
        <v>2.6813115716569618</v>
      </c>
      <c r="AI409" s="81">
        <v>5.9100633346044154</v>
      </c>
      <c r="AJ409" s="81">
        <v>5.4237358704997041</v>
      </c>
      <c r="AK409" s="81">
        <v>5.1067998645245769</v>
      </c>
      <c r="AL409" s="81">
        <v>5.0718002587098372</v>
      </c>
      <c r="AM409" s="81">
        <v>4.9502926001775549</v>
      </c>
      <c r="AN409" s="81">
        <v>5.4237358704997032</v>
      </c>
      <c r="AO409" s="81">
        <v>5.7747685934491013</v>
      </c>
      <c r="AP409" s="81">
        <v>5.1547434965307097</v>
      </c>
      <c r="AQ409" s="81">
        <v>5.1368623812022927</v>
      </c>
      <c r="AR409" s="81">
        <v>5.9732098948527934</v>
      </c>
      <c r="AS409" s="81"/>
      <c r="AT409" s="81"/>
    </row>
    <row r="410" spans="1:49" s="77" customFormat="1" x14ac:dyDescent="0.25">
      <c r="E410" s="77" t="s">
        <v>45</v>
      </c>
      <c r="F410" s="77">
        <v>2030</v>
      </c>
      <c r="H410" s="24"/>
      <c r="I410" s="81">
        <v>5.4237358704997032</v>
      </c>
      <c r="J410" s="81">
        <v>5.5175230489803084</v>
      </c>
      <c r="K410" s="81">
        <v>5.6701673304713447</v>
      </c>
      <c r="L410" s="81">
        <v>5.0998848020194503</v>
      </c>
      <c r="M410" s="81">
        <v>5.4237358704997032</v>
      </c>
      <c r="N410" s="73">
        <v>5.4069361359248154</v>
      </c>
      <c r="O410" s="81">
        <v>5.3701641275757837</v>
      </c>
      <c r="P410" s="81">
        <v>5.0952864901880428</v>
      </c>
      <c r="Q410" s="81">
        <v>5.6668062303724644</v>
      </c>
      <c r="R410" s="81">
        <v>6.6312555227364802</v>
      </c>
      <c r="S410" s="81">
        <v>5.0865228866106049</v>
      </c>
      <c r="T410" s="81">
        <v>5.488499190870221</v>
      </c>
      <c r="U410" s="81">
        <v>5.6759966902143741</v>
      </c>
      <c r="V410" s="81">
        <v>5.566954373418648</v>
      </c>
      <c r="W410" s="81">
        <v>5.3410210706578303</v>
      </c>
      <c r="X410" s="81">
        <v>4.94462637747906</v>
      </c>
      <c r="Y410" s="81">
        <v>5.1374522165609395</v>
      </c>
      <c r="Z410" s="81">
        <v>5.6321259089730829</v>
      </c>
      <c r="AA410" s="81">
        <v>5.4069361359248154</v>
      </c>
      <c r="AB410" s="81">
        <v>5.8949773062248871</v>
      </c>
      <c r="AC410" s="81">
        <v>4.9763916884678832</v>
      </c>
      <c r="AD410" s="81">
        <v>5.4766526458136697</v>
      </c>
      <c r="AE410" s="81">
        <v>5.0092109478048421</v>
      </c>
      <c r="AF410" s="81">
        <v>5.4237358704997032</v>
      </c>
      <c r="AG410" s="81">
        <v>4.7311228172357991</v>
      </c>
      <c r="AH410" s="81">
        <v>2.6813115716569618</v>
      </c>
      <c r="AI410" s="81">
        <v>5.9099534000528848</v>
      </c>
      <c r="AJ410" s="81">
        <v>5.4237358704997041</v>
      </c>
      <c r="AK410" s="81">
        <v>5.1068075176231371</v>
      </c>
      <c r="AL410" s="81">
        <v>5.0735222349525619</v>
      </c>
      <c r="AM410" s="81">
        <v>4.9505252774751742</v>
      </c>
      <c r="AN410" s="81">
        <v>5.4237358704997032</v>
      </c>
      <c r="AO410" s="81">
        <v>5.7746399515191875</v>
      </c>
      <c r="AP410" s="81">
        <v>5.1547434965307097</v>
      </c>
      <c r="AQ410" s="81">
        <v>5.1366978757588164</v>
      </c>
      <c r="AR410" s="81">
        <v>5.9732035505786705</v>
      </c>
      <c r="AS410" s="81"/>
      <c r="AT410" s="81"/>
    </row>
    <row r="411" spans="1:49" s="77" customFormat="1" x14ac:dyDescent="0.25">
      <c r="E411" s="77" t="s">
        <v>45</v>
      </c>
      <c r="F411" s="77">
        <v>2040</v>
      </c>
      <c r="H411" s="24"/>
      <c r="I411" s="81">
        <v>5.4237358704997032</v>
      </c>
      <c r="J411" s="81">
        <v>5.5175296435936438</v>
      </c>
      <c r="K411" s="81">
        <v>5.6701422613837913</v>
      </c>
      <c r="L411" s="81">
        <v>5.0998858817577117</v>
      </c>
      <c r="M411" s="81">
        <v>5.4237358704997032</v>
      </c>
      <c r="N411" s="73">
        <v>5.4069361359248154</v>
      </c>
      <c r="O411" s="81">
        <v>5.3701641275757837</v>
      </c>
      <c r="P411" s="81">
        <v>5.0961836917203822</v>
      </c>
      <c r="Q411" s="81">
        <v>5.6669233659287999</v>
      </c>
      <c r="R411" s="81">
        <v>6.6312555227364793</v>
      </c>
      <c r="S411" s="81">
        <v>5.0865228866106049</v>
      </c>
      <c r="T411" s="81">
        <v>5.4890420334104881</v>
      </c>
      <c r="U411" s="81">
        <v>5.6758643657221857</v>
      </c>
      <c r="V411" s="81">
        <v>5.5669421139266522</v>
      </c>
      <c r="W411" s="81">
        <v>5.3417646059496162</v>
      </c>
      <c r="X411" s="81">
        <v>4.94462637747906</v>
      </c>
      <c r="Y411" s="81">
        <v>5.1369910427812231</v>
      </c>
      <c r="Z411" s="81">
        <v>5.6321250287566809</v>
      </c>
      <c r="AA411" s="81">
        <v>5.4069361359248154</v>
      </c>
      <c r="AB411" s="81">
        <v>5.8949672551798713</v>
      </c>
      <c r="AC411" s="81">
        <v>4.9763916884678832</v>
      </c>
      <c r="AD411" s="81">
        <v>5.4766526458136697</v>
      </c>
      <c r="AE411" s="81">
        <v>5.0092109478048421</v>
      </c>
      <c r="AF411" s="81">
        <v>5.4237358704997032</v>
      </c>
      <c r="AG411" s="81">
        <v>4.7311228172357991</v>
      </c>
      <c r="AH411" s="81">
        <v>2.6813115716569618</v>
      </c>
      <c r="AI411" s="81">
        <v>5.9098236443866901</v>
      </c>
      <c r="AJ411" s="81">
        <v>5.4237358704997041</v>
      </c>
      <c r="AK411" s="81">
        <v>5.106802851851417</v>
      </c>
      <c r="AL411" s="81">
        <v>5.0750909405644888</v>
      </c>
      <c r="AM411" s="81">
        <v>4.9506532198077178</v>
      </c>
      <c r="AN411" s="81">
        <v>5.4237358704997032</v>
      </c>
      <c r="AO411" s="81">
        <v>5.7747848462836</v>
      </c>
      <c r="AP411" s="81">
        <v>5.1547434965307097</v>
      </c>
      <c r="AQ411" s="81">
        <v>5.1367244261057667</v>
      </c>
      <c r="AR411" s="81">
        <v>5.9731953188693003</v>
      </c>
      <c r="AS411" s="81"/>
      <c r="AT411" s="81"/>
    </row>
    <row r="412" spans="1:49" s="77" customFormat="1" x14ac:dyDescent="0.25">
      <c r="E412" s="77" t="s">
        <v>45</v>
      </c>
      <c r="F412" s="77">
        <v>2050</v>
      </c>
      <c r="H412" s="24"/>
      <c r="I412" s="81">
        <v>5.4237358704997032</v>
      </c>
      <c r="J412" s="81">
        <v>5.5175362292679839</v>
      </c>
      <c r="K412" s="81">
        <v>5.6701170200040591</v>
      </c>
      <c r="L412" s="81">
        <v>5.0998869197264227</v>
      </c>
      <c r="M412" s="81">
        <v>5.4237358704997032</v>
      </c>
      <c r="N412" s="73">
        <v>5.4069361359248154</v>
      </c>
      <c r="O412" s="81">
        <v>5.3701641275757837</v>
      </c>
      <c r="P412" s="81">
        <v>5.0970583325971566</v>
      </c>
      <c r="Q412" s="81">
        <v>5.6670410596001375</v>
      </c>
      <c r="R412" s="81">
        <v>6.6312555227364811</v>
      </c>
      <c r="S412" s="81">
        <v>5.0865228866106049</v>
      </c>
      <c r="T412" s="81">
        <v>5.4895053201167308</v>
      </c>
      <c r="U412" s="81">
        <v>5.6757379052352093</v>
      </c>
      <c r="V412" s="81">
        <v>5.5669299522395326</v>
      </c>
      <c r="W412" s="81">
        <v>5.3424357390581871</v>
      </c>
      <c r="X412" s="81">
        <v>4.94462637747906</v>
      </c>
      <c r="Y412" s="81">
        <v>5.1365849330766169</v>
      </c>
      <c r="Z412" s="81">
        <v>5.6321241444696595</v>
      </c>
      <c r="AA412" s="81">
        <v>5.4069361359248154</v>
      </c>
      <c r="AB412" s="81">
        <v>5.8949575416855051</v>
      </c>
      <c r="AC412" s="81">
        <v>4.9763916884678832</v>
      </c>
      <c r="AD412" s="81">
        <v>5.4766526458136697</v>
      </c>
      <c r="AE412" s="81">
        <v>5.0092109478048421</v>
      </c>
      <c r="AF412" s="81">
        <v>5.4237358704997032</v>
      </c>
      <c r="AG412" s="81">
        <v>4.7311228172357991</v>
      </c>
      <c r="AH412" s="81">
        <v>2.6813115716569618</v>
      </c>
      <c r="AI412" s="81">
        <v>5.9096914812084078</v>
      </c>
      <c r="AJ412" s="81">
        <v>5.4237358704997041</v>
      </c>
      <c r="AK412" s="81">
        <v>5.1067978023765574</v>
      </c>
      <c r="AL412" s="81">
        <v>5.0765065273389336</v>
      </c>
      <c r="AM412" s="81">
        <v>4.9509847635698154</v>
      </c>
      <c r="AN412" s="81">
        <v>5.4237358704997032</v>
      </c>
      <c r="AO412" s="81">
        <v>5.774922591636459</v>
      </c>
      <c r="AP412" s="81">
        <v>5.1547434965307097</v>
      </c>
      <c r="AQ412" s="81">
        <v>5.1367518343227738</v>
      </c>
      <c r="AR412" s="81">
        <v>5.9731870501838573</v>
      </c>
      <c r="AS412" s="81"/>
      <c r="AT412" s="81"/>
    </row>
    <row r="413" spans="1:49" s="77" customFormat="1" ht="15.75" thickBot="1" x14ac:dyDescent="0.3">
      <c r="A413" s="8"/>
      <c r="B413" s="8" t="s">
        <v>46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44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3"/>
      <c r="AT413" s="83"/>
    </row>
    <row r="414" spans="1:49" s="77" customFormat="1" x14ac:dyDescent="0.25">
      <c r="A414" s="77" t="s">
        <v>121</v>
      </c>
      <c r="B414" s="77" t="s">
        <v>42</v>
      </c>
      <c r="D414" s="77" t="s">
        <v>40</v>
      </c>
      <c r="E414" s="77" t="s">
        <v>41</v>
      </c>
      <c r="F414" s="77">
        <v>2010</v>
      </c>
      <c r="I414" s="81">
        <v>1.0021023051112059E-2</v>
      </c>
      <c r="J414" s="81">
        <v>0.50323343925705299</v>
      </c>
      <c r="K414" s="81">
        <v>8.4963944140646369E-2</v>
      </c>
      <c r="L414" s="81">
        <v>4.9095823987862737</v>
      </c>
      <c r="M414" s="81">
        <v>4.0836309996034803E-3</v>
      </c>
      <c r="N414" s="99">
        <v>0.14357898333840788</v>
      </c>
      <c r="O414" s="81">
        <v>0</v>
      </c>
      <c r="P414" s="81">
        <v>2.6578535280365281</v>
      </c>
      <c r="Q414" s="81">
        <v>9.0804155400552489</v>
      </c>
      <c r="R414" s="81">
        <v>1.1133583459938703</v>
      </c>
      <c r="S414" s="81">
        <v>0.35034895281259965</v>
      </c>
      <c r="T414" s="81">
        <v>2.632800739763046</v>
      </c>
      <c r="U414" s="81">
        <v>0.51890355679990241</v>
      </c>
      <c r="V414" s="81">
        <v>14.582557042932908</v>
      </c>
      <c r="W414" s="81">
        <v>0.37057054418910479</v>
      </c>
      <c r="X414" s="81">
        <v>0.26749313814919534</v>
      </c>
      <c r="Y414" s="81">
        <v>5.0229694885319862</v>
      </c>
      <c r="Z414" s="81">
        <v>3.9469272499912937E-2</v>
      </c>
      <c r="AA414" s="97">
        <v>0</v>
      </c>
      <c r="AB414" s="81">
        <v>0.72689342959080261</v>
      </c>
      <c r="AC414" s="81">
        <v>1.0889409321747294</v>
      </c>
      <c r="AD414" s="81">
        <v>3.8556617979833119E-2</v>
      </c>
      <c r="AE414" s="81">
        <v>0.44353642526820192</v>
      </c>
      <c r="AF414" s="81">
        <v>0</v>
      </c>
      <c r="AG414" s="81">
        <v>2.8900978872631197E-2</v>
      </c>
      <c r="AH414" s="81">
        <v>0.44353642526820192</v>
      </c>
      <c r="AI414" s="81">
        <v>2.2437575724134323E-2</v>
      </c>
      <c r="AJ414" s="97">
        <v>0</v>
      </c>
      <c r="AK414" s="81">
        <v>5.483312437304332</v>
      </c>
      <c r="AL414" s="81">
        <v>4.2257163936046747E-2</v>
      </c>
      <c r="AM414" s="81">
        <v>5.5338717921045601</v>
      </c>
      <c r="AN414" s="81">
        <v>1.2317136559100603</v>
      </c>
      <c r="AO414" s="81">
        <v>0.59824576391003281</v>
      </c>
      <c r="AP414" s="81">
        <v>2.5724578203121039E-2</v>
      </c>
      <c r="AQ414" s="81">
        <v>1.3485946137105</v>
      </c>
      <c r="AR414" s="81">
        <v>4.1790917385022883</v>
      </c>
      <c r="AS414" s="81"/>
      <c r="AT414" s="81"/>
    </row>
    <row r="415" spans="1:49" s="77" customFormat="1" x14ac:dyDescent="0.25">
      <c r="A415" s="77" t="s">
        <v>121</v>
      </c>
      <c r="B415" s="77" t="s">
        <v>42</v>
      </c>
      <c r="D415" s="77" t="s">
        <v>40</v>
      </c>
      <c r="E415" s="77" t="s">
        <v>41</v>
      </c>
      <c r="F415" s="77">
        <v>2020</v>
      </c>
      <c r="H415" s="24"/>
      <c r="I415" s="81">
        <v>1.861886386869506E-2</v>
      </c>
      <c r="J415" s="81">
        <v>1.0104560793361519</v>
      </c>
      <c r="K415" s="81">
        <v>0.55481340756794006</v>
      </c>
      <c r="L415" s="81">
        <v>10.032066859540675</v>
      </c>
      <c r="M415" s="81">
        <v>8.0612021563773433E-3</v>
      </c>
      <c r="N415" s="99">
        <v>0.19154803395862743</v>
      </c>
      <c r="O415" s="81">
        <v>0</v>
      </c>
      <c r="P415" s="81">
        <v>4.5783565491410902</v>
      </c>
      <c r="Q415" s="81">
        <v>16.25453844142822</v>
      </c>
      <c r="R415" s="81">
        <v>1.7775724795524097</v>
      </c>
      <c r="S415" s="81">
        <v>0.67691551985826881</v>
      </c>
      <c r="T415" s="81">
        <v>7.6008193998131137</v>
      </c>
      <c r="U415" s="81">
        <v>0.48643717553472882</v>
      </c>
      <c r="V415" s="81">
        <v>34.352203703916125</v>
      </c>
      <c r="W415" s="81">
        <v>0.75007475543555857</v>
      </c>
      <c r="X415" s="81">
        <v>0.58223939902750022</v>
      </c>
      <c r="Y415" s="81">
        <v>11.065525552877082</v>
      </c>
      <c r="Z415" s="81">
        <v>0.25208216572515546</v>
      </c>
      <c r="AA415" s="97">
        <v>0</v>
      </c>
      <c r="AB415" s="81">
        <v>1.8695950197373332</v>
      </c>
      <c r="AC415" s="81">
        <v>2.1351388412599657</v>
      </c>
      <c r="AD415" s="81">
        <v>0.1926469024277028</v>
      </c>
      <c r="AE415" s="81">
        <v>1.0310460053616586</v>
      </c>
      <c r="AF415" s="81">
        <v>0</v>
      </c>
      <c r="AG415" s="81">
        <v>4.0454072155190042E-2</v>
      </c>
      <c r="AH415" s="81">
        <v>0</v>
      </c>
      <c r="AI415" s="81">
        <v>3.0443058360228609E-2</v>
      </c>
      <c r="AJ415" s="97">
        <v>0</v>
      </c>
      <c r="AK415" s="81">
        <v>7.2292562383977765</v>
      </c>
      <c r="AL415" s="81">
        <v>0.43176629390655247</v>
      </c>
      <c r="AM415" s="81">
        <v>12.472830282022619</v>
      </c>
      <c r="AN415" s="81">
        <v>2.6087330866965401</v>
      </c>
      <c r="AO415" s="81">
        <v>0.79811680816094766</v>
      </c>
      <c r="AP415" s="81">
        <v>2.4148943620852802E-2</v>
      </c>
      <c r="AQ415" s="81">
        <v>2.832079835321645</v>
      </c>
      <c r="AR415" s="81">
        <v>8.162884910242207</v>
      </c>
      <c r="AS415" s="81"/>
      <c r="AT415" s="81"/>
      <c r="AV415" s="81"/>
    </row>
    <row r="416" spans="1:49" s="77" customFormat="1" x14ac:dyDescent="0.25">
      <c r="A416" s="77" t="s">
        <v>121</v>
      </c>
      <c r="B416" s="77" t="s">
        <v>42</v>
      </c>
      <c r="D416" s="77" t="s">
        <v>40</v>
      </c>
      <c r="E416" s="77" t="s">
        <v>41</v>
      </c>
      <c r="F416" s="77">
        <v>2030</v>
      </c>
      <c r="H416" s="24"/>
      <c r="I416" s="81">
        <v>2.1836525285870764E-2</v>
      </c>
      <c r="J416" s="81">
        <v>1.5877804576213075</v>
      </c>
      <c r="K416" s="81">
        <v>7.2449226141046291E-2</v>
      </c>
      <c r="L416" s="81">
        <v>12.175371350972565</v>
      </c>
      <c r="M416" s="81">
        <v>1.5605916774747038E-2</v>
      </c>
      <c r="N416" s="99">
        <v>0.27246359007437182</v>
      </c>
      <c r="O416" s="81">
        <v>0</v>
      </c>
      <c r="P416" s="81">
        <v>6.0256310307617351</v>
      </c>
      <c r="Q416" s="81">
        <v>13.641879149209766</v>
      </c>
      <c r="R416" s="81">
        <v>1.9834573663011608</v>
      </c>
      <c r="S416" s="81">
        <v>0.51976663489918828</v>
      </c>
      <c r="T416" s="81">
        <v>9.4590630620418708</v>
      </c>
      <c r="U416" s="81">
        <v>0.39845096294875959</v>
      </c>
      <c r="V416" s="81">
        <v>40.903331552838694</v>
      </c>
      <c r="W416" s="81">
        <v>1.2131103045174521</v>
      </c>
      <c r="X416" s="81">
        <v>0.75778228911913836</v>
      </c>
      <c r="Y416" s="81">
        <v>12.406579034069335</v>
      </c>
      <c r="Z416" s="81">
        <v>0.26656862882953747</v>
      </c>
      <c r="AA416" s="97">
        <v>0</v>
      </c>
      <c r="AB416" s="81">
        <v>3.7692207163245306</v>
      </c>
      <c r="AC416" s="81">
        <v>2.4682270305935985</v>
      </c>
      <c r="AD416" s="81">
        <v>7.2497235208669492E-2</v>
      </c>
      <c r="AE416" s="81">
        <v>1.0468186005746138</v>
      </c>
      <c r="AF416" s="81">
        <v>0</v>
      </c>
      <c r="AG416" s="81">
        <v>7.4946828358625442E-2</v>
      </c>
      <c r="AH416" s="81">
        <v>0</v>
      </c>
      <c r="AI416" s="81">
        <v>0.14136831605449093</v>
      </c>
      <c r="AJ416" s="97">
        <v>0</v>
      </c>
      <c r="AK416" s="81">
        <v>9.0342659283427942</v>
      </c>
      <c r="AL416" s="81">
        <v>0.37396248953465128</v>
      </c>
      <c r="AM416" s="81">
        <v>17.794553964882152</v>
      </c>
      <c r="AN416" s="81">
        <v>3.0946724331102522</v>
      </c>
      <c r="AO416" s="81">
        <v>1.135264958643216</v>
      </c>
      <c r="AP416" s="81">
        <v>0.11680144206176678</v>
      </c>
      <c r="AQ416" s="81">
        <v>3.1015980761346311</v>
      </c>
      <c r="AR416" s="81">
        <v>12.340032231205484</v>
      </c>
      <c r="AS416" s="81"/>
      <c r="AT416" s="81"/>
      <c r="AW416" s="81"/>
    </row>
    <row r="417" spans="1:51" s="77" customFormat="1" x14ac:dyDescent="0.25">
      <c r="A417" s="77" t="s">
        <v>121</v>
      </c>
      <c r="B417" s="77" t="s">
        <v>42</v>
      </c>
      <c r="D417" s="77" t="s">
        <v>40</v>
      </c>
      <c r="E417" s="77" t="s">
        <v>41</v>
      </c>
      <c r="F417" s="77">
        <v>2040</v>
      </c>
      <c r="H417" s="24"/>
      <c r="I417" s="81">
        <v>1.5729731906450304E-2</v>
      </c>
      <c r="J417" s="81">
        <v>1.9088334232370188</v>
      </c>
      <c r="K417" s="81">
        <v>5.8431749342386263E-2</v>
      </c>
      <c r="L417" s="81">
        <v>13.601470614717867</v>
      </c>
      <c r="M417" s="81">
        <v>1.3840394802041602E-2</v>
      </c>
      <c r="N417" s="99">
        <v>0.37266587663735667</v>
      </c>
      <c r="O417" s="81">
        <v>0</v>
      </c>
      <c r="P417" s="81">
        <v>6.9222311664581406</v>
      </c>
      <c r="Q417" s="81">
        <v>15.634317289147988</v>
      </c>
      <c r="R417" s="81">
        <v>1.0837927276355572</v>
      </c>
      <c r="S417" s="81">
        <v>0.28607650032927145</v>
      </c>
      <c r="T417" s="81">
        <v>8.0773280368095559</v>
      </c>
      <c r="U417" s="81">
        <v>0.3401480941424373</v>
      </c>
      <c r="V417" s="81">
        <v>37.014439565377813</v>
      </c>
      <c r="W417" s="81">
        <v>1.2534249184136386</v>
      </c>
      <c r="X417" s="81">
        <v>1.0409731365538839</v>
      </c>
      <c r="Y417" s="81">
        <v>13.19253054862493</v>
      </c>
      <c r="Z417" s="81">
        <v>0.19634918038212351</v>
      </c>
      <c r="AA417" s="97">
        <v>0</v>
      </c>
      <c r="AB417" s="81">
        <v>2.9298584036671795</v>
      </c>
      <c r="AC417" s="81">
        <v>1.7953079254945894</v>
      </c>
      <c r="AD417" s="81">
        <v>7.2018220947165909E-2</v>
      </c>
      <c r="AE417" s="81">
        <v>0.84474899144556936</v>
      </c>
      <c r="AF417" s="81">
        <v>0</v>
      </c>
      <c r="AG417" s="81">
        <v>6.456717968918492E-2</v>
      </c>
      <c r="AH417" s="81">
        <v>0</v>
      </c>
      <c r="AI417" s="81">
        <v>8.157677308922244E-2</v>
      </c>
      <c r="AJ417" s="97">
        <v>0</v>
      </c>
      <c r="AK417" s="81">
        <v>8.9003905571172215</v>
      </c>
      <c r="AL417" s="81">
        <v>0.2828080558828307</v>
      </c>
      <c r="AM417" s="81">
        <v>20.901652329978667</v>
      </c>
      <c r="AN417" s="81">
        <v>1.971614930605244</v>
      </c>
      <c r="AO417" s="81">
        <v>1.5527744859889863</v>
      </c>
      <c r="AP417" s="81">
        <v>0.31968712471260397</v>
      </c>
      <c r="AQ417" s="81">
        <v>3.2792473778426965</v>
      </c>
      <c r="AR417" s="81">
        <v>13.423250392369347</v>
      </c>
      <c r="AS417" s="81"/>
      <c r="AT417" s="81"/>
      <c r="AW417" s="81"/>
      <c r="AX417" s="81"/>
    </row>
    <row r="418" spans="1:51" s="77" customFormat="1" x14ac:dyDescent="0.25">
      <c r="A418" s="77" t="s">
        <v>121</v>
      </c>
      <c r="B418" s="77" t="s">
        <v>42</v>
      </c>
      <c r="D418" s="77" t="s">
        <v>40</v>
      </c>
      <c r="E418" s="80" t="s">
        <v>41</v>
      </c>
      <c r="F418" s="80">
        <v>2050</v>
      </c>
      <c r="G418" s="80"/>
      <c r="H418" s="25"/>
      <c r="I418" s="82">
        <v>8.403476400889889E-3</v>
      </c>
      <c r="J418" s="82">
        <v>2.2589229930805144</v>
      </c>
      <c r="K418" s="82">
        <v>4.1328901419047187E-2</v>
      </c>
      <c r="L418" s="82">
        <v>15.09087526069357</v>
      </c>
      <c r="M418" s="82">
        <v>1.1603178208218061E-2</v>
      </c>
      <c r="N418" s="99">
        <v>0.48479077664497539</v>
      </c>
      <c r="O418" s="82">
        <v>0</v>
      </c>
      <c r="P418" s="82">
        <v>7.8795181046878193</v>
      </c>
      <c r="Q418" s="82">
        <v>17.758388487163764</v>
      </c>
      <c r="R418" s="82">
        <v>2.0289203966256362E-2</v>
      </c>
      <c r="S418" s="82">
        <v>9.7703625575830001E-3</v>
      </c>
      <c r="T418" s="82">
        <v>6.3617483530537848</v>
      </c>
      <c r="U418" s="82">
        <v>0.26776720753323524</v>
      </c>
      <c r="V418" s="82">
        <v>32.002854816348105</v>
      </c>
      <c r="W418" s="82">
        <v>1.2843890843897825</v>
      </c>
      <c r="X418" s="82">
        <v>1.3580166491180887</v>
      </c>
      <c r="Y418" s="82">
        <v>13.940338975239472</v>
      </c>
      <c r="Z418" s="82">
        <v>0.11190919334242101</v>
      </c>
      <c r="AA418" s="98">
        <v>0</v>
      </c>
      <c r="AB418" s="82">
        <v>1.9130400850071012</v>
      </c>
      <c r="AC418" s="82">
        <v>0.98721886793684044</v>
      </c>
      <c r="AD418" s="82">
        <v>7.0536060450448052E-2</v>
      </c>
      <c r="AE418" s="82">
        <v>0.59817099885340796</v>
      </c>
      <c r="AF418" s="82">
        <v>0</v>
      </c>
      <c r="AG418" s="82">
        <v>5.1629805219848071E-2</v>
      </c>
      <c r="AH418" s="82">
        <v>0</v>
      </c>
      <c r="AI418" s="82">
        <v>1.0774116897829466E-2</v>
      </c>
      <c r="AJ418" s="98">
        <v>0</v>
      </c>
      <c r="AK418" s="82">
        <v>8.6300950527756246</v>
      </c>
      <c r="AL418" s="82">
        <v>0.17283547231618318</v>
      </c>
      <c r="AM418" s="82">
        <v>24.258630520924882</v>
      </c>
      <c r="AN418" s="82">
        <v>0.63610406318779489</v>
      </c>
      <c r="AO418" s="82">
        <v>2.0199615693540642</v>
      </c>
      <c r="AP418" s="82">
        <v>0.55228853492431651</v>
      </c>
      <c r="AQ418" s="82">
        <v>3.4444632634528398</v>
      </c>
      <c r="AR418" s="82">
        <v>14.514911959978862</v>
      </c>
      <c r="AS418" s="85"/>
      <c r="AT418" s="85"/>
      <c r="AW418" s="81"/>
      <c r="AX418" s="81"/>
      <c r="AY418" s="81"/>
    </row>
    <row r="419" spans="1:51" s="77" customFormat="1" x14ac:dyDescent="0.25">
      <c r="E419" s="77" t="s">
        <v>45</v>
      </c>
      <c r="F419" s="77">
        <v>2010</v>
      </c>
      <c r="I419" s="81">
        <v>1.1588862350788967</v>
      </c>
      <c r="J419" s="81">
        <v>6.4589697019787398</v>
      </c>
      <c r="K419" s="81">
        <v>3.1550502136306742</v>
      </c>
      <c r="L419" s="81">
        <v>1.8133283794180957</v>
      </c>
      <c r="M419" s="81">
        <v>1.8345196072396421</v>
      </c>
      <c r="N419" s="73">
        <v>6.6992882486569272</v>
      </c>
      <c r="O419" s="81">
        <v>0</v>
      </c>
      <c r="P419" s="81">
        <v>2.7324572034343073</v>
      </c>
      <c r="Q419" s="81">
        <v>3.5520197770752726</v>
      </c>
      <c r="R419" s="81">
        <v>3.0318708664180782</v>
      </c>
      <c r="S419" s="81">
        <v>1.7818425296442044</v>
      </c>
      <c r="T419" s="81">
        <v>1.6553260665787886</v>
      </c>
      <c r="U419" s="81">
        <v>2.9177496021605589</v>
      </c>
      <c r="V419" s="81">
        <v>1.7836501547298378</v>
      </c>
      <c r="W419" s="81">
        <v>2.3662055038210852</v>
      </c>
      <c r="X419" s="81">
        <v>1.9711723456007191</v>
      </c>
      <c r="Y419" s="81">
        <v>2.2453310973327256</v>
      </c>
      <c r="Z419" s="81">
        <v>1.2906211659704869</v>
      </c>
      <c r="AA419" s="81">
        <v>0</v>
      </c>
      <c r="AB419" s="81">
        <v>1.9712133476847369</v>
      </c>
      <c r="AC419" s="81">
        <v>1.7555642402341944</v>
      </c>
      <c r="AD419" s="81">
        <v>4.3724386228999759</v>
      </c>
      <c r="AE419" s="81">
        <v>1.7672834234930457</v>
      </c>
      <c r="AF419" s="81">
        <v>1.9651203624097235</v>
      </c>
      <c r="AG419" s="18">
        <v>1.9651203624097235</v>
      </c>
      <c r="AH419" s="81">
        <v>1.3930944728459775</v>
      </c>
      <c r="AI419" s="81">
        <v>4.0512850493646333</v>
      </c>
      <c r="AJ419" s="81">
        <v>2.4809503009124443</v>
      </c>
      <c r="AK419" s="81">
        <v>1.7742396763579353</v>
      </c>
      <c r="AL419" s="81">
        <v>1.5953502403574717</v>
      </c>
      <c r="AM419" s="81">
        <v>1.7975105987985722</v>
      </c>
      <c r="AN419" s="81">
        <v>2.1733957334143512</v>
      </c>
      <c r="AO419" s="81">
        <v>2.9418301639667321</v>
      </c>
      <c r="AP419" s="81">
        <v>1.8620133726209185</v>
      </c>
      <c r="AQ419" s="81">
        <v>2.9366892604223471</v>
      </c>
      <c r="AR419" s="81">
        <v>3.088664210515585</v>
      </c>
      <c r="AS419" s="81"/>
      <c r="AT419" s="81"/>
    </row>
    <row r="420" spans="1:51" s="77" customFormat="1" x14ac:dyDescent="0.25">
      <c r="E420" s="77" t="s">
        <v>45</v>
      </c>
      <c r="F420" s="77">
        <v>2020</v>
      </c>
      <c r="H420" s="23"/>
      <c r="I420" s="81">
        <v>1.1614290286527764</v>
      </c>
      <c r="J420" s="81">
        <v>6.1958595764712543</v>
      </c>
      <c r="K420" s="81">
        <v>3.0374964249527503</v>
      </c>
      <c r="L420" s="81">
        <v>1.7473836450136961</v>
      </c>
      <c r="M420" s="81">
        <v>1.807687036806533</v>
      </c>
      <c r="N420" s="73">
        <v>6.4356904928487069</v>
      </c>
      <c r="O420" s="81">
        <v>0</v>
      </c>
      <c r="P420" s="81">
        <v>2.6272511466318944</v>
      </c>
      <c r="Q420" s="81">
        <v>3.4152816238643204</v>
      </c>
      <c r="R420" s="81">
        <v>2.9240037305932796</v>
      </c>
      <c r="S420" s="81">
        <v>1.7181594812155958</v>
      </c>
      <c r="T420" s="81">
        <v>1.6002180566086419</v>
      </c>
      <c r="U420" s="81">
        <v>2.8098192754336413</v>
      </c>
      <c r="V420" s="81">
        <v>1.7242113449316299</v>
      </c>
      <c r="W420" s="81">
        <v>2.2793343809461524</v>
      </c>
      <c r="X420" s="81">
        <v>1.7533846742313806</v>
      </c>
      <c r="Y420" s="81">
        <v>2.1612491237007281</v>
      </c>
      <c r="Z420" s="81">
        <v>1.2520960461246955</v>
      </c>
      <c r="AA420" s="81">
        <v>0</v>
      </c>
      <c r="AB420" s="81">
        <v>1.905768746165873</v>
      </c>
      <c r="AC420" s="81">
        <v>1.6918630046049279</v>
      </c>
      <c r="AD420" s="81">
        <v>3.8534947369076624</v>
      </c>
      <c r="AE420" s="81">
        <v>1.7035849317150169</v>
      </c>
      <c r="AF420" s="81">
        <v>1.8796803466527794</v>
      </c>
      <c r="AG420" s="18">
        <v>1.8796803466527794</v>
      </c>
      <c r="AH420" s="81">
        <v>0</v>
      </c>
      <c r="AI420" s="81">
        <v>3.8966425832901614</v>
      </c>
      <c r="AJ420" s="81">
        <v>2.3730828965249464</v>
      </c>
      <c r="AK420" s="81">
        <v>1.7105636706721969</v>
      </c>
      <c r="AL420" s="81">
        <v>1.5415537521813465</v>
      </c>
      <c r="AM420" s="81">
        <v>1.7315003261627648</v>
      </c>
      <c r="AN420" s="81">
        <v>2.1318294183649504</v>
      </c>
      <c r="AO420" s="81">
        <v>2.833570098247379</v>
      </c>
      <c r="AP420" s="81">
        <v>1.795975547683238</v>
      </c>
      <c r="AQ420" s="81">
        <v>2.8229892321295993</v>
      </c>
      <c r="AR420" s="81">
        <v>2.9740051212304617</v>
      </c>
      <c r="AS420" s="81"/>
      <c r="AT420" s="81"/>
    </row>
    <row r="421" spans="1:51" s="77" customFormat="1" x14ac:dyDescent="0.25">
      <c r="E421" s="77" t="s">
        <v>45</v>
      </c>
      <c r="F421" s="77">
        <v>2030</v>
      </c>
      <c r="H421" s="23"/>
      <c r="I421" s="81">
        <v>1.077022841324764</v>
      </c>
      <c r="J421" s="81">
        <v>5.536050154843827</v>
      </c>
      <c r="K421" s="81">
        <v>2.8597038779522022</v>
      </c>
      <c r="L421" s="81">
        <v>1.5643423869937751</v>
      </c>
      <c r="M421" s="81">
        <v>1.6586550486631451</v>
      </c>
      <c r="N421" s="73">
        <v>5.8557909118491605</v>
      </c>
      <c r="O421" s="81">
        <v>0</v>
      </c>
      <c r="P421" s="81">
        <v>2.3342195369361889</v>
      </c>
      <c r="Q421" s="81">
        <v>3.1653816110693822</v>
      </c>
      <c r="R421" s="81">
        <v>2.622885793326164</v>
      </c>
      <c r="S421" s="81">
        <v>1.6413633052397285</v>
      </c>
      <c r="T421" s="81">
        <v>1.4091445193485228</v>
      </c>
      <c r="U421" s="81">
        <v>2.6274949685182847</v>
      </c>
      <c r="V421" s="81">
        <v>1.5341487471002007</v>
      </c>
      <c r="W421" s="81">
        <v>2.0144514085552538</v>
      </c>
      <c r="X421" s="81">
        <v>1.5478955669913947</v>
      </c>
      <c r="Y421" s="81">
        <v>1.9395125253173338</v>
      </c>
      <c r="Z421" s="81">
        <v>1.1440895036953891</v>
      </c>
      <c r="AA421" s="81">
        <v>0</v>
      </c>
      <c r="AB421" s="81">
        <v>1.6709932676393158</v>
      </c>
      <c r="AC421" s="81">
        <v>1.5064113944325819</v>
      </c>
      <c r="AD421" s="81">
        <v>3.5871377728156948</v>
      </c>
      <c r="AE421" s="81">
        <v>1.5588199290871003</v>
      </c>
      <c r="AF421" s="81">
        <v>1.077022841324764</v>
      </c>
      <c r="AG421" s="18">
        <v>1.077022841324764</v>
      </c>
      <c r="AH421" s="81">
        <v>0</v>
      </c>
      <c r="AI421" s="81">
        <v>3.460479537350758</v>
      </c>
      <c r="AJ421" s="81">
        <v>2.1357746068724524</v>
      </c>
      <c r="AK421" s="81">
        <v>1.5193126415190108</v>
      </c>
      <c r="AL421" s="81">
        <v>1.4615182816557817</v>
      </c>
      <c r="AM421" s="81">
        <v>1.5303925378207439</v>
      </c>
      <c r="AN421" s="81">
        <v>1.9503831920657202</v>
      </c>
      <c r="AO421" s="81">
        <v>2.5068422581030685</v>
      </c>
      <c r="AP421" s="81">
        <v>1.5819682657528804</v>
      </c>
      <c r="AQ421" s="81">
        <v>2.5514761944893327</v>
      </c>
      <c r="AR421" s="81">
        <v>2.6314922812829526</v>
      </c>
      <c r="AS421" s="81"/>
      <c r="AT421" s="81"/>
    </row>
    <row r="422" spans="1:51" s="77" customFormat="1" x14ac:dyDescent="0.25">
      <c r="E422" s="77" t="s">
        <v>45</v>
      </c>
      <c r="F422" s="77">
        <v>2040</v>
      </c>
      <c r="H422" s="23"/>
      <c r="I422" s="81">
        <v>1.0013457883253465</v>
      </c>
      <c r="J422" s="81">
        <v>5.0148848784136257</v>
      </c>
      <c r="K422" s="81">
        <v>2.62426416788289</v>
      </c>
      <c r="L422" s="81">
        <v>1.4281521835399937</v>
      </c>
      <c r="M422" s="81">
        <v>1.524814774929889</v>
      </c>
      <c r="N422" s="73">
        <v>5.3344601022976166</v>
      </c>
      <c r="O422" s="81">
        <v>0</v>
      </c>
      <c r="P422" s="81">
        <v>2.12574865044374</v>
      </c>
      <c r="Q422" s="81">
        <v>2.8478417146083848</v>
      </c>
      <c r="R422" s="81">
        <v>2.5833021470672057</v>
      </c>
      <c r="S422" s="81">
        <v>1.5152348835740328</v>
      </c>
      <c r="T422" s="81">
        <v>1.3421703957762916</v>
      </c>
      <c r="U422" s="81">
        <v>2.4263215720478999</v>
      </c>
      <c r="V422" s="81">
        <v>1.4393036874994556</v>
      </c>
      <c r="W422" s="81">
        <v>1.8426030679520007</v>
      </c>
      <c r="X422" s="81">
        <v>1.4172265221457336</v>
      </c>
      <c r="Y422" s="81">
        <v>1.773122173112899</v>
      </c>
      <c r="Z422" s="81">
        <v>1.1734803742904856</v>
      </c>
      <c r="AA422" s="81">
        <v>0</v>
      </c>
      <c r="AB422" s="81">
        <v>1.5433356780140453</v>
      </c>
      <c r="AC422" s="81">
        <v>1.4718180031101733</v>
      </c>
      <c r="AD422" s="81">
        <v>3.2760209993736451</v>
      </c>
      <c r="AE422" s="81">
        <v>1.4919099647469876</v>
      </c>
      <c r="AF422" s="81">
        <v>1.0013457883253465</v>
      </c>
      <c r="AG422" s="18">
        <v>1.0013457883253465</v>
      </c>
      <c r="AH422" s="81">
        <v>0</v>
      </c>
      <c r="AI422" s="81">
        <v>3.1497398983719411</v>
      </c>
      <c r="AJ422" s="81">
        <v>1.9221971461852068</v>
      </c>
      <c r="AK422" s="81">
        <v>1.4072454086808328</v>
      </c>
      <c r="AL422" s="81">
        <v>1.3575756546877535</v>
      </c>
      <c r="AM422" s="81">
        <v>1.3997220596950182</v>
      </c>
      <c r="AN422" s="81">
        <v>1.7873701039922072</v>
      </c>
      <c r="AO422" s="81">
        <v>2.2910885269324544</v>
      </c>
      <c r="AP422" s="81">
        <v>1.4512992209072193</v>
      </c>
      <c r="AQ422" s="81">
        <v>2.3295254607524631</v>
      </c>
      <c r="AR422" s="81">
        <v>2.4044186875807547</v>
      </c>
      <c r="AS422" s="81"/>
      <c r="AT422" s="81"/>
    </row>
    <row r="423" spans="1:51" s="77" customFormat="1" x14ac:dyDescent="0.25">
      <c r="E423" s="77" t="s">
        <v>45</v>
      </c>
      <c r="F423" s="77">
        <v>2050</v>
      </c>
      <c r="H423" s="23"/>
      <c r="I423" s="18">
        <v>1.0013457883253465</v>
      </c>
      <c r="J423" s="81">
        <v>4.5458476459632191</v>
      </c>
      <c r="K423" s="81">
        <v>2.4123684406995891</v>
      </c>
      <c r="L423" s="81">
        <v>1.3082463103217659</v>
      </c>
      <c r="M423" s="18">
        <v>1.524814774929889</v>
      </c>
      <c r="N423" s="73">
        <v>4.8652623737012286</v>
      </c>
      <c r="O423" s="81">
        <v>0</v>
      </c>
      <c r="P423" s="81">
        <v>1.9384328677781202</v>
      </c>
      <c r="Q423" s="81">
        <v>2.5692330501259883</v>
      </c>
      <c r="R423" s="81">
        <v>2.3910824324486848</v>
      </c>
      <c r="S423" s="81">
        <v>1.4017193040749063</v>
      </c>
      <c r="T423" s="81">
        <v>1.2992234820973989</v>
      </c>
      <c r="U423" s="81">
        <v>2.2402413546233646</v>
      </c>
      <c r="V423" s="81">
        <v>1.3745256462349478</v>
      </c>
      <c r="W423" s="81">
        <v>1.6879441687566816</v>
      </c>
      <c r="X423" s="81">
        <v>1.2996243817846385</v>
      </c>
      <c r="Y423" s="81">
        <v>1.6251846604634337</v>
      </c>
      <c r="Z423" s="81">
        <v>1.1065007371396278</v>
      </c>
      <c r="AA423" s="81">
        <v>0</v>
      </c>
      <c r="AB423" s="81">
        <v>1.478609271730275</v>
      </c>
      <c r="AC423" s="81">
        <v>1.3701635321421042</v>
      </c>
      <c r="AD423" s="81">
        <v>2.9960159032757998</v>
      </c>
      <c r="AE423" s="81">
        <v>1.3842298446742114</v>
      </c>
      <c r="AF423" s="18">
        <v>1.0013457883253465</v>
      </c>
      <c r="AG423" s="18">
        <v>1.0013457883253465</v>
      </c>
      <c r="AH423" s="81">
        <v>0</v>
      </c>
      <c r="AI423" s="81">
        <v>3.053239007343953</v>
      </c>
      <c r="AJ423" s="81">
        <v>1.729977431566686</v>
      </c>
      <c r="AK423" s="81">
        <v>1.3059373644106109</v>
      </c>
      <c r="AL423" s="81">
        <v>1.250760108831718</v>
      </c>
      <c r="AM423" s="81">
        <v>1.282118692746022</v>
      </c>
      <c r="AN423" s="18">
        <v>1.7873701039922072</v>
      </c>
      <c r="AO423" s="81">
        <v>2.0991685773159361</v>
      </c>
      <c r="AP423" s="81">
        <v>1.3336970805461246</v>
      </c>
      <c r="AQ423" s="81">
        <v>2.1178375725337375</v>
      </c>
      <c r="AR423" s="81">
        <v>2.20172475916746</v>
      </c>
      <c r="AS423" s="81"/>
      <c r="AT423" s="81"/>
    </row>
    <row r="424" spans="1:51" s="77" customFormat="1" x14ac:dyDescent="0.25">
      <c r="B424" s="77" t="s">
        <v>46</v>
      </c>
      <c r="N424" s="84"/>
    </row>
    <row r="425" spans="1:51" s="77" customFormat="1" x14ac:dyDescent="0.25">
      <c r="A425" s="77" t="s">
        <v>122</v>
      </c>
      <c r="B425" s="77" t="s">
        <v>42</v>
      </c>
      <c r="D425" s="77" t="s">
        <v>40</v>
      </c>
      <c r="E425" s="77" t="s">
        <v>41</v>
      </c>
      <c r="F425" s="77">
        <v>2010</v>
      </c>
      <c r="I425" s="81">
        <v>0</v>
      </c>
      <c r="J425" s="81">
        <v>8.3834009893455139</v>
      </c>
      <c r="K425" s="81">
        <v>3.9882955218755072</v>
      </c>
      <c r="L425" s="81">
        <v>18.44929147108509</v>
      </c>
      <c r="M425" s="81">
        <v>0</v>
      </c>
      <c r="N425" s="99">
        <v>2.8009321534064626</v>
      </c>
      <c r="O425" s="81">
        <v>0.29145516164410301</v>
      </c>
      <c r="P425" s="81">
        <v>36.763474462459719</v>
      </c>
      <c r="Q425" s="81">
        <v>202.26683742209121</v>
      </c>
      <c r="R425" s="81">
        <v>29.037391660934173</v>
      </c>
      <c r="S425" s="81">
        <v>3.3979434747043471</v>
      </c>
      <c r="T425" s="81">
        <v>79.609176587432927</v>
      </c>
      <c r="U425" s="81">
        <v>14.483333502599573</v>
      </c>
      <c r="V425" s="81">
        <v>211.78668882920024</v>
      </c>
      <c r="W425" s="81">
        <v>14.023650064272198</v>
      </c>
      <c r="X425" s="81">
        <v>9.8780267216928124</v>
      </c>
      <c r="Y425" s="81">
        <v>48.242339985030576</v>
      </c>
      <c r="Z425" s="81">
        <v>0.24211709519764227</v>
      </c>
      <c r="AA425" s="97">
        <v>0</v>
      </c>
      <c r="AB425" s="81">
        <v>61.673813098158334</v>
      </c>
      <c r="AC425" s="81">
        <v>14.773808020891783</v>
      </c>
      <c r="AD425" s="81">
        <v>0.3728407819459077</v>
      </c>
      <c r="AE425" s="81">
        <v>6.985258873816198</v>
      </c>
      <c r="AF425" s="81">
        <v>8.2496338818426218E-2</v>
      </c>
      <c r="AG425" s="81">
        <v>1.4983805155853804</v>
      </c>
      <c r="AH425" s="81">
        <v>6.8864715951724103</v>
      </c>
      <c r="AI425" s="81">
        <v>5.7287598929844128</v>
      </c>
      <c r="AJ425" s="97">
        <v>5.9239423025760765</v>
      </c>
      <c r="AK425" s="81">
        <v>86.652780723793896</v>
      </c>
      <c r="AL425" s="81">
        <v>0</v>
      </c>
      <c r="AM425" s="81">
        <v>30.714276787994866</v>
      </c>
      <c r="AN425" s="81">
        <v>3.5079748085542812</v>
      </c>
      <c r="AO425" s="81">
        <v>17.792254294978491</v>
      </c>
      <c r="AP425" s="81">
        <v>0</v>
      </c>
      <c r="AQ425" s="81">
        <v>9.6113765949848204</v>
      </c>
      <c r="AR425" s="81">
        <v>62.650158531337603</v>
      </c>
      <c r="AS425" s="81"/>
      <c r="AT425" s="81"/>
    </row>
    <row r="426" spans="1:51" s="77" customFormat="1" x14ac:dyDescent="0.25">
      <c r="A426" s="77" t="s">
        <v>122</v>
      </c>
      <c r="B426" s="77" t="s">
        <v>42</v>
      </c>
      <c r="D426" s="77" t="s">
        <v>40</v>
      </c>
      <c r="E426" s="77" t="s">
        <v>41</v>
      </c>
      <c r="F426" s="77">
        <v>2020</v>
      </c>
      <c r="H426" s="24"/>
      <c r="I426" s="81">
        <v>0</v>
      </c>
      <c r="J426" s="81">
        <v>10.039595549811342</v>
      </c>
      <c r="K426" s="81">
        <v>4.2866664046299352</v>
      </c>
      <c r="L426" s="81">
        <v>25.080790287544872</v>
      </c>
      <c r="M426" s="81">
        <v>0</v>
      </c>
      <c r="N426" s="99">
        <v>3.2638610522404123</v>
      </c>
      <c r="O426" s="81">
        <v>0.54856959942791117</v>
      </c>
      <c r="P426" s="81">
        <v>49.55348382104264</v>
      </c>
      <c r="Q426" s="81">
        <v>273.69460086191174</v>
      </c>
      <c r="R426" s="81">
        <v>38.822564646034699</v>
      </c>
      <c r="S426" s="81">
        <v>4.8597660591928147</v>
      </c>
      <c r="T426" s="81">
        <v>134.55965830631996</v>
      </c>
      <c r="U426" s="81">
        <v>22.423376014863418</v>
      </c>
      <c r="V426" s="81">
        <v>314.03230442229659</v>
      </c>
      <c r="W426" s="81">
        <v>28.249514816929647</v>
      </c>
      <c r="X426" s="81">
        <v>14.285895052954302</v>
      </c>
      <c r="Y426" s="81">
        <v>69.816518787850228</v>
      </c>
      <c r="Z426" s="81">
        <v>0.46283345971024592</v>
      </c>
      <c r="AA426" s="97">
        <v>0</v>
      </c>
      <c r="AB426" s="81">
        <v>92.993818387061339</v>
      </c>
      <c r="AC426" s="81">
        <v>19.198459944308009</v>
      </c>
      <c r="AD426" s="81">
        <v>0.60427981635528427</v>
      </c>
      <c r="AE426" s="81">
        <v>11.049398375036462</v>
      </c>
      <c r="AF426" s="81">
        <v>0.19468156310967072</v>
      </c>
      <c r="AG426" s="81">
        <v>2.461195375829321</v>
      </c>
      <c r="AH426" s="81">
        <v>1.6016285567605711E-2</v>
      </c>
      <c r="AI426" s="81">
        <v>6.9701705690194027</v>
      </c>
      <c r="AJ426" s="97">
        <v>6.9030320972189667</v>
      </c>
      <c r="AK426" s="81">
        <v>112.54586821209926</v>
      </c>
      <c r="AL426" s="81">
        <v>0</v>
      </c>
      <c r="AM426" s="81">
        <v>33.357662673119187</v>
      </c>
      <c r="AN426" s="81">
        <v>7.5071551141665331</v>
      </c>
      <c r="AO426" s="81">
        <v>20.732899850612821</v>
      </c>
      <c r="AP426" s="81">
        <v>0.14724621546035313</v>
      </c>
      <c r="AQ426" s="81">
        <v>13.0088625447124</v>
      </c>
      <c r="AR426" s="81">
        <v>76.009479072189166</v>
      </c>
      <c r="AS426" s="81"/>
      <c r="AT426" s="81"/>
      <c r="AV426" s="81"/>
    </row>
    <row r="427" spans="1:51" s="77" customFormat="1" x14ac:dyDescent="0.25">
      <c r="A427" s="77" t="s">
        <v>122</v>
      </c>
      <c r="B427" s="77" t="s">
        <v>42</v>
      </c>
      <c r="D427" s="77" t="s">
        <v>40</v>
      </c>
      <c r="E427" s="77" t="s">
        <v>41</v>
      </c>
      <c r="F427" s="77">
        <v>2030</v>
      </c>
      <c r="H427" s="24"/>
      <c r="I427" s="81">
        <v>0</v>
      </c>
      <c r="J427" s="81">
        <v>10.123531925766638</v>
      </c>
      <c r="K427" s="81">
        <v>4.9589594778331225</v>
      </c>
      <c r="L427" s="81">
        <v>24.081140794845993</v>
      </c>
      <c r="M427" s="81">
        <v>0</v>
      </c>
      <c r="N427" s="99">
        <v>3.0696693949054721</v>
      </c>
      <c r="O427" s="81">
        <v>0.62020159993749857</v>
      </c>
      <c r="P427" s="81">
        <v>50.947700088406748</v>
      </c>
      <c r="Q427" s="81">
        <v>269.67727653876506</v>
      </c>
      <c r="R427" s="81">
        <v>38.093925937731719</v>
      </c>
      <c r="S427" s="81">
        <v>6.0801488544096625</v>
      </c>
      <c r="T427" s="81">
        <v>146.61008115980155</v>
      </c>
      <c r="U427" s="81">
        <v>23.76751567598313</v>
      </c>
      <c r="V427" s="81">
        <v>316.21467679515251</v>
      </c>
      <c r="W427" s="81">
        <v>33.145024074034204</v>
      </c>
      <c r="X427" s="81">
        <v>14.587496572603023</v>
      </c>
      <c r="Y427" s="81">
        <v>71.625510797368548</v>
      </c>
      <c r="Z427" s="81">
        <v>0.4558266537413842</v>
      </c>
      <c r="AA427" s="97">
        <v>0</v>
      </c>
      <c r="AB427" s="81">
        <v>98.332823716003219</v>
      </c>
      <c r="AC427" s="81">
        <v>18.794518026049651</v>
      </c>
      <c r="AD427" s="81">
        <v>0.63681923561778664</v>
      </c>
      <c r="AE427" s="81">
        <v>10.719145902458193</v>
      </c>
      <c r="AF427" s="81">
        <v>0.21468097099191411</v>
      </c>
      <c r="AG427" s="81">
        <v>2.7354992961520366</v>
      </c>
      <c r="AH427" s="81">
        <v>1.7768496381677677E-2</v>
      </c>
      <c r="AI427" s="81">
        <v>7.1749326746326831</v>
      </c>
      <c r="AJ427" s="97">
        <v>6.4923187665534119</v>
      </c>
      <c r="AK427" s="81">
        <v>96.606702333918136</v>
      </c>
      <c r="AL427" s="81">
        <v>0</v>
      </c>
      <c r="AM427" s="81">
        <v>35.500582991250468</v>
      </c>
      <c r="AN427" s="81">
        <v>9.6425605423602434</v>
      </c>
      <c r="AO427" s="81">
        <v>19.4993436057518</v>
      </c>
      <c r="AP427" s="81">
        <v>0.1708775155235164</v>
      </c>
      <c r="AQ427" s="81">
        <v>11.988509705141901</v>
      </c>
      <c r="AR427" s="81">
        <v>81.324751036668786</v>
      </c>
      <c r="AS427" s="81"/>
      <c r="AT427" s="81"/>
      <c r="AW427" s="81"/>
    </row>
    <row r="428" spans="1:51" s="77" customFormat="1" x14ac:dyDescent="0.25">
      <c r="A428" s="77" t="s">
        <v>122</v>
      </c>
      <c r="B428" s="77" t="s">
        <v>42</v>
      </c>
      <c r="D428" s="77" t="s">
        <v>40</v>
      </c>
      <c r="E428" s="77" t="s">
        <v>41</v>
      </c>
      <c r="F428" s="77">
        <v>2040</v>
      </c>
      <c r="H428" s="24"/>
      <c r="I428" s="81">
        <v>0</v>
      </c>
      <c r="J428" s="81">
        <v>10.446512617640293</v>
      </c>
      <c r="K428" s="81">
        <v>5.2877054005255033</v>
      </c>
      <c r="L428" s="81">
        <v>22.025285059237092</v>
      </c>
      <c r="M428" s="81">
        <v>0</v>
      </c>
      <c r="N428" s="99">
        <v>3.1254097694340839</v>
      </c>
      <c r="O428" s="81">
        <v>0.6695645732589941</v>
      </c>
      <c r="P428" s="81">
        <v>50.549085217649541</v>
      </c>
      <c r="Q428" s="81">
        <v>266.85053638546708</v>
      </c>
      <c r="R428" s="81">
        <v>36.047417807671088</v>
      </c>
      <c r="S428" s="81">
        <v>7.0700435941610662</v>
      </c>
      <c r="T428" s="81">
        <v>152.75027925902413</v>
      </c>
      <c r="U428" s="81">
        <v>23.915219751375506</v>
      </c>
      <c r="V428" s="81">
        <v>307.73736902597165</v>
      </c>
      <c r="W428" s="81">
        <v>35.917719731204194</v>
      </c>
      <c r="X428" s="81">
        <v>14.416161030007508</v>
      </c>
      <c r="Y428" s="81">
        <v>74.489524713838719</v>
      </c>
      <c r="Z428" s="81">
        <v>0.36994860742602653</v>
      </c>
      <c r="AA428" s="97">
        <v>0</v>
      </c>
      <c r="AB428" s="81">
        <v>102.36141797831094</v>
      </c>
      <c r="AC428" s="81">
        <v>21.5582548752867</v>
      </c>
      <c r="AD428" s="81">
        <v>0.71537645075716572</v>
      </c>
      <c r="AE428" s="81">
        <v>10.091548900399312</v>
      </c>
      <c r="AF428" s="81">
        <v>0.24668954915979341</v>
      </c>
      <c r="AG428" s="81">
        <v>3.0936384223073463</v>
      </c>
      <c r="AH428" s="81">
        <v>1.9736942790866709E-2</v>
      </c>
      <c r="AI428" s="81">
        <v>8.1601486479496543</v>
      </c>
      <c r="AJ428" s="97">
        <v>6.6102090775450177</v>
      </c>
      <c r="AK428" s="81">
        <v>87.538990642071681</v>
      </c>
      <c r="AL428" s="81">
        <v>0</v>
      </c>
      <c r="AM428" s="81">
        <v>36.59774784631599</v>
      </c>
      <c r="AN428" s="81">
        <v>14.828037378593997</v>
      </c>
      <c r="AO428" s="81">
        <v>19.853421057040382</v>
      </c>
      <c r="AP428" s="81">
        <v>9.5888963538643679E-2</v>
      </c>
      <c r="AQ428" s="81">
        <v>11.657276265624366</v>
      </c>
      <c r="AR428" s="81">
        <v>79.819304411946888</v>
      </c>
      <c r="AS428" s="81"/>
      <c r="AT428" s="81"/>
      <c r="AW428" s="81"/>
      <c r="AX428" s="81"/>
    </row>
    <row r="429" spans="1:51" s="77" customFormat="1" x14ac:dyDescent="0.25">
      <c r="A429" s="77" t="s">
        <v>122</v>
      </c>
      <c r="B429" s="77" t="s">
        <v>42</v>
      </c>
      <c r="D429" s="77" t="s">
        <v>40</v>
      </c>
      <c r="E429" s="80" t="s">
        <v>41</v>
      </c>
      <c r="F429" s="80">
        <v>2050</v>
      </c>
      <c r="G429" s="80"/>
      <c r="H429" s="25"/>
      <c r="I429" s="82">
        <v>0</v>
      </c>
      <c r="J429" s="82">
        <v>10.762544007226124</v>
      </c>
      <c r="K429" s="82">
        <v>5.6184754074583498</v>
      </c>
      <c r="L429" s="82">
        <v>20.003007116671039</v>
      </c>
      <c r="M429" s="82">
        <v>0</v>
      </c>
      <c r="N429" s="100">
        <v>3.1842040161017322</v>
      </c>
      <c r="O429" s="82">
        <v>0.76159202887427724</v>
      </c>
      <c r="P429" s="82">
        <v>50.073229826076769</v>
      </c>
      <c r="Q429" s="82">
        <v>262.2697062047738</v>
      </c>
      <c r="R429" s="82">
        <v>33.869567563177817</v>
      </c>
      <c r="S429" s="82">
        <v>8.0260174118705319</v>
      </c>
      <c r="T429" s="82">
        <v>164.17821457282653</v>
      </c>
      <c r="U429" s="82">
        <v>24.05447173781366</v>
      </c>
      <c r="V429" s="82">
        <v>298.56015695226068</v>
      </c>
      <c r="W429" s="82">
        <v>40.448984114774532</v>
      </c>
      <c r="X429" s="82">
        <v>14.394041539059835</v>
      </c>
      <c r="Y429" s="82">
        <v>77.372212261211345</v>
      </c>
      <c r="Z429" s="82">
        <v>0.27235256100685173</v>
      </c>
      <c r="AA429" s="98">
        <v>0</v>
      </c>
      <c r="AB429" s="82">
        <v>108.29661332848171</v>
      </c>
      <c r="AC429" s="82">
        <v>24.208041950944256</v>
      </c>
      <c r="AD429" s="82">
        <v>0.79287746808017123</v>
      </c>
      <c r="AE429" s="82">
        <v>9.4149729790391294</v>
      </c>
      <c r="AF429" s="82">
        <v>0.29630634068132677</v>
      </c>
      <c r="AG429" s="82">
        <v>3.5538828163782359</v>
      </c>
      <c r="AH429" s="82">
        <v>2.324409346980634E-2</v>
      </c>
      <c r="AI429" s="82">
        <v>9.3166729602522977</v>
      </c>
      <c r="AJ429" s="98">
        <v>6.7345582962717137</v>
      </c>
      <c r="AK429" s="82">
        <v>78.471121153423553</v>
      </c>
      <c r="AL429" s="82">
        <v>0</v>
      </c>
      <c r="AM429" s="82">
        <v>37.406865203011442</v>
      </c>
      <c r="AN429" s="82">
        <v>19.976076420879959</v>
      </c>
      <c r="AO429" s="82">
        <v>20.226897503629868</v>
      </c>
      <c r="AP429" s="82">
        <v>1.9244068409115786E-2</v>
      </c>
      <c r="AQ429" s="82">
        <v>11.327177716328922</v>
      </c>
      <c r="AR429" s="82">
        <v>78.253805954889017</v>
      </c>
      <c r="AS429" s="85"/>
      <c r="AT429" s="85"/>
      <c r="AW429" s="81"/>
      <c r="AX429" s="81"/>
      <c r="AY429" s="81"/>
    </row>
    <row r="430" spans="1:51" s="77" customFormat="1" x14ac:dyDescent="0.25">
      <c r="E430" s="77" t="s">
        <v>45</v>
      </c>
      <c r="F430" s="77">
        <v>2010</v>
      </c>
      <c r="I430" s="81">
        <v>2.0784006497556589</v>
      </c>
      <c r="J430" s="81">
        <v>12.791358579089744</v>
      </c>
      <c r="K430" s="81">
        <v>6.0104539006410391</v>
      </c>
      <c r="L430" s="81">
        <v>3.4011018060044238</v>
      </c>
      <c r="M430" s="81">
        <v>3.4607465291965438</v>
      </c>
      <c r="N430" s="73">
        <v>12.791358579089744</v>
      </c>
      <c r="O430" s="81">
        <v>0</v>
      </c>
      <c r="P430" s="81">
        <v>5.258844887019329</v>
      </c>
      <c r="Q430" s="81">
        <v>6.8420168579816547</v>
      </c>
      <c r="R430" s="81">
        <v>5.6269448811724958</v>
      </c>
      <c r="S430" s="81">
        <v>3.3143665541054737</v>
      </c>
      <c r="T430" s="81">
        <v>2.9799571600840644</v>
      </c>
      <c r="U430" s="81">
        <v>5.5127866687908265</v>
      </c>
      <c r="V430" s="81">
        <v>3.2132413392915318</v>
      </c>
      <c r="W430" s="81">
        <v>4.4553119764386659</v>
      </c>
      <c r="X430" s="81">
        <v>3.1035054119955947</v>
      </c>
      <c r="Y430" s="81">
        <v>4.2682429197137175</v>
      </c>
      <c r="Z430" s="81">
        <v>2.211334851208985</v>
      </c>
      <c r="AA430" s="81">
        <v>0</v>
      </c>
      <c r="AB430" s="81">
        <v>3.5543640758160269</v>
      </c>
      <c r="AC430" s="81">
        <v>3.2880882646954634</v>
      </c>
      <c r="AD430" s="81">
        <v>7.0684697333639619</v>
      </c>
      <c r="AE430" s="81">
        <v>3.2998074479543154</v>
      </c>
      <c r="AF430" s="81">
        <v>4.020636261490294</v>
      </c>
      <c r="AG430" s="18">
        <v>3.1035054119955947</v>
      </c>
      <c r="AH430" s="81">
        <v>2.3378658153397041</v>
      </c>
      <c r="AI430" s="81">
        <v>7.789364889196742</v>
      </c>
      <c r="AJ430" s="81">
        <v>5.0760243156668619</v>
      </c>
      <c r="AK430" s="81">
        <v>3.3069009976232016</v>
      </c>
      <c r="AL430" s="81">
        <v>2.9221651698790749</v>
      </c>
      <c r="AM430" s="81">
        <v>3.3854885457651016</v>
      </c>
      <c r="AN430" s="81">
        <v>4.1540870833499977</v>
      </c>
      <c r="AO430" s="81">
        <v>5.5378105657539844</v>
      </c>
      <c r="AP430" s="81">
        <v>3.4577708718410203</v>
      </c>
      <c r="AQ430" s="81">
        <v>5.6746890386624598</v>
      </c>
      <c r="AR430" s="81">
        <v>5.8471589981266012</v>
      </c>
      <c r="AS430" s="81"/>
      <c r="AT430" s="81"/>
    </row>
    <row r="431" spans="1:51" s="77" customFormat="1" x14ac:dyDescent="0.25">
      <c r="E431" s="77" t="s">
        <v>45</v>
      </c>
      <c r="F431" s="77">
        <v>2020</v>
      </c>
      <c r="H431" s="23"/>
      <c r="I431" s="81">
        <v>1.7316823775170744</v>
      </c>
      <c r="J431" s="81">
        <v>10.122355854719741</v>
      </c>
      <c r="K431" s="81">
        <v>4.8061611027027524</v>
      </c>
      <c r="L431" s="81">
        <v>2.7322207843453477</v>
      </c>
      <c r="M431" s="81">
        <v>2.8162208166551062</v>
      </c>
      <c r="N431" s="73">
        <v>10.122355854719741</v>
      </c>
      <c r="O431" s="81">
        <v>0</v>
      </c>
      <c r="P431" s="81">
        <v>4.1941813551231224</v>
      </c>
      <c r="Q431" s="81">
        <v>5.4557475650064609</v>
      </c>
      <c r="R431" s="81">
        <v>4.5333854040547426</v>
      </c>
      <c r="S431" s="81">
        <v>2.6685817293227601</v>
      </c>
      <c r="T431" s="81">
        <v>2.4218296226237186</v>
      </c>
      <c r="U431" s="81">
        <v>4.4191763481861619</v>
      </c>
      <c r="V431" s="81">
        <v>2.6106154717801231</v>
      </c>
      <c r="W431" s="81">
        <v>3.576564473387605</v>
      </c>
      <c r="X431" s="81">
        <v>2.7380221232704027</v>
      </c>
      <c r="Y431" s="81">
        <v>3.4157870781569333</v>
      </c>
      <c r="Z431" s="81">
        <v>1.8224047697573</v>
      </c>
      <c r="AA431" s="81">
        <v>0</v>
      </c>
      <c r="AB431" s="81">
        <v>2.8854624076734523</v>
      </c>
      <c r="AC431" s="81">
        <v>2.6422852527120915</v>
      </c>
      <c r="AD431" s="81">
        <v>6.1978696155719994</v>
      </c>
      <c r="AE431" s="81">
        <v>2.6540071798221803</v>
      </c>
      <c r="AF431" s="81">
        <v>3.1544453817463913</v>
      </c>
      <c r="AG431" s="18">
        <v>2.7380221232704027</v>
      </c>
      <c r="AH431" s="81">
        <v>2.0329267959475685</v>
      </c>
      <c r="AI431" s="81">
        <v>6.1989310948685734</v>
      </c>
      <c r="AJ431" s="81">
        <v>3.9824645699864107</v>
      </c>
      <c r="AK431" s="81">
        <v>2.6610906709958853</v>
      </c>
      <c r="AL431" s="81">
        <v>2.3640154924084587</v>
      </c>
      <c r="AM431" s="81">
        <v>2.7165133006967981</v>
      </c>
      <c r="AN431" s="81">
        <v>3.3601906678885953</v>
      </c>
      <c r="AO431" s="81">
        <v>4.4444692417608138</v>
      </c>
      <c r="AP431" s="81">
        <v>2.7806129967222599</v>
      </c>
      <c r="AQ431" s="81">
        <v>4.5208489813220023</v>
      </c>
      <c r="AR431" s="81">
        <v>4.6847821168025297</v>
      </c>
      <c r="AS431" s="81"/>
      <c r="AT431" s="81"/>
    </row>
    <row r="432" spans="1:51" s="77" customFormat="1" x14ac:dyDescent="0.25">
      <c r="E432" s="77" t="s">
        <v>45</v>
      </c>
      <c r="F432" s="77">
        <v>2030</v>
      </c>
      <c r="H432" s="23"/>
      <c r="I432" s="81">
        <v>0</v>
      </c>
      <c r="J432" s="81">
        <v>8.9339051635965703</v>
      </c>
      <c r="K432" s="81">
        <v>4.2090346652148787</v>
      </c>
      <c r="L432" s="81">
        <v>2.4442351777451021</v>
      </c>
      <c r="M432" s="81">
        <v>0</v>
      </c>
      <c r="N432" s="73">
        <v>8.9339051635965703</v>
      </c>
      <c r="O432" s="81">
        <v>0</v>
      </c>
      <c r="P432" s="81">
        <v>3.7101882070818348</v>
      </c>
      <c r="Q432" s="81">
        <v>4.8503643162365631</v>
      </c>
      <c r="R432" s="81">
        <v>4.065829236981136</v>
      </c>
      <c r="S432" s="81">
        <v>2.3173056863120225</v>
      </c>
      <c r="T432" s="81">
        <v>2.1615000336898693</v>
      </c>
      <c r="U432" s="81">
        <v>3.9032817139670213</v>
      </c>
      <c r="V432" s="81">
        <v>2.3581907613823216</v>
      </c>
      <c r="W432" s="81">
        <v>3.1655583467681718</v>
      </c>
      <c r="X432" s="81">
        <v>2.5000284116402662</v>
      </c>
      <c r="Y432" s="81">
        <v>3.0573792672764877</v>
      </c>
      <c r="Z432" s="81">
        <v>1.6496470528091349</v>
      </c>
      <c r="AA432" s="81">
        <v>0</v>
      </c>
      <c r="AB432" s="81">
        <v>2.626909275992912</v>
      </c>
      <c r="AC432" s="81">
        <v>2.3707986132563863</v>
      </c>
      <c r="AD432" s="81">
        <v>5.4083151061636761</v>
      </c>
      <c r="AE432" s="81">
        <v>2.375476524705042</v>
      </c>
      <c r="AF432" s="81">
        <v>0</v>
      </c>
      <c r="AG432" s="18">
        <v>2.5000284116402662</v>
      </c>
      <c r="AH432" s="81">
        <v>1.7840419336051252</v>
      </c>
      <c r="AI432" s="81">
        <v>5.5399692989820686</v>
      </c>
      <c r="AJ432" s="81">
        <v>0</v>
      </c>
      <c r="AK432" s="81">
        <v>2.4120944078987177</v>
      </c>
      <c r="AL432" s="81">
        <v>2.1151306300660151</v>
      </c>
      <c r="AM432" s="81">
        <v>2.4072720991281185</v>
      </c>
      <c r="AN432" s="26">
        <v>3.1655583467681718</v>
      </c>
      <c r="AO432" s="81">
        <v>3.979035957927072</v>
      </c>
      <c r="AP432" s="81">
        <v>2.4270944070035965</v>
      </c>
      <c r="AQ432" s="81">
        <v>4.0309636822322599</v>
      </c>
      <c r="AR432" s="81">
        <v>4.1462387555064026</v>
      </c>
      <c r="AS432" s="81"/>
      <c r="AT432" s="81"/>
    </row>
    <row r="433" spans="1:51" s="77" customFormat="1" x14ac:dyDescent="0.25">
      <c r="E433" s="77" t="s">
        <v>45</v>
      </c>
      <c r="F433" s="77">
        <v>2040</v>
      </c>
      <c r="H433" s="23"/>
      <c r="I433" s="81">
        <v>0</v>
      </c>
      <c r="J433" s="81">
        <v>8.0727977697398678</v>
      </c>
      <c r="K433" s="81">
        <v>3.8097909671417534</v>
      </c>
      <c r="L433" s="81">
        <v>2.2413874469813062</v>
      </c>
      <c r="M433" s="81">
        <v>0</v>
      </c>
      <c r="N433" s="73">
        <v>8.0727977697398678</v>
      </c>
      <c r="O433" s="81">
        <v>0</v>
      </c>
      <c r="P433" s="81">
        <v>3.3740941160314368</v>
      </c>
      <c r="Q433" s="81">
        <v>4.4223182914565911</v>
      </c>
      <c r="R433" s="81">
        <v>3.7404478709877913</v>
      </c>
      <c r="S433" s="81">
        <v>2.110913723586338</v>
      </c>
      <c r="T433" s="81">
        <v>1.978915382023158</v>
      </c>
      <c r="U433" s="81">
        <v>3.5484346091296093</v>
      </c>
      <c r="V433" s="81">
        <v>2.1755211164138917</v>
      </c>
      <c r="W433" s="81">
        <v>2.8857875580507084</v>
      </c>
      <c r="X433" s="81">
        <v>2.2862063382564566</v>
      </c>
      <c r="Y433" s="81">
        <v>2.7834783207254787</v>
      </c>
      <c r="Z433" s="81">
        <v>1.5258118751737242</v>
      </c>
      <c r="AA433" s="81">
        <v>0</v>
      </c>
      <c r="AB433" s="81">
        <v>2.3905329873087084</v>
      </c>
      <c r="AC433" s="81">
        <v>2.1048265899284124</v>
      </c>
      <c r="AD433" s="81">
        <v>4.8992149314403219</v>
      </c>
      <c r="AE433" s="81">
        <v>2.1816021421979177</v>
      </c>
      <c r="AF433" s="81">
        <v>0</v>
      </c>
      <c r="AG433" s="18">
        <v>2.2862063382564566</v>
      </c>
      <c r="AH433" s="81">
        <v>1.6056377402446129</v>
      </c>
      <c r="AI433" s="81">
        <v>5.0545711152658388</v>
      </c>
      <c r="AJ433" s="81">
        <v>0</v>
      </c>
      <c r="AK433" s="81">
        <v>2.2123174997342989</v>
      </c>
      <c r="AL433" s="81">
        <v>1.9367264367055026</v>
      </c>
      <c r="AM433" s="81">
        <v>2.1886640886078923</v>
      </c>
      <c r="AN433" s="26">
        <v>2.8857875580507084</v>
      </c>
      <c r="AO433" s="81">
        <v>3.6152935861272928</v>
      </c>
      <c r="AP433" s="81">
        <v>2.3373153863986857</v>
      </c>
      <c r="AQ433" s="81">
        <v>3.668536631453998</v>
      </c>
      <c r="AR433" s="81">
        <v>3.7836234472866579</v>
      </c>
      <c r="AS433" s="81"/>
      <c r="AT433" s="81"/>
    </row>
    <row r="434" spans="1:51" s="77" customFormat="1" x14ac:dyDescent="0.25">
      <c r="E434" s="77" t="s">
        <v>45</v>
      </c>
      <c r="F434" s="77">
        <v>2050</v>
      </c>
      <c r="H434" s="23"/>
      <c r="I434" s="81">
        <v>0</v>
      </c>
      <c r="J434" s="81">
        <v>7.2966101453210506</v>
      </c>
      <c r="K434" s="81">
        <v>3.457507813189808</v>
      </c>
      <c r="L434" s="81">
        <v>2.0578262661679356</v>
      </c>
      <c r="M434" s="81">
        <v>0</v>
      </c>
      <c r="N434" s="73">
        <v>7.2966101453210506</v>
      </c>
      <c r="O434" s="81">
        <v>0</v>
      </c>
      <c r="P434" s="81">
        <v>3.0714398195674781</v>
      </c>
      <c r="Q434" s="81">
        <v>4.0332773136370799</v>
      </c>
      <c r="R434" s="81">
        <v>3.4500774479696217</v>
      </c>
      <c r="S434" s="81">
        <v>1.925160957133222</v>
      </c>
      <c r="T434" s="81">
        <v>1.8138648783753037</v>
      </c>
      <c r="U434" s="81">
        <v>3.2335097210990384</v>
      </c>
      <c r="V434" s="81">
        <v>2.0122983954160825</v>
      </c>
      <c r="W434" s="81">
        <v>2.6336550020474538</v>
      </c>
      <c r="X434" s="81">
        <v>2.093766472211029</v>
      </c>
      <c r="Y434" s="81">
        <v>2.535863189094429</v>
      </c>
      <c r="Z434" s="81">
        <v>1.4143602153018546</v>
      </c>
      <c r="AA434" s="81">
        <v>0</v>
      </c>
      <c r="AB434" s="81">
        <v>2.1763440903885276</v>
      </c>
      <c r="AC434" s="81">
        <v>1.9041237758446872</v>
      </c>
      <c r="AD434" s="81">
        <v>4.4410247741893025</v>
      </c>
      <c r="AE434" s="81">
        <v>2.0084267922034593</v>
      </c>
      <c r="AF434" s="81">
        <v>0</v>
      </c>
      <c r="AG434" s="18">
        <v>2.093766472211029</v>
      </c>
      <c r="AH434" s="81">
        <v>0</v>
      </c>
      <c r="AI434" s="81">
        <v>4.6032800407120753</v>
      </c>
      <c r="AJ434" s="81">
        <v>0</v>
      </c>
      <c r="AK434" s="81">
        <v>2.0251443669137368</v>
      </c>
      <c r="AL434" s="81">
        <v>1.7761626626810409</v>
      </c>
      <c r="AM434" s="81">
        <v>1.9921712144699639</v>
      </c>
      <c r="AN434" s="26">
        <v>2.6336550020474538</v>
      </c>
      <c r="AO434" s="81">
        <v>3.285570353100808</v>
      </c>
      <c r="AP434" s="81">
        <v>2.1448755203532581</v>
      </c>
      <c r="AQ434" s="81">
        <v>3.3389686104251686</v>
      </c>
      <c r="AR434" s="81">
        <v>3.4579804195234694</v>
      </c>
      <c r="AS434" s="81"/>
      <c r="AT434" s="81"/>
    </row>
    <row r="435" spans="1:51" s="77" customFormat="1" x14ac:dyDescent="0.25">
      <c r="B435" s="77" t="s">
        <v>46</v>
      </c>
      <c r="N435" s="84"/>
    </row>
    <row r="436" spans="1:51" s="77" customFormat="1" x14ac:dyDescent="0.25">
      <c r="A436" s="77" t="s">
        <v>123</v>
      </c>
      <c r="B436" s="77" t="s">
        <v>42</v>
      </c>
      <c r="D436" s="77" t="s">
        <v>40</v>
      </c>
      <c r="E436" s="77" t="s">
        <v>41</v>
      </c>
      <c r="F436" s="77">
        <v>2010</v>
      </c>
      <c r="I436" s="81">
        <v>1.9280620200716019E-2</v>
      </c>
      <c r="J436" s="81">
        <v>0.34840920284459215</v>
      </c>
      <c r="K436" s="81">
        <v>0.51334644130831564</v>
      </c>
      <c r="L436" s="81">
        <v>0</v>
      </c>
      <c r="M436" s="81">
        <v>0</v>
      </c>
      <c r="N436" s="73">
        <v>0</v>
      </c>
      <c r="O436" s="81">
        <v>0</v>
      </c>
      <c r="P436" s="81">
        <v>0.53973448065002916</v>
      </c>
      <c r="Q436" s="81">
        <v>2.4984772325445932</v>
      </c>
      <c r="R436" s="81">
        <v>0.32058173193450834</v>
      </c>
      <c r="S436" s="81">
        <v>0</v>
      </c>
      <c r="T436" s="81">
        <v>0.353967624551488</v>
      </c>
      <c r="U436" s="81">
        <v>0.12305611039164376</v>
      </c>
      <c r="V436" s="81">
        <v>2.7095088146917288</v>
      </c>
      <c r="W436" s="81">
        <v>0.10463735203077015</v>
      </c>
      <c r="X436" s="81">
        <v>0.19942562683814266</v>
      </c>
      <c r="Y436" s="81">
        <v>0.12619936282887581</v>
      </c>
      <c r="Z436" s="81">
        <v>0</v>
      </c>
      <c r="AA436" s="81">
        <v>0</v>
      </c>
      <c r="AB436" s="81">
        <v>0.51213683253359155</v>
      </c>
      <c r="AC436" s="81">
        <v>0.11975616132808203</v>
      </c>
      <c r="AD436" s="81">
        <v>1.8623722348943487E-3</v>
      </c>
      <c r="AE436" s="81">
        <v>0</v>
      </c>
      <c r="AF436" s="81">
        <v>0</v>
      </c>
      <c r="AG436" s="81">
        <v>2.3750806998950589E-3</v>
      </c>
      <c r="AH436" s="81">
        <v>0</v>
      </c>
      <c r="AI436" s="81">
        <v>0.57536855992277547</v>
      </c>
      <c r="AJ436" s="81">
        <v>0</v>
      </c>
      <c r="AK436" s="81">
        <v>1.8796629175255077</v>
      </c>
      <c r="AL436" s="81">
        <v>1.334929275964746E-3</v>
      </c>
      <c r="AM436" s="81">
        <v>0.18053462384912117</v>
      </c>
      <c r="AN436" s="81">
        <v>0.55779443161573294</v>
      </c>
      <c r="AO436" s="81">
        <v>0.31214272373923618</v>
      </c>
      <c r="AP436" s="81">
        <v>0</v>
      </c>
      <c r="AQ436" s="81">
        <v>0.15331010902418665</v>
      </c>
      <c r="AR436" s="81">
        <v>0.97486237653991592</v>
      </c>
      <c r="AS436" s="81"/>
      <c r="AT436" s="81"/>
    </row>
    <row r="437" spans="1:51" s="77" customFormat="1" x14ac:dyDescent="0.25">
      <c r="A437" s="77" t="s">
        <v>123</v>
      </c>
      <c r="B437" s="77" t="s">
        <v>42</v>
      </c>
      <c r="D437" s="77" t="s">
        <v>40</v>
      </c>
      <c r="E437" s="77" t="s">
        <v>41</v>
      </c>
      <c r="F437" s="77">
        <v>2020</v>
      </c>
      <c r="H437" s="24"/>
      <c r="I437" s="81">
        <v>2.1999493373047747E-2</v>
      </c>
      <c r="J437" s="81">
        <v>0.41069775450139517</v>
      </c>
      <c r="K437" s="81">
        <v>0.6588724930564166</v>
      </c>
      <c r="L437" s="81">
        <v>0</v>
      </c>
      <c r="M437" s="81">
        <v>0</v>
      </c>
      <c r="N437" s="73">
        <v>0</v>
      </c>
      <c r="O437" s="81">
        <v>0</v>
      </c>
      <c r="P437" s="81">
        <v>0.60844623393607256</v>
      </c>
      <c r="Q437" s="81">
        <v>2.3202835920759748</v>
      </c>
      <c r="R437" s="81">
        <v>0.3695293887852083</v>
      </c>
      <c r="S437" s="81">
        <v>0</v>
      </c>
      <c r="T437" s="81">
        <v>1.4422861088164163</v>
      </c>
      <c r="U437" s="81">
        <v>0.1307099245192315</v>
      </c>
      <c r="V437" s="81">
        <v>3.2413983207107768</v>
      </c>
      <c r="W437" s="81">
        <v>0.3586820434286247</v>
      </c>
      <c r="X437" s="81">
        <v>0.24614662843885654</v>
      </c>
      <c r="Y437" s="81">
        <v>0.2184107966207702</v>
      </c>
      <c r="Z437" s="81">
        <v>0</v>
      </c>
      <c r="AA437" s="81">
        <v>0</v>
      </c>
      <c r="AB437" s="81">
        <v>1.1252481131444729</v>
      </c>
      <c r="AC437" s="81">
        <v>0.44223964981315017</v>
      </c>
      <c r="AD437" s="81">
        <v>1.1321562894450062E-3</v>
      </c>
      <c r="AE437" s="81">
        <v>0</v>
      </c>
      <c r="AF437" s="81">
        <v>0</v>
      </c>
      <c r="AG437" s="81">
        <v>0</v>
      </c>
      <c r="AH437" s="81">
        <v>0</v>
      </c>
      <c r="AI437" s="81">
        <v>0.6267386685856936</v>
      </c>
      <c r="AJ437" s="81">
        <v>0</v>
      </c>
      <c r="AK437" s="81">
        <v>1.8715226886413046</v>
      </c>
      <c r="AL437" s="81">
        <v>3.9722311141141664E-2</v>
      </c>
      <c r="AM437" s="81">
        <v>0.55748302564119701</v>
      </c>
      <c r="AN437" s="81">
        <v>0.71791748129680921</v>
      </c>
      <c r="AO437" s="81">
        <v>0.3456780190640833</v>
      </c>
      <c r="AP437" s="81">
        <v>0</v>
      </c>
      <c r="AQ437" s="81">
        <v>0.1662404104150067</v>
      </c>
      <c r="AR437" s="81">
        <v>1.3665514318170986</v>
      </c>
      <c r="AS437" s="81"/>
      <c r="AT437" s="81"/>
      <c r="AV437" s="81"/>
    </row>
    <row r="438" spans="1:51" s="77" customFormat="1" x14ac:dyDescent="0.25">
      <c r="A438" s="77" t="s">
        <v>123</v>
      </c>
      <c r="B438" s="77" t="s">
        <v>42</v>
      </c>
      <c r="D438" s="77" t="s">
        <v>40</v>
      </c>
      <c r="E438" s="77" t="s">
        <v>41</v>
      </c>
      <c r="F438" s="77">
        <v>2030</v>
      </c>
      <c r="H438" s="24"/>
      <c r="I438" s="81">
        <v>2.64633586574026E-2</v>
      </c>
      <c r="J438" s="81">
        <v>0.3926593556384454</v>
      </c>
      <c r="K438" s="81">
        <v>0.77104546522084971</v>
      </c>
      <c r="L438" s="81">
        <v>0</v>
      </c>
      <c r="M438" s="81">
        <v>0</v>
      </c>
      <c r="N438" s="73">
        <v>0</v>
      </c>
      <c r="O438" s="81">
        <v>0</v>
      </c>
      <c r="P438" s="81">
        <v>0.63388556371516436</v>
      </c>
      <c r="Q438" s="81">
        <v>2.1106141866110453</v>
      </c>
      <c r="R438" s="81">
        <v>0.29311415486533121</v>
      </c>
      <c r="S438" s="81">
        <v>0</v>
      </c>
      <c r="T438" s="81">
        <v>1.5095793991274171</v>
      </c>
      <c r="U438" s="81">
        <v>0.14627966593810213</v>
      </c>
      <c r="V438" s="81">
        <v>3.3180349763698822</v>
      </c>
      <c r="W438" s="81">
        <v>0.34729305798765392</v>
      </c>
      <c r="X438" s="81">
        <v>0.24875590557851421</v>
      </c>
      <c r="Y438" s="81">
        <v>0.29661714874381212</v>
      </c>
      <c r="Z438" s="81">
        <v>0</v>
      </c>
      <c r="AA438" s="81">
        <v>0</v>
      </c>
      <c r="AB438" s="81">
        <v>1.7980858160297375</v>
      </c>
      <c r="AC438" s="81">
        <v>0.51903510880495318</v>
      </c>
      <c r="AD438" s="81">
        <v>3.654677949595632E-3</v>
      </c>
      <c r="AE438" s="81">
        <v>0</v>
      </c>
      <c r="AF438" s="81">
        <v>0</v>
      </c>
      <c r="AG438" s="81">
        <v>2.0836028943311278E-4</v>
      </c>
      <c r="AH438" s="81">
        <v>0</v>
      </c>
      <c r="AI438" s="81">
        <v>0.64370629558963333</v>
      </c>
      <c r="AJ438" s="81">
        <v>0</v>
      </c>
      <c r="AK438" s="81">
        <v>1.8155049760060844</v>
      </c>
      <c r="AL438" s="81">
        <v>1.6317294082940678E-2</v>
      </c>
      <c r="AM438" s="81">
        <v>0.53809422458238898</v>
      </c>
      <c r="AN438" s="81">
        <v>0.70250201370067022</v>
      </c>
      <c r="AO438" s="81">
        <v>0.3338231237083264</v>
      </c>
      <c r="AP438" s="81">
        <v>0</v>
      </c>
      <c r="AQ438" s="81">
        <v>0.16990269587014475</v>
      </c>
      <c r="AR438" s="81">
        <v>2.3700858433015082</v>
      </c>
      <c r="AS438" s="81"/>
      <c r="AT438" s="81"/>
      <c r="AW438" s="81"/>
    </row>
    <row r="439" spans="1:51" s="77" customFormat="1" x14ac:dyDescent="0.25">
      <c r="A439" s="77" t="s">
        <v>123</v>
      </c>
      <c r="B439" s="77" t="s">
        <v>42</v>
      </c>
      <c r="D439" s="77" t="s">
        <v>40</v>
      </c>
      <c r="E439" s="77" t="s">
        <v>41</v>
      </c>
      <c r="F439" s="77">
        <v>2040</v>
      </c>
      <c r="H439" s="24"/>
      <c r="I439" s="81">
        <v>2.5647647986097779E-2</v>
      </c>
      <c r="J439" s="81">
        <v>0.3646391707236244</v>
      </c>
      <c r="K439" s="81">
        <v>0.81358627144877005</v>
      </c>
      <c r="L439" s="81">
        <v>0</v>
      </c>
      <c r="M439" s="81">
        <v>0</v>
      </c>
      <c r="N439" s="73">
        <v>0</v>
      </c>
      <c r="O439" s="81">
        <v>0</v>
      </c>
      <c r="P439" s="81">
        <v>0.61764830696013961</v>
      </c>
      <c r="Q439" s="81">
        <v>2.0368644752056042</v>
      </c>
      <c r="R439" s="81">
        <v>0.27371846692591517</v>
      </c>
      <c r="S439" s="81">
        <v>0</v>
      </c>
      <c r="T439" s="81">
        <v>1.5505639554158439</v>
      </c>
      <c r="U439" s="81">
        <v>0.14701335415877897</v>
      </c>
      <c r="V439" s="81">
        <v>3.1838195081444329</v>
      </c>
      <c r="W439" s="81">
        <v>0.32716899289780627</v>
      </c>
      <c r="X439" s="81">
        <v>0.25595045673950589</v>
      </c>
      <c r="Y439" s="81">
        <v>0.33685451629656582</v>
      </c>
      <c r="Z439" s="81">
        <v>0</v>
      </c>
      <c r="AA439" s="81">
        <v>0</v>
      </c>
      <c r="AB439" s="81">
        <v>1.6819671470988438</v>
      </c>
      <c r="AC439" s="81">
        <v>0.54898215892996849</v>
      </c>
      <c r="AD439" s="81">
        <v>5.4235058934599886E-3</v>
      </c>
      <c r="AE439" s="81">
        <v>0</v>
      </c>
      <c r="AF439" s="81">
        <v>0</v>
      </c>
      <c r="AG439" s="81">
        <v>5.3612475574687276E-4</v>
      </c>
      <c r="AH439" s="81">
        <v>0</v>
      </c>
      <c r="AI439" s="81">
        <v>0.62605376346846342</v>
      </c>
      <c r="AJ439" s="81">
        <v>0</v>
      </c>
      <c r="AK439" s="81">
        <v>2.0339506192492935</v>
      </c>
      <c r="AL439" s="81">
        <v>2.1451766983070705E-2</v>
      </c>
      <c r="AM439" s="81">
        <v>0.55253530427328046</v>
      </c>
      <c r="AN439" s="81">
        <v>0.68486025834488995</v>
      </c>
      <c r="AO439" s="81">
        <v>0.32427312113105683</v>
      </c>
      <c r="AP439" s="81">
        <v>0</v>
      </c>
      <c r="AQ439" s="81">
        <v>0.16989531141985395</v>
      </c>
      <c r="AR439" s="81">
        <v>2.0171582518147977</v>
      </c>
      <c r="AS439" s="81"/>
      <c r="AT439" s="81"/>
      <c r="AW439" s="81"/>
      <c r="AX439" s="81"/>
    </row>
    <row r="440" spans="1:51" s="77" customFormat="1" x14ac:dyDescent="0.25">
      <c r="A440" s="77" t="s">
        <v>123</v>
      </c>
      <c r="B440" s="77" t="s">
        <v>42</v>
      </c>
      <c r="D440" s="77" t="s">
        <v>40</v>
      </c>
      <c r="E440" s="80" t="s">
        <v>41</v>
      </c>
      <c r="F440" s="80">
        <v>2050</v>
      </c>
      <c r="G440" s="80"/>
      <c r="H440" s="25"/>
      <c r="I440" s="82">
        <v>2.4831937314792964E-2</v>
      </c>
      <c r="J440" s="82">
        <v>0.33661898580880356</v>
      </c>
      <c r="K440" s="82">
        <v>0.85612707767669038</v>
      </c>
      <c r="L440" s="82">
        <v>0</v>
      </c>
      <c r="M440" s="82">
        <v>0</v>
      </c>
      <c r="N440" s="96">
        <v>0</v>
      </c>
      <c r="O440" s="82">
        <v>0</v>
      </c>
      <c r="P440" s="82">
        <v>0.60141105020511487</v>
      </c>
      <c r="Q440" s="82">
        <v>1.9631147638001638</v>
      </c>
      <c r="R440" s="82">
        <v>0.25432277898649913</v>
      </c>
      <c r="S440" s="82">
        <v>0</v>
      </c>
      <c r="T440" s="82">
        <v>1.5915485117042705</v>
      </c>
      <c r="U440" s="82">
        <v>0.14774704237945585</v>
      </c>
      <c r="V440" s="82">
        <v>3.0496040399189832</v>
      </c>
      <c r="W440" s="82">
        <v>0.30704492780795856</v>
      </c>
      <c r="X440" s="82">
        <v>0.26314500790049766</v>
      </c>
      <c r="Y440" s="82">
        <v>0.37709188384931963</v>
      </c>
      <c r="Z440" s="82">
        <v>0</v>
      </c>
      <c r="AA440" s="82">
        <v>0</v>
      </c>
      <c r="AB440" s="82">
        <v>1.5658484781679496</v>
      </c>
      <c r="AC440" s="82">
        <v>0.57892920905498346</v>
      </c>
      <c r="AD440" s="82">
        <v>7.1923338373243466E-3</v>
      </c>
      <c r="AE440" s="82">
        <v>0</v>
      </c>
      <c r="AF440" s="82">
        <v>0</v>
      </c>
      <c r="AG440" s="82">
        <v>8.6388922206063275E-4</v>
      </c>
      <c r="AH440" s="82">
        <v>0</v>
      </c>
      <c r="AI440" s="82">
        <v>0.60840123134729374</v>
      </c>
      <c r="AJ440" s="82">
        <v>0</v>
      </c>
      <c r="AK440" s="82">
        <v>2.2523962624925029</v>
      </c>
      <c r="AL440" s="82">
        <v>2.6586239883200736E-2</v>
      </c>
      <c r="AM440" s="82">
        <v>0.56697638396417205</v>
      </c>
      <c r="AN440" s="82">
        <v>0.66721850298910979</v>
      </c>
      <c r="AO440" s="82">
        <v>0.31472311855378732</v>
      </c>
      <c r="AP440" s="82">
        <v>0</v>
      </c>
      <c r="AQ440" s="82">
        <v>0.16988792696956315</v>
      </c>
      <c r="AR440" s="82">
        <v>1.6642306603280872</v>
      </c>
      <c r="AS440" s="85"/>
      <c r="AT440" s="85"/>
      <c r="AW440" s="81"/>
      <c r="AX440" s="81"/>
      <c r="AY440" s="81"/>
    </row>
    <row r="441" spans="1:51" s="77" customFormat="1" x14ac:dyDescent="0.25">
      <c r="E441" s="77" t="s">
        <v>45</v>
      </c>
      <c r="F441" s="77">
        <v>2010</v>
      </c>
      <c r="I441" s="18">
        <v>1.8776199425983529</v>
      </c>
      <c r="J441" s="81">
        <v>4.6335421521516551</v>
      </c>
      <c r="K441" s="81">
        <v>2.8708953864012128</v>
      </c>
      <c r="L441" s="81">
        <v>0</v>
      </c>
      <c r="M441" s="81">
        <v>0</v>
      </c>
      <c r="N441" s="73">
        <v>0</v>
      </c>
      <c r="O441" s="81">
        <v>0</v>
      </c>
      <c r="P441" s="81">
        <v>2.3319735442738687</v>
      </c>
      <c r="Q441" s="81">
        <v>2.998880313140333</v>
      </c>
      <c r="R441" s="81">
        <v>3.1379215234553914</v>
      </c>
      <c r="S441" s="81">
        <v>0</v>
      </c>
      <c r="T441" s="81">
        <v>1.9502236488254334</v>
      </c>
      <c r="U441" s="81">
        <v>2.6596219061748805</v>
      </c>
      <c r="V441" s="81">
        <v>2.1222989730885216</v>
      </c>
      <c r="W441" s="81">
        <v>2.2989090596022455</v>
      </c>
      <c r="X441" s="81">
        <v>1.8776199425983529</v>
      </c>
      <c r="Y441" s="81">
        <v>2.0249084561545816</v>
      </c>
      <c r="Z441" s="81">
        <v>0</v>
      </c>
      <c r="AA441" s="81">
        <v>0</v>
      </c>
      <c r="AB441" s="81">
        <v>2.2962540700630449</v>
      </c>
      <c r="AC441" s="81">
        <v>1.7257312034761343</v>
      </c>
      <c r="AD441" s="81">
        <v>3.5251830780686793</v>
      </c>
      <c r="AE441" s="81">
        <v>0</v>
      </c>
      <c r="AF441" s="81">
        <v>0</v>
      </c>
      <c r="AG441" s="18">
        <v>1.8776199425983529</v>
      </c>
      <c r="AH441" s="81">
        <v>0</v>
      </c>
      <c r="AI441" s="81">
        <v>3.3501568965068649</v>
      </c>
      <c r="AJ441" s="81">
        <v>0</v>
      </c>
      <c r="AK441" s="81">
        <v>1.7660668178138881</v>
      </c>
      <c r="AL441" s="81">
        <v>1.7727825077228425</v>
      </c>
      <c r="AM441" s="81">
        <v>1.6971638300194758</v>
      </c>
      <c r="AN441" s="18">
        <v>1.8776199425983529</v>
      </c>
      <c r="AO441" s="81">
        <v>2.8883636904115972</v>
      </c>
      <c r="AP441" s="81">
        <v>0</v>
      </c>
      <c r="AQ441" s="81">
        <v>2.4448113408497951</v>
      </c>
      <c r="AR441" s="81">
        <v>2.9154179368451913</v>
      </c>
      <c r="AS441" s="81"/>
      <c r="AT441" s="81"/>
    </row>
    <row r="442" spans="1:51" s="77" customFormat="1" x14ac:dyDescent="0.25">
      <c r="E442" s="77" t="s">
        <v>45</v>
      </c>
      <c r="F442" s="77">
        <v>2020</v>
      </c>
      <c r="H442" s="23"/>
      <c r="I442" s="18">
        <v>1.7596796750101737</v>
      </c>
      <c r="J442" s="81">
        <v>4.4893628615612551</v>
      </c>
      <c r="K442" s="81">
        <v>2.8041201224012804</v>
      </c>
      <c r="L442" s="81">
        <v>0</v>
      </c>
      <c r="M442" s="81">
        <v>0</v>
      </c>
      <c r="N442" s="73">
        <v>0</v>
      </c>
      <c r="O442" s="81">
        <v>0</v>
      </c>
      <c r="P442" s="81">
        <v>2.2764077178505859</v>
      </c>
      <c r="Q442" s="81">
        <v>2.9698108818685331</v>
      </c>
      <c r="R442" s="81">
        <v>3.0792589197279097</v>
      </c>
      <c r="S442" s="81">
        <v>0</v>
      </c>
      <c r="T442" s="81">
        <v>1.9199519284867022</v>
      </c>
      <c r="U442" s="81">
        <v>2.7507368284976366</v>
      </c>
      <c r="V442" s="81">
        <v>2.0901122414810378</v>
      </c>
      <c r="W442" s="81">
        <v>2.253606233366432</v>
      </c>
      <c r="X442" s="81">
        <v>1.7596796750101737</v>
      </c>
      <c r="Y442" s="81">
        <v>1.9808221326755595</v>
      </c>
      <c r="Z442" s="81">
        <v>0</v>
      </c>
      <c r="AA442" s="81">
        <v>0</v>
      </c>
      <c r="AB442" s="81">
        <v>2.2735611560618283</v>
      </c>
      <c r="AC442" s="81">
        <v>1.6911370942230204</v>
      </c>
      <c r="AD442" s="81">
        <v>3.2478165284063496</v>
      </c>
      <c r="AE442" s="81">
        <v>0</v>
      </c>
      <c r="AF442" s="81">
        <v>0</v>
      </c>
      <c r="AG442" s="18">
        <v>1.7596796750101737</v>
      </c>
      <c r="AH442" s="81">
        <v>0</v>
      </c>
      <c r="AI442" s="81">
        <v>3.2572689493250713</v>
      </c>
      <c r="AJ442" s="81">
        <v>0</v>
      </c>
      <c r="AK442" s="81">
        <v>1.731366553311865</v>
      </c>
      <c r="AL442" s="81">
        <v>1.7445812374479257</v>
      </c>
      <c r="AM442" s="81">
        <v>1.6616141627907639</v>
      </c>
      <c r="AN442" s="18">
        <v>1.7596796750101737</v>
      </c>
      <c r="AO442" s="81">
        <v>2.8551288748227495</v>
      </c>
      <c r="AP442" s="81">
        <v>0</v>
      </c>
      <c r="AQ442" s="81">
        <v>2.383124226702046</v>
      </c>
      <c r="AR442" s="81">
        <v>2.8539983154168556</v>
      </c>
      <c r="AS442" s="81"/>
      <c r="AT442" s="81"/>
    </row>
    <row r="443" spans="1:51" s="77" customFormat="1" x14ac:dyDescent="0.25">
      <c r="E443" s="77" t="s">
        <v>45</v>
      </c>
      <c r="F443" s="77">
        <v>2030</v>
      </c>
      <c r="H443" s="23"/>
      <c r="I443" s="81">
        <v>1.8041266657179629</v>
      </c>
      <c r="J443" s="81">
        <v>4.2334888240404158</v>
      </c>
      <c r="K443" s="81">
        <v>2.4966419455485376</v>
      </c>
      <c r="L443" s="81">
        <v>0</v>
      </c>
      <c r="M443" s="81">
        <v>2.1199925065192278</v>
      </c>
      <c r="N443" s="73">
        <v>0</v>
      </c>
      <c r="O443" s="81">
        <v>0</v>
      </c>
      <c r="P443" s="81">
        <v>2.1030823100676046</v>
      </c>
      <c r="Q443" s="81">
        <v>2.9219753620019278</v>
      </c>
      <c r="R443" s="81">
        <v>3.3084870874373284</v>
      </c>
      <c r="S443" s="81">
        <v>0</v>
      </c>
      <c r="T443" s="81">
        <v>1.8372464161272719</v>
      </c>
      <c r="U443" s="81">
        <v>2.4093753015159267</v>
      </c>
      <c r="V443" s="81">
        <v>1.985045908491349</v>
      </c>
      <c r="W443" s="81">
        <v>2.1686089103150485</v>
      </c>
      <c r="X443" s="81">
        <v>1.6705374896784184</v>
      </c>
      <c r="Y443" s="81">
        <v>1.703351910054778</v>
      </c>
      <c r="Z443" s="81">
        <v>0</v>
      </c>
      <c r="AA443" s="81">
        <v>0</v>
      </c>
      <c r="AB443" s="81">
        <v>1.9879995424258212</v>
      </c>
      <c r="AC443" s="81">
        <v>1.4535228078037532</v>
      </c>
      <c r="AD443" s="81">
        <v>2.7859838500313523</v>
      </c>
      <c r="AE443" s="81">
        <v>0</v>
      </c>
      <c r="AF443" s="81">
        <v>1.8041266657179627</v>
      </c>
      <c r="AG443" s="18">
        <v>1.6705374896784184</v>
      </c>
      <c r="AH443" s="81">
        <v>0</v>
      </c>
      <c r="AI443" s="81">
        <v>3.0153491815172861</v>
      </c>
      <c r="AJ443" s="81">
        <v>0</v>
      </c>
      <c r="AK443" s="81">
        <v>1.6827847804217113</v>
      </c>
      <c r="AL443" s="81">
        <v>1.8951042487474261</v>
      </c>
      <c r="AM443" s="81">
        <v>1.6090830095449633</v>
      </c>
      <c r="AN443" s="81">
        <v>2.1938380521175409</v>
      </c>
      <c r="AO443" s="81">
        <v>2.7809630235312124</v>
      </c>
      <c r="AP443" s="81">
        <v>0</v>
      </c>
      <c r="AQ443" s="81">
        <v>2.2238027579468991</v>
      </c>
      <c r="AR443" s="81">
        <v>2.431511288271051</v>
      </c>
      <c r="AS443" s="81"/>
      <c r="AT443" s="81"/>
    </row>
    <row r="444" spans="1:51" s="77" customFormat="1" x14ac:dyDescent="0.25">
      <c r="E444" s="77" t="s">
        <v>45</v>
      </c>
      <c r="F444" s="77">
        <v>2040</v>
      </c>
      <c r="H444" s="23"/>
      <c r="I444" s="81">
        <v>1.7630288797401028</v>
      </c>
      <c r="J444" s="81">
        <v>4.0404990700362697</v>
      </c>
      <c r="K444" s="81">
        <v>2.3795591263594309</v>
      </c>
      <c r="L444" s="81">
        <v>0</v>
      </c>
      <c r="M444" s="81">
        <v>2.0473081364612415</v>
      </c>
      <c r="N444" s="73">
        <v>0</v>
      </c>
      <c r="O444" s="81">
        <v>0</v>
      </c>
      <c r="P444" s="81">
        <v>2.0057196925640612</v>
      </c>
      <c r="Q444" s="81">
        <v>2.7226795039203968</v>
      </c>
      <c r="R444" s="81">
        <v>3.1925000025664803</v>
      </c>
      <c r="S444" s="81">
        <v>0</v>
      </c>
      <c r="T444" s="81">
        <v>1.6828654041932734</v>
      </c>
      <c r="U444" s="81">
        <v>2.2816542600085334</v>
      </c>
      <c r="V444" s="81">
        <v>1.964514507965204</v>
      </c>
      <c r="W444" s="81">
        <v>2.1601925360691738</v>
      </c>
      <c r="X444" s="81">
        <v>1.5711880558956628</v>
      </c>
      <c r="Y444" s="81">
        <v>1.5997079117238009</v>
      </c>
      <c r="Z444" s="81">
        <v>0</v>
      </c>
      <c r="AA444" s="81">
        <v>0</v>
      </c>
      <c r="AB444" s="81">
        <v>1.9346696730431183</v>
      </c>
      <c r="AC444" s="81">
        <v>1.3605203764854272</v>
      </c>
      <c r="AD444" s="81">
        <v>2.6170262854557067</v>
      </c>
      <c r="AE444" s="81">
        <v>0</v>
      </c>
      <c r="AF444" s="81">
        <v>1.763028879740103</v>
      </c>
      <c r="AG444" s="18">
        <v>1.5711880558956628</v>
      </c>
      <c r="AH444" s="81">
        <v>0</v>
      </c>
      <c r="AI444" s="81">
        <v>2.8579180623079066</v>
      </c>
      <c r="AJ444" s="81">
        <v>0</v>
      </c>
      <c r="AK444" s="81">
        <v>1.5067992167778284</v>
      </c>
      <c r="AL444" s="81">
        <v>1.817761757236011</v>
      </c>
      <c r="AM444" s="81">
        <v>1.5116173613768984</v>
      </c>
      <c r="AN444" s="81">
        <v>2.1137691274997232</v>
      </c>
      <c r="AO444" s="81">
        <v>2.7080031538805605</v>
      </c>
      <c r="AP444" s="81">
        <v>0</v>
      </c>
      <c r="AQ444" s="81">
        <v>2.1009252526393607</v>
      </c>
      <c r="AR444" s="81">
        <v>2.3981173663858453</v>
      </c>
      <c r="AS444" s="81"/>
      <c r="AT444" s="81"/>
    </row>
    <row r="445" spans="1:51" s="77" customFormat="1" x14ac:dyDescent="0.25">
      <c r="E445" s="77" t="s">
        <v>45</v>
      </c>
      <c r="F445" s="77">
        <v>2050</v>
      </c>
      <c r="H445" s="23"/>
      <c r="I445" s="81">
        <v>1.7260408723600289</v>
      </c>
      <c r="J445" s="81">
        <v>3.85116226796515</v>
      </c>
      <c r="K445" s="81">
        <v>2.2714771000196583</v>
      </c>
      <c r="L445" s="81">
        <v>0</v>
      </c>
      <c r="M445" s="81">
        <v>1.9818922034090538</v>
      </c>
      <c r="N445" s="73">
        <v>0</v>
      </c>
      <c r="O445" s="81">
        <v>0</v>
      </c>
      <c r="P445" s="81">
        <v>1.9259411435384091</v>
      </c>
      <c r="Q445" s="81">
        <v>2.5025883010553134</v>
      </c>
      <c r="R445" s="81">
        <v>3.088111626182716</v>
      </c>
      <c r="S445" s="81">
        <v>0</v>
      </c>
      <c r="T445" s="81">
        <v>1.6231800878159819</v>
      </c>
      <c r="U445" s="81">
        <v>2.1667348169283684</v>
      </c>
      <c r="V445" s="81">
        <v>1.9345438603907932</v>
      </c>
      <c r="W445" s="81">
        <v>2.1468771526883828</v>
      </c>
      <c r="X445" s="81">
        <v>1.4789348398250839</v>
      </c>
      <c r="Y445" s="81">
        <v>1.5124250468442599</v>
      </c>
      <c r="Z445" s="81">
        <v>0</v>
      </c>
      <c r="AA445" s="81">
        <v>0</v>
      </c>
      <c r="AB445" s="81">
        <v>1.8891639602103685</v>
      </c>
      <c r="AC445" s="81">
        <v>1.2988736975186377</v>
      </c>
      <c r="AD445" s="81">
        <v>2.4649644773376251</v>
      </c>
      <c r="AE445" s="81">
        <v>0</v>
      </c>
      <c r="AF445" s="81">
        <v>1.7260408723600289</v>
      </c>
      <c r="AG445" s="18">
        <v>1.4789348398250839</v>
      </c>
      <c r="AH445" s="81">
        <v>0</v>
      </c>
      <c r="AI445" s="81">
        <v>2.6943680247056467</v>
      </c>
      <c r="AJ445" s="81">
        <v>0</v>
      </c>
      <c r="AK445" s="81">
        <v>1.3914487674014759</v>
      </c>
      <c r="AL445" s="81">
        <v>1.6530649374186539</v>
      </c>
      <c r="AM445" s="81">
        <v>1.419247649953951</v>
      </c>
      <c r="AN445" s="81">
        <v>2.0417070953436873</v>
      </c>
      <c r="AO445" s="81">
        <v>2.6466005096796734</v>
      </c>
      <c r="AP445" s="81">
        <v>0</v>
      </c>
      <c r="AQ445" s="81">
        <v>1.9919314978337386</v>
      </c>
      <c r="AR445" s="81">
        <v>2.3711330225202958</v>
      </c>
      <c r="AS445" s="81"/>
      <c r="AT445" s="81"/>
    </row>
    <row r="446" spans="1:51" s="77" customFormat="1" x14ac:dyDescent="0.25">
      <c r="B446" s="77" t="s">
        <v>46</v>
      </c>
      <c r="N446" s="84"/>
    </row>
    <row r="447" spans="1:51" s="77" customFormat="1" x14ac:dyDescent="0.25">
      <c r="A447" s="77" t="s">
        <v>124</v>
      </c>
      <c r="B447" s="77" t="s">
        <v>42</v>
      </c>
      <c r="D447" s="77" t="s">
        <v>40</v>
      </c>
      <c r="E447" s="77" t="s">
        <v>41</v>
      </c>
      <c r="F447" s="77">
        <v>2010</v>
      </c>
      <c r="I447" s="81">
        <v>0</v>
      </c>
      <c r="J447" s="81">
        <v>0</v>
      </c>
      <c r="K447" s="81">
        <v>0</v>
      </c>
      <c r="L447" s="81">
        <v>0.18718282259858235</v>
      </c>
      <c r="M447" s="81">
        <v>0</v>
      </c>
      <c r="N447" s="73">
        <v>0</v>
      </c>
      <c r="O447" s="81">
        <v>0</v>
      </c>
      <c r="P447" s="81">
        <v>0</v>
      </c>
      <c r="Q447" s="81">
        <v>0</v>
      </c>
      <c r="R447" s="81">
        <v>0</v>
      </c>
      <c r="S447" s="81">
        <v>0</v>
      </c>
      <c r="T447" s="81">
        <v>2.2030204687140804</v>
      </c>
      <c r="U447" s="81">
        <v>0</v>
      </c>
      <c r="V447" s="81">
        <v>0.36579235034258306</v>
      </c>
      <c r="W447" s="81">
        <v>0.58253551850095997</v>
      </c>
      <c r="X447" s="81">
        <v>0</v>
      </c>
      <c r="Y447" s="81">
        <v>3.5292904580091503E-2</v>
      </c>
      <c r="Z447" s="81">
        <v>0</v>
      </c>
      <c r="AA447" s="81">
        <v>0</v>
      </c>
      <c r="AB447" s="81">
        <v>4.3851502266254556</v>
      </c>
      <c r="AC447" s="81">
        <v>0</v>
      </c>
      <c r="AD447" s="81">
        <v>0</v>
      </c>
      <c r="AE447" s="81">
        <v>0</v>
      </c>
      <c r="AF447" s="81">
        <v>0</v>
      </c>
      <c r="AG447" s="81">
        <v>5.7510440849692653E-2</v>
      </c>
      <c r="AH447" s="81">
        <v>0</v>
      </c>
      <c r="AI447" s="81">
        <v>0</v>
      </c>
      <c r="AJ447" s="81">
        <v>0</v>
      </c>
      <c r="AK447" s="81">
        <v>0</v>
      </c>
      <c r="AL447" s="81">
        <v>0.55698953766088088</v>
      </c>
      <c r="AM447" s="81">
        <v>0.17379651811125188</v>
      </c>
      <c r="AN447" s="81">
        <v>0</v>
      </c>
      <c r="AO447" s="81">
        <v>0</v>
      </c>
      <c r="AP447" s="81">
        <v>0</v>
      </c>
      <c r="AQ447" s="81">
        <v>0</v>
      </c>
      <c r="AR447" s="81">
        <v>0</v>
      </c>
      <c r="AS447" s="81"/>
      <c r="AT447" s="81"/>
    </row>
    <row r="448" spans="1:51" s="77" customFormat="1" x14ac:dyDescent="0.25">
      <c r="A448" s="77" t="s">
        <v>124</v>
      </c>
      <c r="B448" s="77" t="s">
        <v>42</v>
      </c>
      <c r="D448" s="77" t="s">
        <v>40</v>
      </c>
      <c r="E448" s="77" t="s">
        <v>41</v>
      </c>
      <c r="F448" s="77">
        <v>2020</v>
      </c>
      <c r="H448" s="24"/>
      <c r="I448" s="81">
        <v>0</v>
      </c>
      <c r="J448" s="81">
        <v>0</v>
      </c>
      <c r="K448" s="81">
        <v>0</v>
      </c>
      <c r="L448" s="81">
        <v>0.35548393468962558</v>
      </c>
      <c r="M448" s="81">
        <v>0</v>
      </c>
      <c r="N448" s="73">
        <v>0</v>
      </c>
      <c r="O448" s="81">
        <v>0</v>
      </c>
      <c r="P448" s="81">
        <v>0</v>
      </c>
      <c r="Q448" s="81">
        <v>0</v>
      </c>
      <c r="R448" s="81">
        <v>0</v>
      </c>
      <c r="S448" s="81">
        <v>0</v>
      </c>
      <c r="T448" s="81">
        <v>3.8005345712920278</v>
      </c>
      <c r="U448" s="81">
        <v>0</v>
      </c>
      <c r="V448" s="81">
        <v>0.67838223421042487</v>
      </c>
      <c r="W448" s="81">
        <v>1.1395571849012334</v>
      </c>
      <c r="X448" s="81">
        <v>0</v>
      </c>
      <c r="Y448" s="81">
        <v>5.2036678344283424E-2</v>
      </c>
      <c r="Z448" s="81">
        <v>0</v>
      </c>
      <c r="AA448" s="81">
        <v>0</v>
      </c>
      <c r="AB448" s="81">
        <v>6.8832807726789849</v>
      </c>
      <c r="AC448" s="81">
        <v>0</v>
      </c>
      <c r="AD448" s="81">
        <v>0</v>
      </c>
      <c r="AE448" s="81">
        <v>0</v>
      </c>
      <c r="AF448" s="81">
        <v>0</v>
      </c>
      <c r="AG448" s="81">
        <v>9.2398599464076706E-2</v>
      </c>
      <c r="AH448" s="81">
        <v>0</v>
      </c>
      <c r="AI448" s="81">
        <v>0</v>
      </c>
      <c r="AJ448" s="81">
        <v>0</v>
      </c>
      <c r="AK448" s="81">
        <v>0</v>
      </c>
      <c r="AL448" s="81">
        <v>0.9482439546631396</v>
      </c>
      <c r="AM448" s="81">
        <v>0.30008762788921689</v>
      </c>
      <c r="AN448" s="81">
        <v>0</v>
      </c>
      <c r="AO448" s="81">
        <v>0</v>
      </c>
      <c r="AP448" s="81">
        <v>0</v>
      </c>
      <c r="AQ448" s="81">
        <v>0</v>
      </c>
      <c r="AR448" s="81">
        <v>0</v>
      </c>
      <c r="AS448" s="81"/>
      <c r="AT448" s="81"/>
      <c r="AV448" s="81"/>
    </row>
    <row r="449" spans="1:51" s="77" customFormat="1" x14ac:dyDescent="0.25">
      <c r="A449" s="77" t="s">
        <v>124</v>
      </c>
      <c r="B449" s="77" t="s">
        <v>42</v>
      </c>
      <c r="D449" s="77" t="s">
        <v>40</v>
      </c>
      <c r="E449" s="77" t="s">
        <v>41</v>
      </c>
      <c r="F449" s="77">
        <v>2030</v>
      </c>
      <c r="H449" s="24"/>
      <c r="I449" s="81">
        <v>0</v>
      </c>
      <c r="J449" s="81">
        <v>0</v>
      </c>
      <c r="K449" s="81">
        <v>0</v>
      </c>
      <c r="L449" s="81">
        <v>0.32134318942360313</v>
      </c>
      <c r="M449" s="81">
        <v>0</v>
      </c>
      <c r="N449" s="73">
        <v>0</v>
      </c>
      <c r="O449" s="81">
        <v>0</v>
      </c>
      <c r="P449" s="81">
        <v>0</v>
      </c>
      <c r="Q449" s="81">
        <v>0</v>
      </c>
      <c r="R449" s="81">
        <v>0</v>
      </c>
      <c r="S449" s="81">
        <v>0</v>
      </c>
      <c r="T449" s="81">
        <v>3.9699194325803959</v>
      </c>
      <c r="U449" s="81">
        <v>0</v>
      </c>
      <c r="V449" s="81">
        <v>0.97796419590047101</v>
      </c>
      <c r="W449" s="81">
        <v>1.3734575735551258</v>
      </c>
      <c r="X449" s="81">
        <v>0</v>
      </c>
      <c r="Y449" s="81">
        <v>6.2161522350366372E-2</v>
      </c>
      <c r="Z449" s="81">
        <v>0</v>
      </c>
      <c r="AA449" s="81">
        <v>0</v>
      </c>
      <c r="AB449" s="81">
        <v>6.8829018443547652</v>
      </c>
      <c r="AC449" s="81">
        <v>0</v>
      </c>
      <c r="AD449" s="81">
        <v>0</v>
      </c>
      <c r="AE449" s="81">
        <v>0</v>
      </c>
      <c r="AF449" s="81">
        <v>0</v>
      </c>
      <c r="AG449" s="81">
        <v>9.3759923396768988E-2</v>
      </c>
      <c r="AH449" s="81">
        <v>0</v>
      </c>
      <c r="AI449" s="81">
        <v>0</v>
      </c>
      <c r="AJ449" s="81">
        <v>0</v>
      </c>
      <c r="AK449" s="81">
        <v>0</v>
      </c>
      <c r="AL449" s="81">
        <v>1.4826040396446944</v>
      </c>
      <c r="AM449" s="81">
        <v>0.35698625452360805</v>
      </c>
      <c r="AN449" s="81">
        <v>0</v>
      </c>
      <c r="AO449" s="81">
        <v>0</v>
      </c>
      <c r="AP449" s="81">
        <v>0</v>
      </c>
      <c r="AQ449" s="81">
        <v>0</v>
      </c>
      <c r="AR449" s="81">
        <v>0</v>
      </c>
      <c r="AS449" s="81"/>
      <c r="AT449" s="81"/>
      <c r="AW449" s="81"/>
    </row>
    <row r="450" spans="1:51" s="77" customFormat="1" x14ac:dyDescent="0.25">
      <c r="A450" s="77" t="s">
        <v>124</v>
      </c>
      <c r="B450" s="77" t="s">
        <v>42</v>
      </c>
      <c r="D450" s="77" t="s">
        <v>40</v>
      </c>
      <c r="E450" s="77" t="s">
        <v>41</v>
      </c>
      <c r="F450" s="77">
        <v>2040</v>
      </c>
      <c r="H450" s="24"/>
      <c r="I450" s="81">
        <v>0</v>
      </c>
      <c r="J450" s="81">
        <v>0</v>
      </c>
      <c r="K450" s="81">
        <v>0</v>
      </c>
      <c r="L450" s="81">
        <v>0.17695952463029921</v>
      </c>
      <c r="M450" s="81">
        <v>0</v>
      </c>
      <c r="N450" s="73">
        <v>0</v>
      </c>
      <c r="O450" s="81">
        <v>0</v>
      </c>
      <c r="P450" s="81">
        <v>0</v>
      </c>
      <c r="Q450" s="81">
        <v>0</v>
      </c>
      <c r="R450" s="81">
        <v>0</v>
      </c>
      <c r="S450" s="81">
        <v>0</v>
      </c>
      <c r="T450" s="81">
        <v>3.9123787420050018</v>
      </c>
      <c r="U450" s="81">
        <v>0</v>
      </c>
      <c r="V450" s="81">
        <v>1.3735643701348681</v>
      </c>
      <c r="W450" s="81">
        <v>1.3705573942607487</v>
      </c>
      <c r="X450" s="81">
        <v>0</v>
      </c>
      <c r="Y450" s="81">
        <v>6.7002294631163611E-2</v>
      </c>
      <c r="Z450" s="81">
        <v>0</v>
      </c>
      <c r="AA450" s="81">
        <v>0</v>
      </c>
      <c r="AB450" s="81">
        <v>6.9375182976859247</v>
      </c>
      <c r="AC450" s="81">
        <v>0</v>
      </c>
      <c r="AD450" s="81">
        <v>0</v>
      </c>
      <c r="AE450" s="81">
        <v>0</v>
      </c>
      <c r="AF450" s="81">
        <v>0</v>
      </c>
      <c r="AG450" s="81">
        <v>9.4879222924860021E-2</v>
      </c>
      <c r="AH450" s="81">
        <v>0</v>
      </c>
      <c r="AI450" s="81">
        <v>0</v>
      </c>
      <c r="AJ450" s="81">
        <v>0</v>
      </c>
      <c r="AK450" s="81">
        <v>0</v>
      </c>
      <c r="AL450" s="81">
        <v>1.4326708321522372</v>
      </c>
      <c r="AM450" s="81">
        <v>0.36469770573655108</v>
      </c>
      <c r="AN450" s="81">
        <v>0</v>
      </c>
      <c r="AO450" s="81">
        <v>0</v>
      </c>
      <c r="AP450" s="81">
        <v>0</v>
      </c>
      <c r="AQ450" s="81">
        <v>0</v>
      </c>
      <c r="AR450" s="81">
        <v>0</v>
      </c>
      <c r="AS450" s="81"/>
      <c r="AT450" s="81"/>
      <c r="AW450" s="81"/>
      <c r="AX450" s="81"/>
    </row>
    <row r="451" spans="1:51" s="77" customFormat="1" x14ac:dyDescent="0.25">
      <c r="A451" s="77" t="s">
        <v>124</v>
      </c>
      <c r="B451" s="77" t="s">
        <v>42</v>
      </c>
      <c r="D451" s="77" t="s">
        <v>40</v>
      </c>
      <c r="E451" s="80" t="s">
        <v>41</v>
      </c>
      <c r="F451" s="80">
        <v>2050</v>
      </c>
      <c r="G451" s="80"/>
      <c r="H451" s="25"/>
      <c r="I451" s="82">
        <v>0</v>
      </c>
      <c r="J451" s="82">
        <v>0</v>
      </c>
      <c r="K451" s="82">
        <v>0</v>
      </c>
      <c r="L451" s="82">
        <v>8.4183781695606821E-3</v>
      </c>
      <c r="M451" s="82">
        <v>0</v>
      </c>
      <c r="N451" s="96">
        <v>0</v>
      </c>
      <c r="O451" s="82">
        <v>0</v>
      </c>
      <c r="P451" s="82">
        <v>0</v>
      </c>
      <c r="Q451" s="82">
        <v>0</v>
      </c>
      <c r="R451" s="82">
        <v>0</v>
      </c>
      <c r="S451" s="82">
        <v>0</v>
      </c>
      <c r="T451" s="82">
        <v>3.8029924645058641</v>
      </c>
      <c r="U451" s="82">
        <v>0</v>
      </c>
      <c r="V451" s="82">
        <v>1.8149319956785686</v>
      </c>
      <c r="W451" s="82">
        <v>1.352149963269867</v>
      </c>
      <c r="X451" s="82">
        <v>0</v>
      </c>
      <c r="Y451" s="82">
        <v>7.1851512157015796E-2</v>
      </c>
      <c r="Z451" s="82">
        <v>0</v>
      </c>
      <c r="AA451" s="82">
        <v>0</v>
      </c>
      <c r="AB451" s="82">
        <v>6.9243008174890672</v>
      </c>
      <c r="AC451" s="82">
        <v>0</v>
      </c>
      <c r="AD451" s="82">
        <v>0</v>
      </c>
      <c r="AE451" s="82">
        <v>0</v>
      </c>
      <c r="AF451" s="82">
        <v>0</v>
      </c>
      <c r="AG451" s="82">
        <v>9.5128093556999541E-2</v>
      </c>
      <c r="AH451" s="82">
        <v>0</v>
      </c>
      <c r="AI451" s="82">
        <v>0</v>
      </c>
      <c r="AJ451" s="82">
        <v>0</v>
      </c>
      <c r="AK451" s="82">
        <v>0</v>
      </c>
      <c r="AL451" s="82">
        <v>1.3593119572197074</v>
      </c>
      <c r="AM451" s="82">
        <v>0.36958786696317164</v>
      </c>
      <c r="AN451" s="82">
        <v>0</v>
      </c>
      <c r="AO451" s="82">
        <v>0</v>
      </c>
      <c r="AP451" s="82">
        <v>0</v>
      </c>
      <c r="AQ451" s="82">
        <v>0</v>
      </c>
      <c r="AR451" s="82">
        <v>0</v>
      </c>
      <c r="AS451" s="85"/>
      <c r="AT451" s="85"/>
      <c r="AW451" s="81"/>
      <c r="AX451" s="81"/>
      <c r="AY451" s="81"/>
    </row>
    <row r="452" spans="1:51" s="77" customFormat="1" x14ac:dyDescent="0.25">
      <c r="E452" s="77" t="s">
        <v>45</v>
      </c>
      <c r="F452" s="77">
        <v>2010</v>
      </c>
      <c r="I452" s="81">
        <v>2.3061285900333468</v>
      </c>
      <c r="J452" s="81">
        <v>0</v>
      </c>
      <c r="K452" s="81">
        <v>0</v>
      </c>
      <c r="L452" s="81">
        <v>2.7257801307043703</v>
      </c>
      <c r="M452" s="81">
        <v>0</v>
      </c>
      <c r="N452" s="73">
        <v>0</v>
      </c>
      <c r="O452" s="81">
        <v>0</v>
      </c>
      <c r="P452" s="81">
        <v>0</v>
      </c>
      <c r="Q452" s="81">
        <v>5.549610277059398</v>
      </c>
      <c r="R452" s="81">
        <v>0</v>
      </c>
      <c r="S452" s="81">
        <v>0</v>
      </c>
      <c r="T452" s="81">
        <v>2.4164930261544</v>
      </c>
      <c r="U452" s="81">
        <v>0</v>
      </c>
      <c r="V452" s="81">
        <v>2.6154655540530314</v>
      </c>
      <c r="W452" s="81">
        <v>3.5638077791642453</v>
      </c>
      <c r="X452" s="81">
        <v>0</v>
      </c>
      <c r="Y452" s="18">
        <v>2.7257801307043703</v>
      </c>
      <c r="Z452" s="81">
        <v>0</v>
      </c>
      <c r="AA452" s="81">
        <v>0</v>
      </c>
      <c r="AB452" s="81">
        <v>2.9000858129104783</v>
      </c>
      <c r="AC452" s="81">
        <v>0</v>
      </c>
      <c r="AD452" s="81">
        <v>0</v>
      </c>
      <c r="AE452" s="81">
        <v>0</v>
      </c>
      <c r="AF452" s="81">
        <v>2.3061285900333468</v>
      </c>
      <c r="AG452" s="18">
        <v>2.3061285900333468</v>
      </c>
      <c r="AH452" s="81">
        <v>2.2289511565535642</v>
      </c>
      <c r="AI452" s="81">
        <v>0</v>
      </c>
      <c r="AJ452" s="81">
        <v>0</v>
      </c>
      <c r="AK452" s="81">
        <v>0</v>
      </c>
      <c r="AL452" s="81">
        <v>2.3548418399692053</v>
      </c>
      <c r="AM452" s="81">
        <v>2.7255230161576387</v>
      </c>
      <c r="AN452" s="81">
        <v>0</v>
      </c>
      <c r="AO452" s="81">
        <v>0</v>
      </c>
      <c r="AP452" s="81">
        <v>2.7807996283931464</v>
      </c>
      <c r="AQ452" s="81">
        <v>0</v>
      </c>
      <c r="AR452" s="81">
        <v>0</v>
      </c>
      <c r="AS452" s="81"/>
      <c r="AT452" s="81"/>
    </row>
    <row r="453" spans="1:51" s="77" customFormat="1" x14ac:dyDescent="0.25">
      <c r="E453" s="77" t="s">
        <v>45</v>
      </c>
      <c r="F453" s="77">
        <v>2020</v>
      </c>
      <c r="H453" s="23"/>
      <c r="I453" s="81">
        <v>2.2587912812179023</v>
      </c>
      <c r="J453" s="81">
        <v>0</v>
      </c>
      <c r="K453" s="81">
        <v>0</v>
      </c>
      <c r="L453" s="81">
        <v>2.6201925082423241</v>
      </c>
      <c r="M453" s="81">
        <v>0</v>
      </c>
      <c r="N453" s="73">
        <v>0</v>
      </c>
      <c r="O453" s="81">
        <v>0</v>
      </c>
      <c r="P453" s="81">
        <v>0</v>
      </c>
      <c r="Q453" s="81">
        <v>5.3313977454067851</v>
      </c>
      <c r="R453" s="81">
        <v>0</v>
      </c>
      <c r="S453" s="81">
        <v>0</v>
      </c>
      <c r="T453" s="81">
        <v>2.3283977770509812</v>
      </c>
      <c r="U453" s="81">
        <v>0</v>
      </c>
      <c r="V453" s="81">
        <v>2.5202478725958963</v>
      </c>
      <c r="W453" s="81">
        <v>3.4250559168640118</v>
      </c>
      <c r="X453" s="81">
        <v>0</v>
      </c>
      <c r="Y453" s="18">
        <v>2.6201925082423241</v>
      </c>
      <c r="Z453" s="81">
        <v>0</v>
      </c>
      <c r="AA453" s="81">
        <v>0</v>
      </c>
      <c r="AB453" s="81">
        <v>2.7946929498555386</v>
      </c>
      <c r="AC453" s="81">
        <v>0</v>
      </c>
      <c r="AD453" s="81">
        <v>0</v>
      </c>
      <c r="AE453" s="81">
        <v>0</v>
      </c>
      <c r="AF453" s="81">
        <v>2.2587912812179023</v>
      </c>
      <c r="AG453" s="18">
        <v>2.2587912812179023</v>
      </c>
      <c r="AH453" s="81">
        <v>1.9382183970030993</v>
      </c>
      <c r="AI453" s="81">
        <v>0</v>
      </c>
      <c r="AJ453" s="81">
        <v>0</v>
      </c>
      <c r="AK453" s="81">
        <v>0</v>
      </c>
      <c r="AL453" s="81">
        <v>2.2669506051664103</v>
      </c>
      <c r="AM453" s="81">
        <v>2.6575945078225973</v>
      </c>
      <c r="AN453" s="81">
        <v>0</v>
      </c>
      <c r="AO453" s="81">
        <v>0</v>
      </c>
      <c r="AP453" s="81">
        <v>2.6751491764896786</v>
      </c>
      <c r="AQ453" s="81">
        <v>0</v>
      </c>
      <c r="AR453" s="81">
        <v>0</v>
      </c>
      <c r="AS453" s="81"/>
      <c r="AT453" s="81"/>
    </row>
    <row r="454" spans="1:51" s="77" customFormat="1" x14ac:dyDescent="0.25">
      <c r="E454" s="77" t="s">
        <v>45</v>
      </c>
      <c r="F454" s="77">
        <v>2030</v>
      </c>
      <c r="H454" s="23"/>
      <c r="I454" s="81">
        <v>0</v>
      </c>
      <c r="J454" s="81">
        <v>0</v>
      </c>
      <c r="K454" s="81">
        <v>0</v>
      </c>
      <c r="L454" s="81">
        <v>2.4164339061486086</v>
      </c>
      <c r="M454" s="81">
        <v>0</v>
      </c>
      <c r="N454" s="73">
        <v>0</v>
      </c>
      <c r="O454" s="81">
        <v>0</v>
      </c>
      <c r="P454" s="81">
        <v>0</v>
      </c>
      <c r="Q454" s="81">
        <v>0</v>
      </c>
      <c r="R454" s="81">
        <v>0</v>
      </c>
      <c r="S454" s="81">
        <v>0</v>
      </c>
      <c r="T454" s="81">
        <v>2.1144409300619826</v>
      </c>
      <c r="U454" s="81">
        <v>0</v>
      </c>
      <c r="V454" s="81">
        <v>2.2257498455592621</v>
      </c>
      <c r="W454" s="81">
        <v>3.0608118954565624</v>
      </c>
      <c r="X454" s="81">
        <v>0</v>
      </c>
      <c r="Y454" s="18">
        <v>2.4164339061486086</v>
      </c>
      <c r="Z454" s="81">
        <v>0</v>
      </c>
      <c r="AA454" s="81">
        <v>0</v>
      </c>
      <c r="AB454" s="81">
        <v>2.5615739831842443</v>
      </c>
      <c r="AC454" s="81">
        <v>0</v>
      </c>
      <c r="AD454" s="81">
        <v>0</v>
      </c>
      <c r="AE454" s="81">
        <v>0</v>
      </c>
      <c r="AF454" s="81">
        <v>0</v>
      </c>
      <c r="AG454" s="18">
        <v>2.2587912812179023</v>
      </c>
      <c r="AH454" s="81">
        <v>0</v>
      </c>
      <c r="AI454" s="81">
        <v>0</v>
      </c>
      <c r="AJ454" s="81">
        <v>0</v>
      </c>
      <c r="AK454" s="81">
        <v>0</v>
      </c>
      <c r="AL454" s="81">
        <v>2.0071728693150996</v>
      </c>
      <c r="AM454" s="81">
        <v>2.5457330000351517</v>
      </c>
      <c r="AN454" s="81">
        <v>0</v>
      </c>
      <c r="AO454" s="81">
        <v>0</v>
      </c>
      <c r="AP454" s="81">
        <v>0</v>
      </c>
      <c r="AQ454" s="81">
        <v>0</v>
      </c>
      <c r="AR454" s="81">
        <v>0</v>
      </c>
      <c r="AS454" s="81"/>
      <c r="AT454" s="81"/>
    </row>
    <row r="455" spans="1:51" s="77" customFormat="1" x14ac:dyDescent="0.25">
      <c r="E455" s="77" t="s">
        <v>45</v>
      </c>
      <c r="F455" s="77">
        <v>2040</v>
      </c>
      <c r="H455" s="23"/>
      <c r="I455" s="81">
        <v>0</v>
      </c>
      <c r="J455" s="81">
        <v>0</v>
      </c>
      <c r="K455" s="81">
        <v>0</v>
      </c>
      <c r="L455" s="81">
        <v>2.2382589656275389</v>
      </c>
      <c r="M455" s="81">
        <v>0</v>
      </c>
      <c r="N455" s="73">
        <v>0</v>
      </c>
      <c r="O455" s="81">
        <v>0</v>
      </c>
      <c r="P455" s="81">
        <v>0</v>
      </c>
      <c r="Q455" s="81">
        <v>0</v>
      </c>
      <c r="R455" s="81">
        <v>0</v>
      </c>
      <c r="S455" s="81">
        <v>0</v>
      </c>
      <c r="T455" s="81">
        <v>1.9392743782697515</v>
      </c>
      <c r="U455" s="81">
        <v>0</v>
      </c>
      <c r="V455" s="81">
        <v>2.0375625481449768</v>
      </c>
      <c r="W455" s="81">
        <v>2.792307210309962</v>
      </c>
      <c r="X455" s="81">
        <v>0</v>
      </c>
      <c r="Y455" s="18">
        <v>2.2382589656275389</v>
      </c>
      <c r="Z455" s="81">
        <v>0</v>
      </c>
      <c r="AA455" s="81">
        <v>0</v>
      </c>
      <c r="AB455" s="81">
        <v>2.3462351069625593</v>
      </c>
      <c r="AC455" s="81">
        <v>0</v>
      </c>
      <c r="AD455" s="81">
        <v>0</v>
      </c>
      <c r="AE455" s="81">
        <v>0</v>
      </c>
      <c r="AF455" s="81">
        <v>0</v>
      </c>
      <c r="AG455" s="18">
        <v>2.2587912812179023</v>
      </c>
      <c r="AH455" s="81">
        <v>0</v>
      </c>
      <c r="AI455" s="81">
        <v>0</v>
      </c>
      <c r="AJ455" s="81">
        <v>0</v>
      </c>
      <c r="AK455" s="81">
        <v>0</v>
      </c>
      <c r="AL455" s="81">
        <v>1.832806493324693</v>
      </c>
      <c r="AM455" s="81">
        <v>2.417946725784597</v>
      </c>
      <c r="AN455" s="81">
        <v>0</v>
      </c>
      <c r="AO455" s="81">
        <v>0</v>
      </c>
      <c r="AP455" s="81">
        <v>0</v>
      </c>
      <c r="AQ455" s="81">
        <v>0</v>
      </c>
      <c r="AR455" s="81">
        <v>0</v>
      </c>
      <c r="AS455" s="81"/>
      <c r="AT455" s="81"/>
    </row>
    <row r="456" spans="1:51" s="77" customFormat="1" x14ac:dyDescent="0.25">
      <c r="E456" s="77" t="s">
        <v>45</v>
      </c>
      <c r="F456" s="77">
        <v>2050</v>
      </c>
      <c r="H456" s="23"/>
      <c r="I456" s="81">
        <v>0</v>
      </c>
      <c r="J456" s="81">
        <v>0</v>
      </c>
      <c r="K456" s="81">
        <v>0</v>
      </c>
      <c r="L456" s="81">
        <v>2.050095541049787</v>
      </c>
      <c r="M456" s="81">
        <v>0</v>
      </c>
      <c r="N456" s="73">
        <v>0</v>
      </c>
      <c r="O456" s="81">
        <v>0</v>
      </c>
      <c r="P456" s="81">
        <v>0</v>
      </c>
      <c r="Q456" s="81">
        <v>0</v>
      </c>
      <c r="R456" s="81">
        <v>0</v>
      </c>
      <c r="S456" s="81">
        <v>0</v>
      </c>
      <c r="T456" s="81">
        <v>1.7827363557592517</v>
      </c>
      <c r="U456" s="81">
        <v>0</v>
      </c>
      <c r="V456" s="81">
        <v>1.868148212961716</v>
      </c>
      <c r="W456" s="81">
        <v>2.5564016632164237</v>
      </c>
      <c r="X456" s="81">
        <v>0</v>
      </c>
      <c r="Y456" s="18">
        <v>2.050095541049787</v>
      </c>
      <c r="Z456" s="81">
        <v>0</v>
      </c>
      <c r="AA456" s="81">
        <v>0</v>
      </c>
      <c r="AB456" s="81">
        <v>2.1539469725239551</v>
      </c>
      <c r="AC456" s="81">
        <v>0</v>
      </c>
      <c r="AD456" s="81">
        <v>0</v>
      </c>
      <c r="AE456" s="81">
        <v>0</v>
      </c>
      <c r="AF456" s="81">
        <v>0</v>
      </c>
      <c r="AG456" s="18">
        <v>2.2587912812179023</v>
      </c>
      <c r="AH456" s="81">
        <v>0</v>
      </c>
      <c r="AI456" s="81">
        <v>0</v>
      </c>
      <c r="AJ456" s="81">
        <v>0</v>
      </c>
      <c r="AK456" s="81">
        <v>0</v>
      </c>
      <c r="AL456" s="81">
        <v>1.6759030258748264</v>
      </c>
      <c r="AM456" s="81">
        <v>2.3456355327503591</v>
      </c>
      <c r="AN456" s="81">
        <v>0</v>
      </c>
      <c r="AO456" s="81">
        <v>0</v>
      </c>
      <c r="AP456" s="81">
        <v>0</v>
      </c>
      <c r="AQ456" s="81">
        <v>0</v>
      </c>
      <c r="AR456" s="81">
        <v>0</v>
      </c>
      <c r="AS456" s="81"/>
      <c r="AT456" s="81"/>
    </row>
    <row r="457" spans="1:51" s="77" customFormat="1" x14ac:dyDescent="0.25">
      <c r="B457" s="77" t="s">
        <v>46</v>
      </c>
      <c r="N457" s="84"/>
    </row>
    <row r="458" spans="1:51" s="77" customFormat="1" x14ac:dyDescent="0.25">
      <c r="A458" s="77" t="s">
        <v>125</v>
      </c>
      <c r="B458" s="77" t="s">
        <v>42</v>
      </c>
      <c r="D458" s="77" t="s">
        <v>40</v>
      </c>
      <c r="E458" s="77" t="s">
        <v>41</v>
      </c>
      <c r="F458" s="77">
        <v>2010</v>
      </c>
      <c r="I458" s="81">
        <v>0.77970937700535592</v>
      </c>
      <c r="J458" s="81">
        <v>3.9888461880272228</v>
      </c>
      <c r="K458" s="81">
        <v>1.2088555536954726</v>
      </c>
      <c r="L458" s="81">
        <v>2.8047291397867768</v>
      </c>
      <c r="M458" s="81">
        <v>1.9159844869828619</v>
      </c>
      <c r="N458" s="73">
        <v>0</v>
      </c>
      <c r="O458" s="81">
        <v>0</v>
      </c>
      <c r="P458" s="81">
        <v>1.6864621866064524</v>
      </c>
      <c r="Q458" s="81">
        <v>7.5766274742419011</v>
      </c>
      <c r="R458" s="81">
        <v>0</v>
      </c>
      <c r="S458" s="81">
        <v>0</v>
      </c>
      <c r="T458" s="81">
        <v>5.8246236041700588</v>
      </c>
      <c r="U458" s="81">
        <v>0</v>
      </c>
      <c r="V458" s="81">
        <v>24.441850362047269</v>
      </c>
      <c r="W458" s="81">
        <v>3.0120743212580106</v>
      </c>
      <c r="X458" s="81">
        <v>4.768430844233472</v>
      </c>
      <c r="Y458" s="81">
        <v>14.331945800693759</v>
      </c>
      <c r="Z458" s="81">
        <v>0</v>
      </c>
      <c r="AA458" s="81">
        <v>0</v>
      </c>
      <c r="AB458" s="81">
        <v>15.826309344523521</v>
      </c>
      <c r="AC458" s="81">
        <v>0.12867437380458974</v>
      </c>
      <c r="AD458" s="81">
        <v>4.6029605252881712E-3</v>
      </c>
      <c r="AE458" s="81">
        <v>0</v>
      </c>
      <c r="AF458" s="81">
        <v>2.73500983888121E-2</v>
      </c>
      <c r="AG458" s="81">
        <v>0.29111120244424593</v>
      </c>
      <c r="AH458" s="81">
        <v>0</v>
      </c>
      <c r="AI458" s="81">
        <v>0.52078804790566036</v>
      </c>
      <c r="AJ458" s="81">
        <v>0</v>
      </c>
      <c r="AK458" s="81">
        <v>4.0862942075906981</v>
      </c>
      <c r="AL458" s="81">
        <v>1.0622576767927114</v>
      </c>
      <c r="AM458" s="81">
        <v>17.556908640971223</v>
      </c>
      <c r="AN458" s="81">
        <v>13.425277889079892</v>
      </c>
      <c r="AO458" s="81">
        <v>1.7902703859612581E-2</v>
      </c>
      <c r="AP458" s="81">
        <v>0.5324326849762997</v>
      </c>
      <c r="AQ458" s="81">
        <v>2.0407421353137591</v>
      </c>
      <c r="AR458" s="81">
        <v>0</v>
      </c>
      <c r="AS458" s="81"/>
      <c r="AT458" s="81"/>
    </row>
    <row r="459" spans="1:51" s="77" customFormat="1" x14ac:dyDescent="0.25">
      <c r="A459" s="77" t="s">
        <v>125</v>
      </c>
      <c r="B459" s="77" t="s">
        <v>42</v>
      </c>
      <c r="D459" s="77" t="s">
        <v>40</v>
      </c>
      <c r="E459" s="77" t="s">
        <v>41</v>
      </c>
      <c r="F459" s="77">
        <v>2020</v>
      </c>
      <c r="H459" s="24"/>
      <c r="I459" s="81">
        <v>0.81242161795317991</v>
      </c>
      <c r="J459" s="81">
        <v>5.4895651710293514</v>
      </c>
      <c r="K459" s="81">
        <v>2.3303022312893464</v>
      </c>
      <c r="L459" s="81">
        <v>5.4484030449076419</v>
      </c>
      <c r="M459" s="81">
        <v>2.7322077514895708</v>
      </c>
      <c r="N459" s="73">
        <v>0</v>
      </c>
      <c r="O459" s="81">
        <v>0</v>
      </c>
      <c r="P459" s="81">
        <v>4.1434074651544117</v>
      </c>
      <c r="Q459" s="81">
        <v>14.222551593376027</v>
      </c>
      <c r="R459" s="81">
        <v>0</v>
      </c>
      <c r="S459" s="81">
        <v>0</v>
      </c>
      <c r="T459" s="81">
        <v>7.0409405229309723</v>
      </c>
      <c r="U459" s="81">
        <v>0</v>
      </c>
      <c r="V459" s="81">
        <v>39.413133217199118</v>
      </c>
      <c r="W459" s="81">
        <v>5.1511168390172477</v>
      </c>
      <c r="X459" s="81">
        <v>6.9214954030734184</v>
      </c>
      <c r="Y459" s="81">
        <v>24.362513144644979</v>
      </c>
      <c r="Z459" s="81">
        <v>0</v>
      </c>
      <c r="AA459" s="81">
        <v>0</v>
      </c>
      <c r="AB459" s="81">
        <v>24.147401768417883</v>
      </c>
      <c r="AC459" s="81">
        <v>0.25807274109788308</v>
      </c>
      <c r="AD459" s="81">
        <v>7.6245739974411504E-3</v>
      </c>
      <c r="AE459" s="81">
        <v>0</v>
      </c>
      <c r="AF459" s="81">
        <v>3.0820425807537154E-2</v>
      </c>
      <c r="AG459" s="81">
        <v>0.37215785797779161</v>
      </c>
      <c r="AH459" s="81">
        <v>0</v>
      </c>
      <c r="AI459" s="81">
        <v>0.56762979658461155</v>
      </c>
      <c r="AJ459" s="81">
        <v>0</v>
      </c>
      <c r="AK459" s="81">
        <v>8.0616355931166552</v>
      </c>
      <c r="AL459" s="81">
        <v>1.1658263428792319</v>
      </c>
      <c r="AM459" s="81">
        <v>28.530239054164241</v>
      </c>
      <c r="AN459" s="81">
        <v>19.572699333794962</v>
      </c>
      <c r="AO459" s="81">
        <v>4.3504640394365919E-2</v>
      </c>
      <c r="AP459" s="81">
        <v>0.87478748595540523</v>
      </c>
      <c r="AQ459" s="81">
        <v>3.4715612306000549</v>
      </c>
      <c r="AR459" s="81">
        <v>0</v>
      </c>
      <c r="AS459" s="81"/>
      <c r="AT459" s="81"/>
      <c r="AV459" s="81"/>
    </row>
    <row r="460" spans="1:51" s="77" customFormat="1" x14ac:dyDescent="0.25">
      <c r="A460" s="77" t="s">
        <v>125</v>
      </c>
      <c r="B460" s="77" t="s">
        <v>42</v>
      </c>
      <c r="D460" s="77" t="s">
        <v>40</v>
      </c>
      <c r="E460" s="77" t="s">
        <v>41</v>
      </c>
      <c r="F460" s="77">
        <v>2030</v>
      </c>
      <c r="H460" s="24"/>
      <c r="I460" s="81">
        <v>0.86703590948396736</v>
      </c>
      <c r="J460" s="81">
        <v>6.2667459741890079</v>
      </c>
      <c r="K460" s="81">
        <v>2.1233855364000505</v>
      </c>
      <c r="L460" s="81">
        <v>5.9321968850962472</v>
      </c>
      <c r="M460" s="81">
        <v>2.805178573048615</v>
      </c>
      <c r="N460" s="73">
        <v>0</v>
      </c>
      <c r="O460" s="81">
        <v>0</v>
      </c>
      <c r="P460" s="81">
        <v>3.2414129325933696</v>
      </c>
      <c r="Q460" s="81">
        <v>16.084981246352086</v>
      </c>
      <c r="R460" s="81">
        <v>0</v>
      </c>
      <c r="S460" s="81">
        <v>0</v>
      </c>
      <c r="T460" s="81">
        <v>8.9464737322653889</v>
      </c>
      <c r="U460" s="81">
        <v>0</v>
      </c>
      <c r="V460" s="81">
        <v>42.963866163260207</v>
      </c>
      <c r="W460" s="81">
        <v>6.2202846386129309</v>
      </c>
      <c r="X460" s="81">
        <v>7.8573421732154314</v>
      </c>
      <c r="Y460" s="81">
        <v>26.986015743666286</v>
      </c>
      <c r="Z460" s="81">
        <v>0</v>
      </c>
      <c r="AA460" s="81">
        <v>0</v>
      </c>
      <c r="AB460" s="81">
        <v>27.931274284672622</v>
      </c>
      <c r="AC460" s="81">
        <v>0.3977622271547292</v>
      </c>
      <c r="AD460" s="81">
        <v>5.9702753110140189E-3</v>
      </c>
      <c r="AE460" s="81">
        <v>0</v>
      </c>
      <c r="AF460" s="81">
        <v>3.0679904941291206E-2</v>
      </c>
      <c r="AG460" s="81">
        <v>0.39084400422453941</v>
      </c>
      <c r="AH460" s="81">
        <v>0</v>
      </c>
      <c r="AI460" s="81">
        <v>1.1037312254964462</v>
      </c>
      <c r="AJ460" s="81">
        <v>0</v>
      </c>
      <c r="AK460" s="81">
        <v>6.1027011688180828</v>
      </c>
      <c r="AL460" s="81">
        <v>1.3487157620826167</v>
      </c>
      <c r="AM460" s="81">
        <v>29.467207728793962</v>
      </c>
      <c r="AN460" s="81">
        <v>20.973101298427174</v>
      </c>
      <c r="AO460" s="81">
        <v>4.3767158800602154E-2</v>
      </c>
      <c r="AP460" s="81">
        <v>0.74497652062547726</v>
      </c>
      <c r="AQ460" s="81">
        <v>3.7702129038760295</v>
      </c>
      <c r="AR460" s="81">
        <v>0</v>
      </c>
      <c r="AS460" s="81"/>
      <c r="AT460" s="81"/>
      <c r="AW460" s="81"/>
    </row>
    <row r="461" spans="1:51" s="77" customFormat="1" x14ac:dyDescent="0.25">
      <c r="A461" s="77" t="s">
        <v>125</v>
      </c>
      <c r="B461" s="77" t="s">
        <v>42</v>
      </c>
      <c r="D461" s="77" t="s">
        <v>40</v>
      </c>
      <c r="E461" s="77" t="s">
        <v>41</v>
      </c>
      <c r="F461" s="77">
        <v>2040</v>
      </c>
      <c r="H461" s="24"/>
      <c r="I461" s="81">
        <v>0.86757107662131749</v>
      </c>
      <c r="J461" s="81">
        <v>6.5794218481426112</v>
      </c>
      <c r="K461" s="81">
        <v>2.1834969847833863</v>
      </c>
      <c r="L461" s="81">
        <v>5.599898688403889</v>
      </c>
      <c r="M461" s="81">
        <v>3.1028569966652539</v>
      </c>
      <c r="N461" s="73">
        <v>0</v>
      </c>
      <c r="O461" s="81">
        <v>0</v>
      </c>
      <c r="P461" s="81">
        <v>2.5481693652216268</v>
      </c>
      <c r="Q461" s="81">
        <v>15.759296859511165</v>
      </c>
      <c r="R461" s="81">
        <v>0</v>
      </c>
      <c r="S461" s="81">
        <v>0</v>
      </c>
      <c r="T461" s="81">
        <v>8.99298183452429</v>
      </c>
      <c r="U461" s="81">
        <v>0</v>
      </c>
      <c r="V461" s="81">
        <v>44.126149888097835</v>
      </c>
      <c r="W461" s="81">
        <v>6.9105649003341512</v>
      </c>
      <c r="X461" s="81">
        <v>8.5917028274971248</v>
      </c>
      <c r="Y461" s="81">
        <v>29.150700621666893</v>
      </c>
      <c r="Z461" s="81">
        <v>0</v>
      </c>
      <c r="AA461" s="81">
        <v>0</v>
      </c>
      <c r="AB461" s="81">
        <v>28.502025447270309</v>
      </c>
      <c r="AC461" s="81">
        <v>0.47828227064673789</v>
      </c>
      <c r="AD461" s="81">
        <v>5.3857172627902175E-3</v>
      </c>
      <c r="AE461" s="81">
        <v>0</v>
      </c>
      <c r="AF461" s="81">
        <v>4.0610354145603406E-2</v>
      </c>
      <c r="AG461" s="81">
        <v>0.4747151025148435</v>
      </c>
      <c r="AH461" s="81">
        <v>0</v>
      </c>
      <c r="AI461" s="81">
        <v>2.1661896989433189</v>
      </c>
      <c r="AJ461" s="81">
        <v>0</v>
      </c>
      <c r="AK461" s="81">
        <v>3.3945832234106899</v>
      </c>
      <c r="AL461" s="81">
        <v>1.3312372244732416</v>
      </c>
      <c r="AM461" s="81">
        <v>31.836815277174011</v>
      </c>
      <c r="AN461" s="81">
        <v>24.581626162073448</v>
      </c>
      <c r="AO461" s="81">
        <v>4.1710785763154803E-2</v>
      </c>
      <c r="AP461" s="81">
        <v>0.62699303392612205</v>
      </c>
      <c r="AQ461" s="81">
        <v>4.0913510333729599</v>
      </c>
      <c r="AR461" s="81">
        <v>0</v>
      </c>
      <c r="AS461" s="81"/>
      <c r="AT461" s="81"/>
      <c r="AW461" s="81"/>
      <c r="AX461" s="81"/>
    </row>
    <row r="462" spans="1:51" s="77" customFormat="1" x14ac:dyDescent="0.25">
      <c r="A462" s="77" t="s">
        <v>125</v>
      </c>
      <c r="B462" s="77" t="s">
        <v>42</v>
      </c>
      <c r="D462" s="77" t="s">
        <v>40</v>
      </c>
      <c r="E462" s="80" t="s">
        <v>41</v>
      </c>
      <c r="F462" s="80">
        <v>2050</v>
      </c>
      <c r="G462" s="80"/>
      <c r="H462" s="25"/>
      <c r="I462" s="82">
        <v>0.85505853056210512</v>
      </c>
      <c r="J462" s="82">
        <v>6.8492596711765223</v>
      </c>
      <c r="K462" s="82">
        <v>2.2214544997700045</v>
      </c>
      <c r="L462" s="82">
        <v>5.1223356879431625</v>
      </c>
      <c r="M462" s="82">
        <v>3.4076457852324142</v>
      </c>
      <c r="N462" s="96">
        <v>0</v>
      </c>
      <c r="O462" s="82">
        <v>0</v>
      </c>
      <c r="P462" s="82">
        <v>1.6902728861274225</v>
      </c>
      <c r="Q462" s="82">
        <v>15.135619904464155</v>
      </c>
      <c r="R462" s="82">
        <v>0</v>
      </c>
      <c r="S462" s="82">
        <v>0</v>
      </c>
      <c r="T462" s="82">
        <v>8.9116886548526217</v>
      </c>
      <c r="U462" s="82">
        <v>0</v>
      </c>
      <c r="V462" s="82">
        <v>44.831179897934746</v>
      </c>
      <c r="W462" s="82">
        <v>7.621645135393563</v>
      </c>
      <c r="X462" s="82">
        <v>9.3294062851709825</v>
      </c>
      <c r="Y462" s="82">
        <v>31.267287286248411</v>
      </c>
      <c r="Z462" s="82">
        <v>0</v>
      </c>
      <c r="AA462" s="82">
        <v>0</v>
      </c>
      <c r="AB462" s="82">
        <v>28.744700678108956</v>
      </c>
      <c r="AC462" s="82">
        <v>0.56619562097597942</v>
      </c>
      <c r="AD462" s="82">
        <v>4.6132741563622353E-3</v>
      </c>
      <c r="AE462" s="82">
        <v>0</v>
      </c>
      <c r="AF462" s="82">
        <v>5.1731031172735961E-2</v>
      </c>
      <c r="AG462" s="82">
        <v>0.56664283833497808</v>
      </c>
      <c r="AH462" s="82">
        <v>0</v>
      </c>
      <c r="AI462" s="82">
        <v>3.3890013842450277</v>
      </c>
      <c r="AJ462" s="82">
        <v>0</v>
      </c>
      <c r="AK462" s="82">
        <v>0.14264711787754816</v>
      </c>
      <c r="AL462" s="82">
        <v>1.2904105099580216</v>
      </c>
      <c r="AM462" s="82">
        <v>34.154884572575071</v>
      </c>
      <c r="AN462" s="82">
        <v>28.473797574230051</v>
      </c>
      <c r="AO462" s="82">
        <v>3.8648545116426826E-2</v>
      </c>
      <c r="AP462" s="82">
        <v>0.47805810973709378</v>
      </c>
      <c r="AQ462" s="82">
        <v>4.4088877465151972</v>
      </c>
      <c r="AR462" s="82">
        <v>0</v>
      </c>
      <c r="AS462" s="85"/>
      <c r="AT462" s="85"/>
      <c r="AW462" s="81"/>
      <c r="AX462" s="81"/>
      <c r="AY462" s="81"/>
    </row>
    <row r="463" spans="1:51" s="77" customFormat="1" x14ac:dyDescent="0.25">
      <c r="E463" s="77" t="s">
        <v>45</v>
      </c>
      <c r="F463" s="77">
        <v>2010</v>
      </c>
      <c r="I463" s="81">
        <v>1.8070944382521554</v>
      </c>
      <c r="J463" s="81">
        <v>10.931197049464263</v>
      </c>
      <c r="K463" s="81">
        <v>5.1757260544942074</v>
      </c>
      <c r="L463" s="81">
        <v>2.9322845179665871</v>
      </c>
      <c r="M463" s="81">
        <v>2.6172828100305101</v>
      </c>
      <c r="N463" s="73">
        <v>11.164722537183817</v>
      </c>
      <c r="O463" s="81">
        <v>0</v>
      </c>
      <c r="P463" s="81">
        <v>4.5138814563201786</v>
      </c>
      <c r="Q463" s="81">
        <v>5.8718731124535521</v>
      </c>
      <c r="R463" s="81">
        <v>4.8640285901512241</v>
      </c>
      <c r="S463" s="81">
        <v>2.8621895349329685</v>
      </c>
      <c r="T463" s="81">
        <v>2.590195934964318</v>
      </c>
      <c r="U463" s="81">
        <v>4.7478069873826003</v>
      </c>
      <c r="V463" s="81">
        <v>2.7933752084338681</v>
      </c>
      <c r="W463" s="81">
        <v>3.8400293535809635</v>
      </c>
      <c r="X463" s="81">
        <v>3.2023357928277951</v>
      </c>
      <c r="Y463" s="81">
        <v>3.6714461480187439</v>
      </c>
      <c r="Z463" s="81">
        <v>1.9400286397054816</v>
      </c>
      <c r="AA463" s="81">
        <v>0</v>
      </c>
      <c r="AB463" s="81">
        <v>3.1033983904293989</v>
      </c>
      <c r="AC463" s="81">
        <v>2.8359112455229596</v>
      </c>
      <c r="AD463" s="81">
        <v>7.3037801639168221</v>
      </c>
      <c r="AE463" s="81">
        <v>0</v>
      </c>
      <c r="AF463" s="81">
        <v>1.8070944382521557</v>
      </c>
      <c r="AG463" s="18">
        <v>3.2023357928277951</v>
      </c>
      <c r="AH463" s="81">
        <v>2.4203257508031122</v>
      </c>
      <c r="AI463" s="81">
        <v>6.7348416690327255</v>
      </c>
      <c r="AJ463" s="81">
        <v>4.3103378965347501</v>
      </c>
      <c r="AK463" s="81">
        <v>2.8545072030331724</v>
      </c>
      <c r="AL463" s="81">
        <v>2.5288161182474713</v>
      </c>
      <c r="AM463" s="81">
        <v>2.9170336922675495</v>
      </c>
      <c r="AN463" s="81">
        <v>3.5696765969763793</v>
      </c>
      <c r="AO463" s="81">
        <v>4.7782419028150791</v>
      </c>
      <c r="AP463" s="81">
        <v>2.9812528701000778</v>
      </c>
      <c r="AQ463" s="81">
        <v>4.8666485563551944</v>
      </c>
      <c r="AR463" s="81">
        <v>5.17978200632884</v>
      </c>
      <c r="AS463" s="81"/>
      <c r="AT463" s="81"/>
    </row>
    <row r="464" spans="1:51" s="77" customFormat="1" x14ac:dyDescent="0.25">
      <c r="E464" s="77" t="s">
        <v>45</v>
      </c>
      <c r="F464" s="77">
        <v>2020</v>
      </c>
      <c r="H464" s="23"/>
      <c r="I464" s="81">
        <v>1.7814542664706758</v>
      </c>
      <c r="J464" s="81">
        <v>10.473878222996285</v>
      </c>
      <c r="K464" s="81">
        <v>4.969726598763887</v>
      </c>
      <c r="L464" s="81">
        <v>2.8176638594920345</v>
      </c>
      <c r="M464" s="81">
        <v>2.5564170568673625</v>
      </c>
      <c r="N464" s="73">
        <v>10.706975464483126</v>
      </c>
      <c r="O464" s="81">
        <v>0</v>
      </c>
      <c r="P464" s="81">
        <v>4.3315748801692928</v>
      </c>
      <c r="Q464" s="81">
        <v>5.6343428184517004</v>
      </c>
      <c r="R464" s="81">
        <v>4.6766201408544612</v>
      </c>
      <c r="S464" s="81">
        <v>2.7515348775787616</v>
      </c>
      <c r="T464" s="81">
        <v>2.494563125331672</v>
      </c>
      <c r="U464" s="81">
        <v>4.5603973836522753</v>
      </c>
      <c r="V464" s="81">
        <v>2.6898555846872045</v>
      </c>
      <c r="W464" s="81">
        <v>3.6893960872433853</v>
      </c>
      <c r="X464" s="81">
        <v>2.8239615848636208</v>
      </c>
      <c r="Y464" s="81">
        <v>3.5253607904961966</v>
      </c>
      <c r="Z464" s="81">
        <v>1.8721766587109014</v>
      </c>
      <c r="AA464" s="81">
        <v>0</v>
      </c>
      <c r="AB464" s="81">
        <v>2.988487009563586</v>
      </c>
      <c r="AC464" s="81">
        <v>2.7252384009680939</v>
      </c>
      <c r="AD464" s="81">
        <v>6.4024873812701379</v>
      </c>
      <c r="AE464" s="81">
        <v>0</v>
      </c>
      <c r="AF464" s="81">
        <v>1.7814542664706758</v>
      </c>
      <c r="AG464" s="18">
        <v>2.8239615848636208</v>
      </c>
      <c r="AH464" s="81">
        <v>2.1046310876548802</v>
      </c>
      <c r="AI464" s="81">
        <v>6.4622937198403161</v>
      </c>
      <c r="AJ464" s="81">
        <v>4.1229319010332413</v>
      </c>
      <c r="AK464" s="81">
        <v>2.7438340071713783</v>
      </c>
      <c r="AL464" s="81">
        <v>2.4325350445008218</v>
      </c>
      <c r="AM464" s="81">
        <v>2.8023859487335616</v>
      </c>
      <c r="AN464" s="81">
        <v>3.4674024182938461</v>
      </c>
      <c r="AO464" s="81">
        <v>4.584956566971897</v>
      </c>
      <c r="AP464" s="81">
        <v>2.8665524583154776</v>
      </c>
      <c r="AQ464" s="81">
        <v>4.6689654068278754</v>
      </c>
      <c r="AR464" s="81">
        <v>4.9805803808875053</v>
      </c>
      <c r="AS464" s="81"/>
      <c r="AT464" s="81"/>
    </row>
    <row r="465" spans="1:47" s="77" customFormat="1" x14ac:dyDescent="0.25">
      <c r="E465" s="77" t="s">
        <v>45</v>
      </c>
      <c r="F465" s="77">
        <v>2030</v>
      </c>
      <c r="H465" s="23"/>
      <c r="I465" s="81">
        <v>1.6350455553608738</v>
      </c>
      <c r="J465" s="81">
        <v>9.4092377631768365</v>
      </c>
      <c r="K465" s="81">
        <v>4.5439242309320917</v>
      </c>
      <c r="L465" s="81">
        <v>2.5392500933642483</v>
      </c>
      <c r="M465" s="81">
        <v>2.3325120667178916</v>
      </c>
      <c r="N465" s="73">
        <v>9.6999473863201366</v>
      </c>
      <c r="O465" s="81">
        <v>0</v>
      </c>
      <c r="P465" s="81">
        <v>3.9414502692478806</v>
      </c>
      <c r="Q465" s="81">
        <v>5.0622150426879697</v>
      </c>
      <c r="R465" s="81">
        <v>0</v>
      </c>
      <c r="S465" s="81">
        <v>0</v>
      </c>
      <c r="T465" s="81">
        <v>2.2139659211369613</v>
      </c>
      <c r="U465" s="81">
        <v>0</v>
      </c>
      <c r="V465" s="81">
        <v>2.4246332246610853</v>
      </c>
      <c r="W465" s="81">
        <v>3.2927421071567333</v>
      </c>
      <c r="X465" s="81">
        <v>2.5309497617365708</v>
      </c>
      <c r="Y465" s="81">
        <v>3.1693563555899913</v>
      </c>
      <c r="Z465" s="81">
        <v>0</v>
      </c>
      <c r="AA465" s="81">
        <v>0</v>
      </c>
      <c r="AB465" s="81">
        <v>2.6660401069989743</v>
      </c>
      <c r="AC465" s="81">
        <v>2.4236709511504535</v>
      </c>
      <c r="AD465" s="81">
        <v>5.8812311527419228</v>
      </c>
      <c r="AE465" s="81">
        <v>0</v>
      </c>
      <c r="AF465" s="18">
        <v>2.5309497617365708</v>
      </c>
      <c r="AG465" s="18">
        <v>2.5309497617365708</v>
      </c>
      <c r="AH465" s="81">
        <v>0</v>
      </c>
      <c r="AI465" s="81">
        <v>5.7706202851705646</v>
      </c>
      <c r="AJ465" s="81">
        <v>3.710638710929917</v>
      </c>
      <c r="AK465" s="81">
        <v>2.5426453470115602</v>
      </c>
      <c r="AL465" s="81">
        <v>2.1930717610098558</v>
      </c>
      <c r="AM465" s="81">
        <v>2.5389773915617315</v>
      </c>
      <c r="AN465" s="81">
        <v>3.1523988920017274</v>
      </c>
      <c r="AO465" s="81">
        <v>4.1209003592261402</v>
      </c>
      <c r="AP465" s="81">
        <v>2.6653680255823344</v>
      </c>
      <c r="AQ465" s="81">
        <v>4.2080107844504973</v>
      </c>
      <c r="AR465" s="81">
        <v>0</v>
      </c>
      <c r="AS465" s="81"/>
      <c r="AT465" s="81"/>
    </row>
    <row r="466" spans="1:47" s="77" customFormat="1" x14ac:dyDescent="0.25">
      <c r="E466" s="77" t="s">
        <v>45</v>
      </c>
      <c r="F466" s="77">
        <v>2040</v>
      </c>
      <c r="H466" s="23"/>
      <c r="I466" s="81">
        <v>1.5035662309578453</v>
      </c>
      <c r="J466" s="81">
        <v>8.4892376324325447</v>
      </c>
      <c r="K466" s="81">
        <v>4.1095979365072557</v>
      </c>
      <c r="L466" s="81">
        <v>2.3301151919871836</v>
      </c>
      <c r="M466" s="81">
        <v>2.1312860911791613</v>
      </c>
      <c r="N466" s="73">
        <v>8.7942009293214944</v>
      </c>
      <c r="O466" s="81">
        <v>0</v>
      </c>
      <c r="P466" s="81">
        <v>3.6067922048722143</v>
      </c>
      <c r="Q466" s="81">
        <v>4.5980705186751045</v>
      </c>
      <c r="R466" s="81">
        <v>0</v>
      </c>
      <c r="S466" s="81">
        <v>0</v>
      </c>
      <c r="T466" s="81">
        <v>2.0285729982360436</v>
      </c>
      <c r="U466" s="81">
        <v>0</v>
      </c>
      <c r="V466" s="81">
        <v>2.2106529281316076</v>
      </c>
      <c r="W466" s="81">
        <v>2.9894527190404006</v>
      </c>
      <c r="X466" s="81">
        <v>2.2843938197578475</v>
      </c>
      <c r="Y466" s="81">
        <v>2.8669748918280202</v>
      </c>
      <c r="Z466" s="81">
        <v>0</v>
      </c>
      <c r="AA466" s="81">
        <v>0</v>
      </c>
      <c r="AB466" s="81">
        <v>2.4318776444695422</v>
      </c>
      <c r="AC466" s="81">
        <v>2.2045387438120727</v>
      </c>
      <c r="AD466" s="81">
        <v>5.3407050413072499</v>
      </c>
      <c r="AE466" s="81">
        <v>0</v>
      </c>
      <c r="AF466" s="18">
        <v>2.2843938197578475</v>
      </c>
      <c r="AG466" s="18">
        <v>2.2843938197578475</v>
      </c>
      <c r="AH466" s="81">
        <v>0</v>
      </c>
      <c r="AI466" s="81">
        <v>5.2296398176841397</v>
      </c>
      <c r="AJ466" s="81">
        <v>3.3395748398369247</v>
      </c>
      <c r="AK466" s="81">
        <v>2.3430322136776751</v>
      </c>
      <c r="AL466" s="81">
        <v>2.0066525160360951</v>
      </c>
      <c r="AM466" s="81">
        <v>2.290795511352723</v>
      </c>
      <c r="AN466" s="81">
        <v>2.8691842339346136</v>
      </c>
      <c r="AO466" s="81">
        <v>3.802873539010684</v>
      </c>
      <c r="AP466" s="81">
        <v>2.4561054271674685</v>
      </c>
      <c r="AQ466" s="81">
        <v>3.7999540387971198</v>
      </c>
      <c r="AR466" s="81">
        <v>0</v>
      </c>
      <c r="AS466" s="81"/>
      <c r="AT466" s="81"/>
    </row>
    <row r="467" spans="1:47" s="77" customFormat="1" x14ac:dyDescent="0.25">
      <c r="E467" s="77" t="s">
        <v>45</v>
      </c>
      <c r="F467" s="77">
        <v>2050</v>
      </c>
      <c r="H467" s="23"/>
      <c r="I467" s="81">
        <v>1.3852348389951197</v>
      </c>
      <c r="J467" s="81">
        <v>7.6722686547978434</v>
      </c>
      <c r="K467" s="81">
        <v>3.7202596749901287</v>
      </c>
      <c r="L467" s="81">
        <v>2.1476836034947473</v>
      </c>
      <c r="M467" s="81">
        <v>1.9501827131943041</v>
      </c>
      <c r="N467" s="73">
        <v>7.9790291180227193</v>
      </c>
      <c r="O467" s="81">
        <v>0</v>
      </c>
      <c r="P467" s="81">
        <v>3.3076732895492045</v>
      </c>
      <c r="Q467" s="81">
        <v>4.1817429749423392</v>
      </c>
      <c r="R467" s="81">
        <v>0</v>
      </c>
      <c r="S467" s="81">
        <v>0</v>
      </c>
      <c r="T467" s="81">
        <v>1.8671583132793101</v>
      </c>
      <c r="U467" s="81">
        <v>0</v>
      </c>
      <c r="V467" s="81">
        <v>2.019339893779577</v>
      </c>
      <c r="W467" s="81">
        <v>2.7208284081647727</v>
      </c>
      <c r="X467" s="81">
        <v>2.0800749496355415</v>
      </c>
      <c r="Y467" s="81">
        <v>2.6043003088615819</v>
      </c>
      <c r="Z467" s="81">
        <v>0</v>
      </c>
      <c r="AA467" s="81">
        <v>0</v>
      </c>
      <c r="AB467" s="81">
        <v>2.2271961529380695</v>
      </c>
      <c r="AC467" s="81">
        <v>2.0073197572075299</v>
      </c>
      <c r="AD467" s="81">
        <v>4.8542315410160448</v>
      </c>
      <c r="AE467" s="81">
        <v>0</v>
      </c>
      <c r="AF467" s="18">
        <v>2.0800749496355415</v>
      </c>
      <c r="AG467" s="18">
        <v>2.0800749496355415</v>
      </c>
      <c r="AH467" s="81">
        <v>0</v>
      </c>
      <c r="AI467" s="81">
        <v>4.7429914380281248</v>
      </c>
      <c r="AJ467" s="81">
        <v>3.0056173558532326</v>
      </c>
      <c r="AK467" s="81">
        <v>2.1461280575228279</v>
      </c>
      <c r="AL467" s="81">
        <v>1.8451196749825154</v>
      </c>
      <c r="AM467" s="81">
        <v>2.0763653061918346</v>
      </c>
      <c r="AN467" s="81">
        <v>2.6142910416742109</v>
      </c>
      <c r="AO467" s="81">
        <v>3.4529677653201065</v>
      </c>
      <c r="AP467" s="81">
        <v>2.2517865570451621</v>
      </c>
      <c r="AQ467" s="81">
        <v>3.4337289438925165</v>
      </c>
      <c r="AR467" s="81">
        <v>0</v>
      </c>
      <c r="AS467" s="81"/>
      <c r="AT467" s="81"/>
    </row>
    <row r="468" spans="1:47" s="77" customFormat="1" x14ac:dyDescent="0.25">
      <c r="A468" s="83"/>
      <c r="B468" s="83" t="s">
        <v>46</v>
      </c>
      <c r="C468" s="83"/>
      <c r="D468" s="83"/>
      <c r="E468" s="83"/>
      <c r="F468" s="83"/>
      <c r="G468" s="83"/>
      <c r="I468" s="83"/>
      <c r="J468" s="83"/>
      <c r="K468" s="83"/>
      <c r="L468" s="83"/>
      <c r="M468" s="83"/>
      <c r="N468" s="41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  <c r="AL468" s="83"/>
      <c r="AM468" s="83"/>
      <c r="AN468" s="83"/>
      <c r="AO468" s="83"/>
      <c r="AP468" s="83"/>
      <c r="AQ468" s="83"/>
      <c r="AR468" s="83"/>
      <c r="AS468" s="83"/>
      <c r="AT468" s="83"/>
      <c r="AU468" s="83"/>
    </row>
    <row r="469" spans="1:47" s="77" customFormat="1" x14ac:dyDescent="0.25">
      <c r="A469" s="77" t="s">
        <v>145</v>
      </c>
      <c r="B469" s="77" t="s">
        <v>42</v>
      </c>
      <c r="D469" s="77" t="s">
        <v>40</v>
      </c>
      <c r="E469" s="77" t="s">
        <v>41</v>
      </c>
      <c r="F469" s="77">
        <v>2010</v>
      </c>
      <c r="I469" s="81">
        <v>0.1058396902404406</v>
      </c>
      <c r="J469" s="81">
        <v>6.4389206895949201E-3</v>
      </c>
      <c r="K469" s="81">
        <v>8.22073055775931E-3</v>
      </c>
      <c r="L469" s="81">
        <v>0.24027936880132994</v>
      </c>
      <c r="M469" s="81">
        <v>0.22338423749714975</v>
      </c>
      <c r="N469" s="73">
        <v>0</v>
      </c>
      <c r="O469" s="81">
        <v>2.5250900676222026E-2</v>
      </c>
      <c r="P469" s="81">
        <v>3.5896077624600037E-2</v>
      </c>
      <c r="Q469" s="81">
        <v>0.17858238003266019</v>
      </c>
      <c r="R469" s="81">
        <v>1.5986389757737075E-2</v>
      </c>
      <c r="S469" s="81">
        <v>1.3176614875548746E-3</v>
      </c>
      <c r="T469" s="81">
        <v>3.0866028256185856</v>
      </c>
      <c r="U469" s="81">
        <v>2.1542514371321247E-2</v>
      </c>
      <c r="V469" s="81">
        <v>0.4590502911070829</v>
      </c>
      <c r="W469" s="81">
        <v>0.23283232514763744</v>
      </c>
      <c r="X469" s="81">
        <v>1.2402554674141489E-2</v>
      </c>
      <c r="Y469" s="81">
        <v>0.17576946803805574</v>
      </c>
      <c r="Z469" s="81">
        <v>6.219629033354929E-3</v>
      </c>
      <c r="AA469" s="81">
        <v>0</v>
      </c>
      <c r="AB469" s="81">
        <v>1.0107570132495012</v>
      </c>
      <c r="AC469" s="81">
        <v>5.1100458001332609E-2</v>
      </c>
      <c r="AD469" s="81">
        <v>9.54100114926115E-4</v>
      </c>
      <c r="AE469" s="81">
        <v>7.9521212628475297E-3</v>
      </c>
      <c r="AF469" s="81">
        <v>1.9863723459479288E-2</v>
      </c>
      <c r="AG469" s="81">
        <v>3.7595146636307634E-2</v>
      </c>
      <c r="AH469" s="81">
        <v>4.0292507145190531E-3</v>
      </c>
      <c r="AI469" s="81">
        <v>1.4350728299929798E-2</v>
      </c>
      <c r="AJ469" s="81">
        <v>0</v>
      </c>
      <c r="AK469" s="81">
        <v>0.8367159875370398</v>
      </c>
      <c r="AL469" s="81">
        <v>0.34238437931171711</v>
      </c>
      <c r="AM469" s="81">
        <v>0.3077219067982066</v>
      </c>
      <c r="AN469" s="81">
        <v>0.66430336027689274</v>
      </c>
      <c r="AO469" s="81">
        <v>6.8290105335169979E-3</v>
      </c>
      <c r="AP469" s="81">
        <v>9.6454328492492133E-3</v>
      </c>
      <c r="AQ469" s="81">
        <v>2.3326908645928297E-2</v>
      </c>
      <c r="AR469" s="81">
        <v>7.1359386443808723E-2</v>
      </c>
      <c r="AS469" s="81"/>
      <c r="AT469" s="81"/>
      <c r="AU469" s="83"/>
    </row>
    <row r="470" spans="1:47" s="77" customFormat="1" x14ac:dyDescent="0.25">
      <c r="A470" s="77" t="s">
        <v>145</v>
      </c>
      <c r="B470" s="77" t="s">
        <v>42</v>
      </c>
      <c r="D470" s="77" t="s">
        <v>40</v>
      </c>
      <c r="E470" s="77" t="s">
        <v>41</v>
      </c>
      <c r="F470" s="77">
        <v>2020</v>
      </c>
      <c r="H470" s="24"/>
      <c r="I470" s="81">
        <v>0.45038870808982084</v>
      </c>
      <c r="J470" s="81">
        <v>2.0789072399375726E-2</v>
      </c>
      <c r="K470" s="81">
        <v>2.3163957588339248E-2</v>
      </c>
      <c r="L470" s="81">
        <v>0.57096535302838203</v>
      </c>
      <c r="M470" s="81">
        <v>0.76871684393480222</v>
      </c>
      <c r="N470" s="73">
        <v>0</v>
      </c>
      <c r="O470" s="81">
        <v>7.5486717394971425E-2</v>
      </c>
      <c r="P470" s="81">
        <v>0.12426864611442028</v>
      </c>
      <c r="Q470" s="81">
        <v>0.5132322628699526</v>
      </c>
      <c r="R470" s="81">
        <v>3.92241629478563E-2</v>
      </c>
      <c r="S470" s="81">
        <v>6.7845299503268728E-3</v>
      </c>
      <c r="T470" s="81">
        <v>8.9986295652587618</v>
      </c>
      <c r="U470" s="81">
        <v>7.0254625972545656E-2</v>
      </c>
      <c r="V470" s="81">
        <v>1.2225900269785308</v>
      </c>
      <c r="W470" s="81">
        <v>0.8834559004799426</v>
      </c>
      <c r="X470" s="81">
        <v>3.9119587156327545E-2</v>
      </c>
      <c r="Y470" s="81">
        <v>0.4531234101267389</v>
      </c>
      <c r="Z470" s="81">
        <v>2.2935521111654943E-2</v>
      </c>
      <c r="AA470" s="81">
        <v>0</v>
      </c>
      <c r="AB470" s="81">
        <v>2.7764529782477281</v>
      </c>
      <c r="AC470" s="81">
        <v>0.11633969783959593</v>
      </c>
      <c r="AD470" s="81">
        <v>3.3309432171280836E-3</v>
      </c>
      <c r="AE470" s="81">
        <v>3.886000445635765E-2</v>
      </c>
      <c r="AF470" s="81">
        <v>6.1329219956550655E-2</v>
      </c>
      <c r="AG470" s="81">
        <v>0.1830984445595846</v>
      </c>
      <c r="AH470" s="81">
        <v>1.2199668970648099E-2</v>
      </c>
      <c r="AI470" s="81">
        <v>4.1971732054447992E-2</v>
      </c>
      <c r="AJ470" s="81">
        <v>0</v>
      </c>
      <c r="AK470" s="81">
        <v>2.4215386554663043</v>
      </c>
      <c r="AL470" s="81">
        <v>1.2392338325247931</v>
      </c>
      <c r="AM470" s="81">
        <v>1.039530034097111</v>
      </c>
      <c r="AN470" s="81">
        <v>2.1200322146234534</v>
      </c>
      <c r="AO470" s="81">
        <v>1.9470802011201892E-2</v>
      </c>
      <c r="AP470" s="81">
        <v>3.0345205113281946E-2</v>
      </c>
      <c r="AQ470" s="81">
        <v>4.8090249996848487E-2</v>
      </c>
      <c r="AR470" s="81">
        <v>0.2495515078986601</v>
      </c>
      <c r="AS470" s="81"/>
      <c r="AT470" s="81"/>
    </row>
    <row r="471" spans="1:47" s="77" customFormat="1" x14ac:dyDescent="0.25">
      <c r="A471" s="77" t="s">
        <v>145</v>
      </c>
      <c r="B471" s="77" t="s">
        <v>42</v>
      </c>
      <c r="D471" s="77" t="s">
        <v>40</v>
      </c>
      <c r="E471" s="77" t="s">
        <v>41</v>
      </c>
      <c r="F471" s="77">
        <v>2030</v>
      </c>
      <c r="H471" s="24"/>
      <c r="I471" s="81">
        <v>0.58940813780598966</v>
      </c>
      <c r="J471" s="81">
        <v>2.3805593585468673E-2</v>
      </c>
      <c r="K471" s="81">
        <v>2.429568301352928E-2</v>
      </c>
      <c r="L471" s="81">
        <v>0.69928236915132247</v>
      </c>
      <c r="M471" s="81">
        <v>0.83343349759807928</v>
      </c>
      <c r="N471" s="73">
        <v>0</v>
      </c>
      <c r="O471" s="81">
        <v>8.6618800381119673E-2</v>
      </c>
      <c r="P471" s="81">
        <v>0.13058699799536747</v>
      </c>
      <c r="Q471" s="81">
        <v>0.57620175925311012</v>
      </c>
      <c r="R471" s="81">
        <v>4.2558814587490404E-2</v>
      </c>
      <c r="S471" s="81">
        <v>3.7896489464418707E-3</v>
      </c>
      <c r="T471" s="81">
        <v>10.137028030809219</v>
      </c>
      <c r="U471" s="81">
        <v>7.6705829038149875E-2</v>
      </c>
      <c r="V471" s="81">
        <v>1.3171395808429882</v>
      </c>
      <c r="W471" s="81">
        <v>1.0902351576879068</v>
      </c>
      <c r="X471" s="81">
        <v>2.4647248028802946E-2</v>
      </c>
      <c r="Y471" s="81">
        <v>0.48547720073417294</v>
      </c>
      <c r="Z471" s="81">
        <v>2.6935984135272116E-2</v>
      </c>
      <c r="AA471" s="81">
        <v>0</v>
      </c>
      <c r="AB471" s="81">
        <v>2.7698752853981743</v>
      </c>
      <c r="AC471" s="81">
        <v>9.1535784800614209E-2</v>
      </c>
      <c r="AD471" s="81">
        <v>3.9291501678195163E-3</v>
      </c>
      <c r="AE471" s="81">
        <v>2.7640129384240361E-2</v>
      </c>
      <c r="AF471" s="81">
        <v>6.7519880803660795E-2</v>
      </c>
      <c r="AG471" s="81">
        <v>0.28231159940857647</v>
      </c>
      <c r="AH471" s="81">
        <v>1.3392481305487825E-2</v>
      </c>
      <c r="AI471" s="81">
        <v>4.1926705452842099E-2</v>
      </c>
      <c r="AJ471" s="81">
        <v>0</v>
      </c>
      <c r="AK471" s="81">
        <v>3.0507599580772524</v>
      </c>
      <c r="AL471" s="81">
        <v>1.5580724784508033</v>
      </c>
      <c r="AM471" s="81">
        <v>1.1815620348438314</v>
      </c>
      <c r="AN471" s="81">
        <v>2.3277652459282967</v>
      </c>
      <c r="AO471" s="81">
        <v>1.9030681039503991E-2</v>
      </c>
      <c r="AP471" s="81">
        <v>3.3290134983072643E-2</v>
      </c>
      <c r="AQ471" s="81">
        <v>5.6578225088966337E-2</v>
      </c>
      <c r="AR471" s="81">
        <v>0.30757598073372894</v>
      </c>
      <c r="AS471" s="81"/>
      <c r="AT471" s="81"/>
    </row>
    <row r="472" spans="1:47" s="77" customFormat="1" x14ac:dyDescent="0.25">
      <c r="A472" s="77" t="s">
        <v>145</v>
      </c>
      <c r="B472" s="77" t="s">
        <v>42</v>
      </c>
      <c r="D472" s="77" t="s">
        <v>40</v>
      </c>
      <c r="E472" s="77" t="s">
        <v>41</v>
      </c>
      <c r="F472" s="77">
        <v>2040</v>
      </c>
      <c r="H472" s="24"/>
      <c r="I472" s="81">
        <v>0.73170898262500139</v>
      </c>
      <c r="J472" s="81">
        <v>2.6920125464757666E-2</v>
      </c>
      <c r="K472" s="81">
        <v>2.5310452594166893E-2</v>
      </c>
      <c r="L472" s="81">
        <v>0.80144961877037135</v>
      </c>
      <c r="M472" s="81">
        <v>0.89939200977473599</v>
      </c>
      <c r="N472" s="73">
        <v>0</v>
      </c>
      <c r="O472" s="81">
        <v>9.5829319215446795E-2</v>
      </c>
      <c r="P472" s="81">
        <v>0.12913238895905374</v>
      </c>
      <c r="Q472" s="81">
        <v>0.65577416232819641</v>
      </c>
      <c r="R472" s="81">
        <v>4.5629343406786316E-2</v>
      </c>
      <c r="S472" s="81">
        <v>3.9146056136204754E-3</v>
      </c>
      <c r="T472" s="81">
        <v>11.347743470651125</v>
      </c>
      <c r="U472" s="81">
        <v>8.1663639143498459E-2</v>
      </c>
      <c r="V472" s="81">
        <v>1.3834412291793623</v>
      </c>
      <c r="W472" s="81">
        <v>1.2776770760483018</v>
      </c>
      <c r="X472" s="81">
        <v>1.5401782134240399E-2</v>
      </c>
      <c r="Y472" s="81">
        <v>0.49919593750829366</v>
      </c>
      <c r="Z472" s="81">
        <v>3.0474604014731125E-2</v>
      </c>
      <c r="AA472" s="81">
        <v>0</v>
      </c>
      <c r="AB472" s="81">
        <v>2.8736319705770765</v>
      </c>
      <c r="AC472" s="81">
        <v>9.9036443591956513E-2</v>
      </c>
      <c r="AD472" s="81">
        <v>4.5461709094337674E-3</v>
      </c>
      <c r="AE472" s="81">
        <v>2.1996828043289909E-2</v>
      </c>
      <c r="AF472" s="81">
        <v>7.4670042686510826E-2</v>
      </c>
      <c r="AG472" s="81">
        <v>0.40379163692531028</v>
      </c>
      <c r="AH472" s="81">
        <v>1.5414875856040866E-2</v>
      </c>
      <c r="AI472" s="81">
        <v>4.5762296387718358E-2</v>
      </c>
      <c r="AJ472" s="81">
        <v>0</v>
      </c>
      <c r="AK472" s="81">
        <v>3.8393127757594367</v>
      </c>
      <c r="AL472" s="81">
        <v>1.8767701154338805</v>
      </c>
      <c r="AM472" s="81">
        <v>1.2928879515639538</v>
      </c>
      <c r="AN472" s="81">
        <v>2.5325408825516682</v>
      </c>
      <c r="AO472" s="81">
        <v>1.9007673512677847E-2</v>
      </c>
      <c r="AP472" s="81">
        <v>3.8777196968433111E-2</v>
      </c>
      <c r="AQ472" s="81">
        <v>6.3769383767998331E-2</v>
      </c>
      <c r="AR472" s="81">
        <v>0.35608985346034205</v>
      </c>
      <c r="AS472" s="81"/>
      <c r="AT472" s="81"/>
    </row>
    <row r="473" spans="1:47" s="77" customFormat="1" x14ac:dyDescent="0.25">
      <c r="A473" s="77" t="s">
        <v>145</v>
      </c>
      <c r="B473" s="77" t="s">
        <v>42</v>
      </c>
      <c r="D473" s="77" t="s">
        <v>40</v>
      </c>
      <c r="E473" s="80" t="s">
        <v>41</v>
      </c>
      <c r="F473" s="80">
        <v>2050</v>
      </c>
      <c r="G473" s="80"/>
      <c r="H473" s="25"/>
      <c r="I473" s="82">
        <v>0.94705227419482907</v>
      </c>
      <c r="J473" s="82">
        <v>3.2232523242825328E-2</v>
      </c>
      <c r="K473" s="82">
        <v>2.7950083978806987E-2</v>
      </c>
      <c r="L473" s="82">
        <v>0.97122961933284802</v>
      </c>
      <c r="M473" s="82">
        <v>1.0299888604632996</v>
      </c>
      <c r="N473" s="96">
        <v>0</v>
      </c>
      <c r="O473" s="82">
        <v>0.11243068960579707</v>
      </c>
      <c r="P473" s="82">
        <v>0.13443728712090136</v>
      </c>
      <c r="Q473" s="82">
        <v>0.78974097503204954</v>
      </c>
      <c r="R473" s="82">
        <v>5.1915562580358586E-2</v>
      </c>
      <c r="S473" s="82">
        <v>4.2834866552919687E-3</v>
      </c>
      <c r="T473" s="82">
        <v>13.461357169723094</v>
      </c>
      <c r="U473" s="82">
        <v>9.2252572412910905E-2</v>
      </c>
      <c r="V473" s="82">
        <v>1.5410565122515685</v>
      </c>
      <c r="W473" s="82">
        <v>1.5785768588681461</v>
      </c>
      <c r="X473" s="82">
        <v>4.868998952704106E-3</v>
      </c>
      <c r="Y473" s="82">
        <v>0.54350888482964543</v>
      </c>
      <c r="Z473" s="82">
        <v>3.6504257273775778E-2</v>
      </c>
      <c r="AA473" s="82">
        <v>0</v>
      </c>
      <c r="AB473" s="82">
        <v>3.1592243726971048</v>
      </c>
      <c r="AC473" s="82">
        <v>0.11370958647756231</v>
      </c>
      <c r="AD473" s="82">
        <v>5.55537066336745E-3</v>
      </c>
      <c r="AE473" s="82">
        <v>1.625984331834484E-2</v>
      </c>
      <c r="AF473" s="82">
        <v>8.757299152510159E-2</v>
      </c>
      <c r="AG473" s="82">
        <v>0.57549188293081299</v>
      </c>
      <c r="AH473" s="82">
        <v>1.8750948042218298E-2</v>
      </c>
      <c r="AI473" s="82">
        <v>5.2997435581616528E-2</v>
      </c>
      <c r="AJ473" s="82">
        <v>0</v>
      </c>
      <c r="AK473" s="82">
        <v>5.0207905720144019</v>
      </c>
      <c r="AL473" s="82">
        <v>2.3721325980632666</v>
      </c>
      <c r="AM473" s="82">
        <v>1.5009422639867396</v>
      </c>
      <c r="AN473" s="82">
        <v>2.9237230332612953</v>
      </c>
      <c r="AO473" s="82">
        <v>2.0023734222115893E-2</v>
      </c>
      <c r="AP473" s="82">
        <v>4.766111924538409E-2</v>
      </c>
      <c r="AQ473" s="82">
        <v>7.6123852898675001E-2</v>
      </c>
      <c r="AR473" s="82">
        <v>0.43536461184146735</v>
      </c>
      <c r="AS473" s="85"/>
      <c r="AT473" s="85"/>
    </row>
    <row r="474" spans="1:47" s="77" customFormat="1" x14ac:dyDescent="0.25">
      <c r="E474" s="77" t="s">
        <v>45</v>
      </c>
      <c r="F474" s="77">
        <v>2010</v>
      </c>
      <c r="I474" s="81">
        <v>4.5596549372029429</v>
      </c>
      <c r="J474" s="81">
        <v>7.4277064796686778</v>
      </c>
      <c r="K474" s="81">
        <v>7.8219864385112166</v>
      </c>
      <c r="L474" s="81">
        <v>4.7992124889585357</v>
      </c>
      <c r="M474" s="81">
        <v>4.6464137207569891</v>
      </c>
      <c r="N474" s="73">
        <v>8.7323055770533795</v>
      </c>
      <c r="O474" s="81">
        <v>6.2595091321384171</v>
      </c>
      <c r="P474" s="81">
        <v>5.1842124047370293</v>
      </c>
      <c r="Q474" s="81">
        <v>7.8250466670767285</v>
      </c>
      <c r="R474" s="81">
        <v>12.173222263419087</v>
      </c>
      <c r="S474" s="81">
        <v>4.9491394398670678</v>
      </c>
      <c r="T474" s="81">
        <v>7.0197133087717702</v>
      </c>
      <c r="U474" s="81">
        <v>7.5580835399070363</v>
      </c>
      <c r="V474" s="81">
        <v>7.708673440913123</v>
      </c>
      <c r="W474" s="81">
        <v>6.277652392747151</v>
      </c>
      <c r="X474" s="81">
        <v>4.8124759752385886</v>
      </c>
      <c r="Y474" s="81">
        <v>4.6975877039651177</v>
      </c>
      <c r="Z474" s="81">
        <v>7.2870978472055654</v>
      </c>
      <c r="AA474" s="81">
        <v>0</v>
      </c>
      <c r="AB474" s="81">
        <v>7.8669731915005672</v>
      </c>
      <c r="AC474" s="81">
        <v>4.5613207805830402</v>
      </c>
      <c r="AD474" s="81">
        <v>7.7087844574199318</v>
      </c>
      <c r="AE474" s="81">
        <v>4.7663681676333134</v>
      </c>
      <c r="AF474" s="81">
        <v>4.6862608084054598</v>
      </c>
      <c r="AG474" s="81">
        <v>4.6385806828714564</v>
      </c>
      <c r="AH474" s="81">
        <v>4.6179560623423495</v>
      </c>
      <c r="AI474" s="81">
        <v>8.795349811863348</v>
      </c>
      <c r="AJ474" s="81">
        <v>7.5605695096005903</v>
      </c>
      <c r="AK474" s="81">
        <v>5.1683670168164717</v>
      </c>
      <c r="AL474" s="81">
        <v>4.878216912241764</v>
      </c>
      <c r="AM474" s="81">
        <v>4.3637893734286344</v>
      </c>
      <c r="AN474" s="81">
        <v>4.643489286371369</v>
      </c>
      <c r="AO474" s="81">
        <v>7.9906689299059588</v>
      </c>
      <c r="AP474" s="81">
        <v>5.268792544278992</v>
      </c>
      <c r="AQ474" s="81">
        <v>5.0169414465859559</v>
      </c>
      <c r="AR474" s="81">
        <v>8.3359538249362615</v>
      </c>
      <c r="AS474" s="81"/>
      <c r="AT474" s="81"/>
    </row>
    <row r="475" spans="1:47" s="77" customFormat="1" x14ac:dyDescent="0.25">
      <c r="E475" s="77" t="s">
        <v>45</v>
      </c>
      <c r="F475" s="77">
        <v>2020</v>
      </c>
      <c r="H475" s="23"/>
      <c r="I475" s="81">
        <v>4.3767454167884106</v>
      </c>
      <c r="J475" s="81">
        <v>6.3938062201692629</v>
      </c>
      <c r="K475" s="81">
        <v>6.6788101714286769</v>
      </c>
      <c r="L475" s="81">
        <v>4.3563926851370827</v>
      </c>
      <c r="M475" s="81">
        <v>4.4368091900181339</v>
      </c>
      <c r="N475" s="73">
        <v>7.6994664822199592</v>
      </c>
      <c r="O475" s="81">
        <v>5.5008129093710645</v>
      </c>
      <c r="P475" s="81">
        <v>4.6746762257625614</v>
      </c>
      <c r="Q475" s="81">
        <v>6.6480323222483273</v>
      </c>
      <c r="R475" s="81">
        <v>9.864887102533455</v>
      </c>
      <c r="S475" s="81">
        <v>4.5166905934202966</v>
      </c>
      <c r="T475" s="81">
        <v>6.0557982971973567</v>
      </c>
      <c r="U475" s="81">
        <v>6.5074062969366873</v>
      </c>
      <c r="V475" s="81">
        <v>6.5998913926985461</v>
      </c>
      <c r="W475" s="81">
        <v>5.5195750644244708</v>
      </c>
      <c r="X475" s="81">
        <v>4.3945310603147503</v>
      </c>
      <c r="Y475" s="81">
        <v>4.3188329558718515</v>
      </c>
      <c r="Z475" s="81">
        <v>6.2898338963140255</v>
      </c>
      <c r="AA475" s="81">
        <v>0</v>
      </c>
      <c r="AB475" s="81">
        <v>6.7432072699921779</v>
      </c>
      <c r="AC475" s="81">
        <v>4.2010268689023293</v>
      </c>
      <c r="AD475" s="81">
        <v>6.5732962646500237</v>
      </c>
      <c r="AE475" s="81">
        <v>4.3677082070692617</v>
      </c>
      <c r="AF475" s="81">
        <v>4.4643956353132301</v>
      </c>
      <c r="AG475" s="81">
        <v>4.4313863176358419</v>
      </c>
      <c r="AH475" s="81">
        <v>4.0961644854664705</v>
      </c>
      <c r="AI475" s="81">
        <v>7.33827506905972</v>
      </c>
      <c r="AJ475" s="81">
        <v>6.4543016592175491</v>
      </c>
      <c r="AK475" s="81">
        <v>4.6406957567566547</v>
      </c>
      <c r="AL475" s="81">
        <v>4.4931000057481922</v>
      </c>
      <c r="AM475" s="81">
        <v>4.0393168996180915</v>
      </c>
      <c r="AN475" s="81">
        <v>4.434784581597321</v>
      </c>
      <c r="AO475" s="81">
        <v>6.8847499735470441</v>
      </c>
      <c r="AP475" s="81">
        <v>4.7807333472687974</v>
      </c>
      <c r="AQ475" s="81">
        <v>4.5593959581719519</v>
      </c>
      <c r="AR475" s="81">
        <v>7.0688044977022271</v>
      </c>
      <c r="AS475" s="81"/>
      <c r="AT475" s="81"/>
    </row>
    <row r="476" spans="1:47" s="77" customFormat="1" x14ac:dyDescent="0.25">
      <c r="E476" s="77" t="s">
        <v>45</v>
      </c>
      <c r="F476" s="77">
        <v>2030</v>
      </c>
      <c r="H476" s="23"/>
      <c r="I476" s="81">
        <v>4.3355907746951408</v>
      </c>
      <c r="J476" s="81">
        <v>5.6260345318681964</v>
      </c>
      <c r="K476" s="81">
        <v>6.0039502953206476</v>
      </c>
      <c r="L476" s="81">
        <v>3.9689587253968153</v>
      </c>
      <c r="M476" s="81">
        <v>4.3896481706018919</v>
      </c>
      <c r="N476" s="73">
        <v>7.4670776858824404</v>
      </c>
      <c r="O476" s="81">
        <v>4.8966470253392718</v>
      </c>
      <c r="P476" s="81">
        <v>4.377026660847056</v>
      </c>
      <c r="Q476" s="81">
        <v>6.1054116752661747</v>
      </c>
      <c r="R476" s="81">
        <v>9.0812453601360854</v>
      </c>
      <c r="S476" s="81">
        <v>5.1281257407527852</v>
      </c>
      <c r="T476" s="81">
        <v>5.4532007533238973</v>
      </c>
      <c r="U476" s="81">
        <v>5.7534703032625432</v>
      </c>
      <c r="V476" s="81">
        <v>6.1911985662476647</v>
      </c>
      <c r="W476" s="81">
        <v>4.7570870395602132</v>
      </c>
      <c r="X476" s="81">
        <v>3.9365188757398997</v>
      </c>
      <c r="Y476" s="81">
        <v>4.084497279563907</v>
      </c>
      <c r="Z476" s="81">
        <v>5.6083439907253938</v>
      </c>
      <c r="AA476" s="81">
        <v>0</v>
      </c>
      <c r="AB476" s="81">
        <v>6.3304880726289863</v>
      </c>
      <c r="AC476" s="81">
        <v>4.7980338522983148</v>
      </c>
      <c r="AD476" s="81">
        <v>5.514121855093248</v>
      </c>
      <c r="AE476" s="81">
        <v>4.9721543751023782</v>
      </c>
      <c r="AF476" s="81">
        <v>4.4144759713674775</v>
      </c>
      <c r="AG476" s="81">
        <v>4.3847675854578281</v>
      </c>
      <c r="AH476" s="81">
        <v>3.6590746600668789</v>
      </c>
      <c r="AI476" s="81">
        <v>7.2407852661552079</v>
      </c>
      <c r="AJ476" s="81">
        <v>6.2053913928813653</v>
      </c>
      <c r="AK476" s="81">
        <v>3.9276688957914137</v>
      </c>
      <c r="AL476" s="81">
        <v>3.719245042948752</v>
      </c>
      <c r="AM476" s="81">
        <v>4.1392293522322721</v>
      </c>
      <c r="AN476" s="81">
        <v>4.3878260230231589</v>
      </c>
      <c r="AO476" s="81">
        <v>6.726252185050372</v>
      </c>
      <c r="AP476" s="81">
        <v>4.963034587957015</v>
      </c>
      <c r="AQ476" s="81">
        <v>4.7151773705753621</v>
      </c>
      <c r="AR476" s="81">
        <v>6.3799620114895967</v>
      </c>
      <c r="AS476" s="81"/>
      <c r="AT476" s="81"/>
    </row>
    <row r="477" spans="1:47" s="77" customFormat="1" x14ac:dyDescent="0.25">
      <c r="E477" s="77" t="s">
        <v>45</v>
      </c>
      <c r="F477" s="77">
        <v>2040</v>
      </c>
      <c r="H477" s="23"/>
      <c r="I477" s="81">
        <v>4.2985515968111967</v>
      </c>
      <c r="J477" s="81">
        <v>5.3161733538879634</v>
      </c>
      <c r="K477" s="81">
        <v>5.3906900303948193</v>
      </c>
      <c r="L477" s="81">
        <v>3.5765518346758998</v>
      </c>
      <c r="M477" s="81">
        <v>4.3472032531272733</v>
      </c>
      <c r="N477" s="73">
        <v>7.2579277691786741</v>
      </c>
      <c r="O477" s="81">
        <v>4.4177209925091185</v>
      </c>
      <c r="P477" s="81">
        <v>4.1323612546486519</v>
      </c>
      <c r="Q477" s="81">
        <v>5.5056102631450976</v>
      </c>
      <c r="R477" s="81">
        <v>8.3261057420716931</v>
      </c>
      <c r="S477" s="81">
        <v>5.0405548493473127</v>
      </c>
      <c r="T477" s="81">
        <v>4.9849009588199795</v>
      </c>
      <c r="U477" s="81">
        <v>5.2874178415365574</v>
      </c>
      <c r="V477" s="81">
        <v>5.8593588947996524</v>
      </c>
      <c r="W477" s="81">
        <v>4.5464875280017525</v>
      </c>
      <c r="X477" s="81">
        <v>3.5250286088375864</v>
      </c>
      <c r="Y477" s="81">
        <v>3.8664257908334312</v>
      </c>
      <c r="Z477" s="81">
        <v>5.087973067941129</v>
      </c>
      <c r="AA477" s="81">
        <v>0</v>
      </c>
      <c r="AB477" s="81">
        <v>5.830157394549131</v>
      </c>
      <c r="AC477" s="81">
        <v>4.6624656239130609</v>
      </c>
      <c r="AD477" s="81">
        <v>5.2841854960573418</v>
      </c>
      <c r="AE477" s="81">
        <v>4.8914257330881581</v>
      </c>
      <c r="AF477" s="81">
        <v>4.3695482738163003</v>
      </c>
      <c r="AG477" s="81">
        <v>4.3428107264976168</v>
      </c>
      <c r="AH477" s="81">
        <v>3.288671898852884</v>
      </c>
      <c r="AI477" s="81">
        <v>6.9018667433197667</v>
      </c>
      <c r="AJ477" s="81">
        <v>5.9813721531787998</v>
      </c>
      <c r="AK477" s="81">
        <v>3.7697078799911843</v>
      </c>
      <c r="AL477" s="81">
        <v>3.6029726924574881</v>
      </c>
      <c r="AM477" s="81">
        <v>4.0953741304464408</v>
      </c>
      <c r="AN477" s="81">
        <v>4.3455633203064146</v>
      </c>
      <c r="AO477" s="81">
        <v>6.5185585486453039</v>
      </c>
      <c r="AP477" s="81">
        <v>4.587913798485995</v>
      </c>
      <c r="AQ477" s="81">
        <v>4.6211298781307164</v>
      </c>
      <c r="AR477" s="81">
        <v>5.8288882736342291</v>
      </c>
      <c r="AS477" s="81"/>
      <c r="AT477" s="81"/>
    </row>
    <row r="478" spans="1:47" s="77" customFormat="1" x14ac:dyDescent="0.25">
      <c r="E478" s="77" t="s">
        <v>45</v>
      </c>
      <c r="F478" s="77">
        <v>2050</v>
      </c>
      <c r="H478" s="23"/>
      <c r="I478" s="81">
        <v>4.2652163367156488</v>
      </c>
      <c r="J478" s="81">
        <v>5.0446104114300114</v>
      </c>
      <c r="K478" s="81">
        <v>5.1596699880404975</v>
      </c>
      <c r="L478" s="81">
        <v>3.4458165056674672</v>
      </c>
      <c r="M478" s="81">
        <v>4.3090028274001169</v>
      </c>
      <c r="N478" s="73">
        <v>7.0696928441452833</v>
      </c>
      <c r="O478" s="81">
        <v>4.2794486059097681</v>
      </c>
      <c r="P478" s="81">
        <v>3.8901042601161397</v>
      </c>
      <c r="Q478" s="81">
        <v>5.1882714802797505</v>
      </c>
      <c r="R478" s="81">
        <v>7.5231531400752836</v>
      </c>
      <c r="S478" s="81">
        <v>4.9617410470823895</v>
      </c>
      <c r="T478" s="81">
        <v>4.7123747903063915</v>
      </c>
      <c r="U478" s="81">
        <v>5.0240104774343175</v>
      </c>
      <c r="V478" s="81">
        <v>5.4531904814029835</v>
      </c>
      <c r="W478" s="81">
        <v>4.3316983724870513</v>
      </c>
      <c r="X478" s="81">
        <v>3.4488581480927167</v>
      </c>
      <c r="Y478" s="81">
        <v>3.6481732214280194</v>
      </c>
      <c r="Z478" s="81">
        <v>4.8730180277437514</v>
      </c>
      <c r="AA478" s="81">
        <v>0</v>
      </c>
      <c r="AB478" s="81">
        <v>5.3260721348369975</v>
      </c>
      <c r="AC478" s="81">
        <v>4.2484566418472047</v>
      </c>
      <c r="AD478" s="81">
        <v>5.0772427729250262</v>
      </c>
      <c r="AE478" s="81">
        <v>4.8187699552753598</v>
      </c>
      <c r="AF478" s="81">
        <v>4.3291133460202422</v>
      </c>
      <c r="AG478" s="81">
        <v>4.3050495534334257</v>
      </c>
      <c r="AH478" s="81">
        <v>3.1935753839672549</v>
      </c>
      <c r="AI478" s="81">
        <v>6.3661258823651172</v>
      </c>
      <c r="AJ478" s="81">
        <v>5.7797548374464913</v>
      </c>
      <c r="AK478" s="81">
        <v>3.6399871154933598</v>
      </c>
      <c r="AL478" s="81">
        <v>3.5602207289265078</v>
      </c>
      <c r="AM478" s="81">
        <v>3.8553960342455573</v>
      </c>
      <c r="AN478" s="81">
        <v>4.3075268878613437</v>
      </c>
      <c r="AO478" s="81">
        <v>6.1255799504823418</v>
      </c>
      <c r="AP478" s="81">
        <v>3.957446132766635</v>
      </c>
      <c r="AQ478" s="81">
        <v>4.3553900810139528</v>
      </c>
      <c r="AR478" s="81">
        <v>5.4531478308451646</v>
      </c>
      <c r="AS478" s="81"/>
      <c r="AT478" s="81"/>
    </row>
    <row r="479" spans="1:47" s="77" customFormat="1" x14ac:dyDescent="0.25">
      <c r="B479" s="77" t="s">
        <v>46</v>
      </c>
      <c r="I479" s="83"/>
      <c r="J479" s="83"/>
      <c r="K479" s="83"/>
      <c r="L479" s="83"/>
      <c r="M479" s="83"/>
      <c r="N479" s="41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3"/>
      <c r="AF479" s="83"/>
      <c r="AG479" s="83"/>
      <c r="AH479" s="83"/>
      <c r="AI479" s="83"/>
      <c r="AJ479" s="83"/>
      <c r="AK479" s="83"/>
      <c r="AL479" s="83"/>
      <c r="AM479" s="83"/>
      <c r="AN479" s="83"/>
      <c r="AO479" s="83"/>
      <c r="AP479" s="83"/>
      <c r="AQ479" s="83"/>
      <c r="AR479" s="83"/>
      <c r="AS479" s="83"/>
      <c r="AT479" s="83"/>
    </row>
    <row r="480" spans="1:47" s="77" customFormat="1" x14ac:dyDescent="0.25">
      <c r="A480" s="77" t="s">
        <v>180</v>
      </c>
      <c r="B480" s="77" t="s">
        <v>42</v>
      </c>
      <c r="D480" s="77" t="s">
        <v>40</v>
      </c>
      <c r="E480" s="77" t="s">
        <v>41</v>
      </c>
      <c r="F480" s="77">
        <v>2010</v>
      </c>
      <c r="I480" s="81">
        <v>4.9723089266906779E-2</v>
      </c>
      <c r="J480" s="81">
        <v>3.01174127899459E-2</v>
      </c>
      <c r="K480" s="81">
        <v>6.168607186137607E-2</v>
      </c>
      <c r="L480" s="81">
        <v>4.8172407834755612E-2</v>
      </c>
      <c r="M480" s="81">
        <v>0.13566784247847175</v>
      </c>
      <c r="N480" s="73">
        <v>0</v>
      </c>
      <c r="O480" s="81">
        <v>6.4476348420370918E-3</v>
      </c>
      <c r="P480" s="81">
        <v>7.6739486572101182E-2</v>
      </c>
      <c r="Q480" s="81">
        <v>0.14050400336703486</v>
      </c>
      <c r="R480" s="81">
        <v>7.2286586401970184E-3</v>
      </c>
      <c r="S480" s="81">
        <v>1.3702275946645191E-2</v>
      </c>
      <c r="T480" s="81">
        <v>0.46141913784108085</v>
      </c>
      <c r="U480" s="81">
        <v>3.7361316484682701E-3</v>
      </c>
      <c r="V480" s="81">
        <v>0.2334752577073827</v>
      </c>
      <c r="W480" s="81">
        <v>0.24231052023563485</v>
      </c>
      <c r="X480" s="81">
        <v>4.1394909046103857E-2</v>
      </c>
      <c r="Y480" s="81">
        <v>0.21508973279878568</v>
      </c>
      <c r="Z480" s="81">
        <v>2.1283213032156686E-3</v>
      </c>
      <c r="AA480" s="81">
        <v>0</v>
      </c>
      <c r="AB480" s="81">
        <v>0.61894497973051577</v>
      </c>
      <c r="AC480" s="81">
        <v>4.0534710575857544E-2</v>
      </c>
      <c r="AD480" s="81">
        <v>7.5678214885462987E-3</v>
      </c>
      <c r="AE480" s="81">
        <v>2.7694206691789763E-2</v>
      </c>
      <c r="AF480" s="81">
        <v>1.1350717899709324E-2</v>
      </c>
      <c r="AG480" s="81">
        <v>5.8261143207715853E-2</v>
      </c>
      <c r="AH480" s="81">
        <v>3.0131818964226334E-4</v>
      </c>
      <c r="AI480" s="81">
        <v>7.0072281745116483E-2</v>
      </c>
      <c r="AJ480" s="81">
        <v>0</v>
      </c>
      <c r="AK480" s="81">
        <v>0.76087038362692583</v>
      </c>
      <c r="AL480" s="81">
        <v>0.111211137684375</v>
      </c>
      <c r="AM480" s="81">
        <v>0.2951661318730216</v>
      </c>
      <c r="AN480" s="81">
        <v>0.24410135848645473</v>
      </c>
      <c r="AO480" s="81">
        <v>6.291371743713311E-3</v>
      </c>
      <c r="AP480" s="81">
        <v>1.8455637717723787E-2</v>
      </c>
      <c r="AQ480" s="81">
        <v>1.2935018198028662E-2</v>
      </c>
      <c r="AR480" s="81">
        <v>7.3211789670490621E-2</v>
      </c>
      <c r="AS480" s="81"/>
      <c r="AT480" s="81"/>
    </row>
    <row r="481" spans="1:46" s="77" customFormat="1" x14ac:dyDescent="0.25">
      <c r="A481" s="77" t="s">
        <v>180</v>
      </c>
      <c r="B481" s="77" t="s">
        <v>42</v>
      </c>
      <c r="D481" s="77" t="s">
        <v>40</v>
      </c>
      <c r="E481" s="77" t="s">
        <v>41</v>
      </c>
      <c r="F481" s="77">
        <v>2020</v>
      </c>
      <c r="H481" s="24"/>
      <c r="I481" s="81">
        <v>0.20873688340919655</v>
      </c>
      <c r="J481" s="81">
        <v>8.9549242776370788E-2</v>
      </c>
      <c r="K481" s="81">
        <v>0.18050333841297941</v>
      </c>
      <c r="L481" s="81">
        <v>6.5328497608009614E-2</v>
      </c>
      <c r="M481" s="81">
        <v>0.53796363053654239</v>
      </c>
      <c r="N481" s="73">
        <v>0</v>
      </c>
      <c r="O481" s="81">
        <v>1.7629626204399129E-2</v>
      </c>
      <c r="P481" s="81">
        <v>0.17103530794294405</v>
      </c>
      <c r="Q481" s="81">
        <v>0.38156451377440176</v>
      </c>
      <c r="R481" s="81">
        <v>1.782445092109626E-2</v>
      </c>
      <c r="S481" s="81">
        <v>1.7413342812452163E-2</v>
      </c>
      <c r="T481" s="81">
        <v>1.1722295920854091</v>
      </c>
      <c r="U481" s="81">
        <v>1.3983751318947054E-2</v>
      </c>
      <c r="V481" s="81">
        <v>0.52290656484910247</v>
      </c>
      <c r="W481" s="81">
        <v>0.69493161658394553</v>
      </c>
      <c r="X481" s="81">
        <v>0.15019942347458973</v>
      </c>
      <c r="Y481" s="81">
        <v>0.6475254474325387</v>
      </c>
      <c r="Z481" s="81">
        <v>3.6567967172357642E-3</v>
      </c>
      <c r="AA481" s="81">
        <v>0</v>
      </c>
      <c r="AB481" s="81">
        <v>1.422178800624547</v>
      </c>
      <c r="AC481" s="81">
        <v>4.2915732780834721E-2</v>
      </c>
      <c r="AD481" s="81">
        <v>2.6216119836913864E-2</v>
      </c>
      <c r="AE481" s="81">
        <v>2.7907592737223007E-2</v>
      </c>
      <c r="AF481" s="81">
        <v>3.5837327379832105E-2</v>
      </c>
      <c r="AG481" s="81">
        <v>0.23241629923664586</v>
      </c>
      <c r="AH481" s="81">
        <v>1.1503885162620052E-3</v>
      </c>
      <c r="AI481" s="81">
        <v>0.17275817282900707</v>
      </c>
      <c r="AJ481" s="81">
        <v>0</v>
      </c>
      <c r="AK481" s="81">
        <v>2.1164810859561247</v>
      </c>
      <c r="AL481" s="81">
        <v>0.24067078573637773</v>
      </c>
      <c r="AM481" s="81">
        <v>0.65367371004043795</v>
      </c>
      <c r="AN481" s="81">
        <v>0.80504378125927267</v>
      </c>
      <c r="AO481" s="81">
        <v>1.5815978008392618E-2</v>
      </c>
      <c r="AP481" s="81">
        <v>4.9263802068675623E-2</v>
      </c>
      <c r="AQ481" s="81">
        <v>4.7254676095181115E-2</v>
      </c>
      <c r="AR481" s="81">
        <v>0.16994572453628853</v>
      </c>
      <c r="AS481" s="81"/>
      <c r="AT481" s="81"/>
    </row>
    <row r="482" spans="1:46" s="77" customFormat="1" x14ac:dyDescent="0.25">
      <c r="A482" s="77" t="s">
        <v>180</v>
      </c>
      <c r="B482" s="77" t="s">
        <v>42</v>
      </c>
      <c r="D482" s="77" t="s">
        <v>40</v>
      </c>
      <c r="E482" s="77" t="s">
        <v>41</v>
      </c>
      <c r="F482" s="77">
        <v>2030</v>
      </c>
      <c r="H482" s="24"/>
      <c r="I482" s="81">
        <v>0.32817203976768061</v>
      </c>
      <c r="J482" s="81">
        <v>9.8578711685799375E-2</v>
      </c>
      <c r="K482" s="81">
        <v>0.2003403377186351</v>
      </c>
      <c r="L482" s="81">
        <v>7.930317721150186E-2</v>
      </c>
      <c r="M482" s="81">
        <v>0.76929190156902183</v>
      </c>
      <c r="N482" s="73">
        <v>0</v>
      </c>
      <c r="O482" s="81">
        <v>1.7504483905839661E-2</v>
      </c>
      <c r="P482" s="81">
        <v>0.17682602142664705</v>
      </c>
      <c r="Q482" s="81">
        <v>0.38103439341906908</v>
      </c>
      <c r="R482" s="81">
        <v>1.7717287755375163E-2</v>
      </c>
      <c r="S482" s="81">
        <v>6.9744812085221312E-3</v>
      </c>
      <c r="T482" s="81">
        <v>1.1120184868654122</v>
      </c>
      <c r="U482" s="81">
        <v>1.8620639799031162E-2</v>
      </c>
      <c r="V482" s="81">
        <v>0.41880696033298859</v>
      </c>
      <c r="W482" s="81">
        <v>0.75814616481808328</v>
      </c>
      <c r="X482" s="81">
        <v>0.17708099875238276</v>
      </c>
      <c r="Y482" s="81">
        <v>0.73757211572490378</v>
      </c>
      <c r="Z482" s="81">
        <v>2.6580863327119461E-3</v>
      </c>
      <c r="AA482" s="81">
        <v>0</v>
      </c>
      <c r="AB482" s="81">
        <v>1.2030279104746309</v>
      </c>
      <c r="AC482" s="81">
        <v>3.1333678452356371E-2</v>
      </c>
      <c r="AD482" s="81">
        <v>3.4574688659325517E-2</v>
      </c>
      <c r="AE482" s="81">
        <v>6.1199540579687864E-3</v>
      </c>
      <c r="AF482" s="81">
        <v>4.0183454792539229E-2</v>
      </c>
      <c r="AG482" s="81">
        <v>0.29294224047643835</v>
      </c>
      <c r="AH482" s="81">
        <v>1.2015788006523233E-3</v>
      </c>
      <c r="AI482" s="81">
        <v>0.16116969618447208</v>
      </c>
      <c r="AJ482" s="81">
        <v>0</v>
      </c>
      <c r="AK482" s="81">
        <v>2.3604311711074546</v>
      </c>
      <c r="AL482" s="81">
        <v>0.20548267406090476</v>
      </c>
      <c r="AM482" s="81">
        <v>0.54257851589356276</v>
      </c>
      <c r="AN482" s="81">
        <v>0.87944025985047269</v>
      </c>
      <c r="AO482" s="81">
        <v>1.5358783837285801E-2</v>
      </c>
      <c r="AP482" s="81">
        <v>4.811937319737792E-2</v>
      </c>
      <c r="AQ482" s="81">
        <v>4.742144853638447E-2</v>
      </c>
      <c r="AR482" s="81">
        <v>0.14988136270185268</v>
      </c>
      <c r="AS482" s="81"/>
      <c r="AT482" s="81"/>
    </row>
    <row r="483" spans="1:46" s="77" customFormat="1" x14ac:dyDescent="0.25">
      <c r="A483" s="77" t="s">
        <v>180</v>
      </c>
      <c r="B483" s="77" t="s">
        <v>42</v>
      </c>
      <c r="D483" s="77" t="s">
        <v>40</v>
      </c>
      <c r="E483" s="77" t="s">
        <v>41</v>
      </c>
      <c r="F483" s="77">
        <v>2040</v>
      </c>
      <c r="H483" s="24"/>
      <c r="I483" s="81">
        <v>0.47929979074862972</v>
      </c>
      <c r="J483" s="81">
        <v>0.10669733231466545</v>
      </c>
      <c r="K483" s="81">
        <v>0.22990509854982263</v>
      </c>
      <c r="L483" s="81">
        <v>8.7390258663313652E-2</v>
      </c>
      <c r="M483" s="81">
        <v>1.0357327347646161</v>
      </c>
      <c r="N483" s="73">
        <v>0</v>
      </c>
      <c r="O483" s="81">
        <v>1.6798910313784714E-2</v>
      </c>
      <c r="P483" s="81">
        <v>0.19243046445457884</v>
      </c>
      <c r="Q483" s="81">
        <v>0.39441454946309085</v>
      </c>
      <c r="R483" s="81">
        <v>1.816046448962676E-2</v>
      </c>
      <c r="S483" s="81">
        <v>5.269736197879289E-3</v>
      </c>
      <c r="T483" s="81">
        <v>1.0851859566236273</v>
      </c>
      <c r="U483" s="81">
        <v>2.3679447650878462E-2</v>
      </c>
      <c r="V483" s="81">
        <v>0.39871222785376637</v>
      </c>
      <c r="W483" s="81">
        <v>0.80348941760247006</v>
      </c>
      <c r="X483" s="81">
        <v>0.20848095479583409</v>
      </c>
      <c r="Y483" s="81">
        <v>0.82099851035853799</v>
      </c>
      <c r="Z483" s="81">
        <v>1.4312772560756627E-3</v>
      </c>
      <c r="AA483" s="81">
        <v>0</v>
      </c>
      <c r="AB483" s="81">
        <v>1.0291541367918589</v>
      </c>
      <c r="AC483" s="81">
        <v>3.1308815998944306E-2</v>
      </c>
      <c r="AD483" s="81">
        <v>4.5116025414826642E-2</v>
      </c>
      <c r="AE483" s="81">
        <v>3.3638025890462024E-3</v>
      </c>
      <c r="AF483" s="81">
        <v>4.3889747355929466E-2</v>
      </c>
      <c r="AG483" s="81">
        <v>0.36632169932420083</v>
      </c>
      <c r="AH483" s="81">
        <v>1.3445853732023359E-3</v>
      </c>
      <c r="AI483" s="81">
        <v>0.15998881273555232</v>
      </c>
      <c r="AJ483" s="81">
        <v>0</v>
      </c>
      <c r="AK483" s="81">
        <v>2.6646713629098113</v>
      </c>
      <c r="AL483" s="81">
        <v>0.20476280790604173</v>
      </c>
      <c r="AM483" s="81">
        <v>0.53097801154859858</v>
      </c>
      <c r="AN483" s="81">
        <v>0.96118290944022544</v>
      </c>
      <c r="AO483" s="81">
        <v>1.5334660073391545E-2</v>
      </c>
      <c r="AP483" s="81">
        <v>5.1309965596179091E-2</v>
      </c>
      <c r="AQ483" s="81">
        <v>4.8811971878048942E-2</v>
      </c>
      <c r="AR483" s="81">
        <v>0.13771220343334548</v>
      </c>
      <c r="AS483" s="81"/>
      <c r="AT483" s="81"/>
    </row>
    <row r="484" spans="1:46" s="77" customFormat="1" x14ac:dyDescent="0.25">
      <c r="A484" s="77" t="s">
        <v>180</v>
      </c>
      <c r="B484" s="77" t="s">
        <v>42</v>
      </c>
      <c r="D484" s="77" t="s">
        <v>40</v>
      </c>
      <c r="E484" s="80" t="s">
        <v>41</v>
      </c>
      <c r="F484" s="80">
        <v>2050</v>
      </c>
      <c r="G484" s="80"/>
      <c r="H484" s="25"/>
      <c r="I484" s="82">
        <v>0.69163832990917318</v>
      </c>
      <c r="J484" s="82">
        <v>0.12255197156748229</v>
      </c>
      <c r="K484" s="82">
        <v>0.27892464476786782</v>
      </c>
      <c r="L484" s="82">
        <v>0.10214525224484655</v>
      </c>
      <c r="M484" s="82">
        <v>1.4205683061023044</v>
      </c>
      <c r="N484" s="96">
        <v>0</v>
      </c>
      <c r="O484" s="82">
        <v>1.6853529096848122E-2</v>
      </c>
      <c r="P484" s="82">
        <v>0.22220903523920807</v>
      </c>
      <c r="Q484" s="82">
        <v>0.43255356291634228</v>
      </c>
      <c r="R484" s="82">
        <v>1.9703740497146675E-2</v>
      </c>
      <c r="S484" s="82">
        <v>3.4611344374111375E-3</v>
      </c>
      <c r="T484" s="82">
        <v>1.1117869060306416</v>
      </c>
      <c r="U484" s="82">
        <v>3.1206741251551994E-2</v>
      </c>
      <c r="V484" s="82">
        <v>0.39588751468449118</v>
      </c>
      <c r="W484" s="82">
        <v>0.90344426815042278</v>
      </c>
      <c r="X484" s="82">
        <v>0.25858205205787499</v>
      </c>
      <c r="Y484" s="82">
        <v>0.96878695816908467</v>
      </c>
      <c r="Z484" s="82">
        <v>0</v>
      </c>
      <c r="AA484" s="82">
        <v>0</v>
      </c>
      <c r="AB484" s="82">
        <v>0.87170257669832973</v>
      </c>
      <c r="AC484" s="82">
        <v>3.299848067160991E-2</v>
      </c>
      <c r="AD484" s="82">
        <v>6.0568880839994357E-2</v>
      </c>
      <c r="AE484" s="82">
        <v>1.5644048383632792E-4</v>
      </c>
      <c r="AF484" s="82">
        <v>5.086286278317511E-2</v>
      </c>
      <c r="AG484" s="82">
        <v>0.47676244534145823</v>
      </c>
      <c r="AH484" s="82">
        <v>1.5944717797035783E-3</v>
      </c>
      <c r="AI484" s="82">
        <v>0.1673260118278464</v>
      </c>
      <c r="AJ484" s="82">
        <v>0</v>
      </c>
      <c r="AK484" s="82">
        <v>3.185531344189076</v>
      </c>
      <c r="AL484" s="82">
        <v>0.21512752252346534</v>
      </c>
      <c r="AM484" s="82">
        <v>0.54587508375856619</v>
      </c>
      <c r="AN484" s="82">
        <v>1.1146014951682854</v>
      </c>
      <c r="AO484" s="82">
        <v>1.6147533027356401E-2</v>
      </c>
      <c r="AP484" s="82">
        <v>5.8056077427460724E-2</v>
      </c>
      <c r="AQ484" s="82">
        <v>5.3205361698451872E-2</v>
      </c>
      <c r="AR484" s="82">
        <v>0.13030138122558643</v>
      </c>
      <c r="AS484" s="85"/>
      <c r="AT484" s="85"/>
    </row>
    <row r="485" spans="1:46" s="77" customFormat="1" x14ac:dyDescent="0.25">
      <c r="E485" s="77" t="s">
        <v>45</v>
      </c>
      <c r="F485" s="77">
        <v>2010</v>
      </c>
      <c r="I485" s="81">
        <v>4.8613320679054812</v>
      </c>
      <c r="J485" s="81">
        <v>7.5758164506697705</v>
      </c>
      <c r="K485" s="81">
        <v>7.9892630488840917</v>
      </c>
      <c r="L485" s="81">
        <v>4.8508964466025528</v>
      </c>
      <c r="M485" s="81">
        <v>4.6621966745397252</v>
      </c>
      <c r="N485" s="73">
        <v>8.8825025665797295</v>
      </c>
      <c r="O485" s="81">
        <v>6.36223687670351</v>
      </c>
      <c r="P485" s="81">
        <v>5.2480220384384531</v>
      </c>
      <c r="Q485" s="81">
        <v>7.9960028491674144</v>
      </c>
      <c r="R485" s="81">
        <v>12.526284178769375</v>
      </c>
      <c r="S485" s="81">
        <v>4.999380590020877</v>
      </c>
      <c r="T485" s="81">
        <v>7.1565460191954804</v>
      </c>
      <c r="U485" s="81">
        <v>7.7047541445771017</v>
      </c>
      <c r="V485" s="81">
        <v>7.870234274578058</v>
      </c>
      <c r="W485" s="81">
        <v>6.3801645838684289</v>
      </c>
      <c r="X485" s="81">
        <v>4.8610277114381395</v>
      </c>
      <c r="Y485" s="81">
        <v>4.73764604913762</v>
      </c>
      <c r="Z485" s="81">
        <v>7.4260363718336908</v>
      </c>
      <c r="AA485" s="81">
        <v>0</v>
      </c>
      <c r="AB485" s="81">
        <v>8.0246976388920981</v>
      </c>
      <c r="AC485" s="81">
        <v>4.6006337057129709</v>
      </c>
      <c r="AD485" s="81">
        <v>7.8756925790372456</v>
      </c>
      <c r="AE485" s="81">
        <v>4.8117893301433972</v>
      </c>
      <c r="AF485" s="81">
        <v>4.7033505154264859</v>
      </c>
      <c r="AG485" s="81">
        <v>4.6552149342960192</v>
      </c>
      <c r="AH485" s="81">
        <v>4.6823749790462843</v>
      </c>
      <c r="AI485" s="81">
        <v>9.0091593782601862</v>
      </c>
      <c r="AJ485" s="81">
        <v>7.7172258290343798</v>
      </c>
      <c r="AK485" s="81">
        <v>5.2348180195493859</v>
      </c>
      <c r="AL485" s="81">
        <v>4.9199511142899306</v>
      </c>
      <c r="AM485" s="81">
        <v>4.3972536248207641</v>
      </c>
      <c r="AN485" s="81">
        <v>4.6577921766467041</v>
      </c>
      <c r="AO485" s="81">
        <v>8.1401150177567914</v>
      </c>
      <c r="AP485" s="81">
        <v>5.327465148451795</v>
      </c>
      <c r="AQ485" s="81">
        <v>5.0707351682522788</v>
      </c>
      <c r="AR485" s="81">
        <v>8.5176750251404556</v>
      </c>
      <c r="AS485" s="81"/>
      <c r="AT485" s="81"/>
    </row>
    <row r="486" spans="1:46" s="77" customFormat="1" x14ac:dyDescent="0.25">
      <c r="E486" s="77" t="s">
        <v>45</v>
      </c>
      <c r="F486" s="77">
        <v>2020</v>
      </c>
      <c r="H486" s="23"/>
      <c r="I486" s="81">
        <v>4.5855988149670912</v>
      </c>
      <c r="J486" s="81">
        <v>6.4964879836388532</v>
      </c>
      <c r="K486" s="81">
        <v>6.7921783709891201</v>
      </c>
      <c r="L486" s="81">
        <v>4.3943811452324439</v>
      </c>
      <c r="M486" s="81">
        <v>4.4477358503292592</v>
      </c>
      <c r="N486" s="73">
        <v>7.8034490134305114</v>
      </c>
      <c r="O486" s="81">
        <v>5.5719321171468996</v>
      </c>
      <c r="P486" s="81">
        <v>4.720721166678195</v>
      </c>
      <c r="Q486" s="81">
        <v>6.7663214837628818</v>
      </c>
      <c r="R486" s="81">
        <v>10.109314582391347</v>
      </c>
      <c r="S486" s="81">
        <v>4.5514729281421644</v>
      </c>
      <c r="T486" s="81">
        <v>6.1508311421522022</v>
      </c>
      <c r="U486" s="81">
        <v>6.604821779706894</v>
      </c>
      <c r="V486" s="81">
        <v>6.7083782931127001</v>
      </c>
      <c r="W486" s="81">
        <v>5.5874824472239588</v>
      </c>
      <c r="X486" s="81">
        <v>4.4281438007605924</v>
      </c>
      <c r="Y486" s="81">
        <v>4.3465476979934659</v>
      </c>
      <c r="Z486" s="81">
        <v>6.3869417989425541</v>
      </c>
      <c r="AA486" s="81">
        <v>0</v>
      </c>
      <c r="AB486" s="81">
        <v>6.8512762936420009</v>
      </c>
      <c r="AC486" s="81">
        <v>4.2282435093768953</v>
      </c>
      <c r="AD486" s="81">
        <v>6.6888480411543174</v>
      </c>
      <c r="AE486" s="81">
        <v>4.3991536272685501</v>
      </c>
      <c r="AF486" s="81">
        <v>4.4762269709431699</v>
      </c>
      <c r="AG486" s="81">
        <v>4.4429023378528472</v>
      </c>
      <c r="AH486" s="81">
        <v>4.1407621970307336</v>
      </c>
      <c r="AI486" s="81">
        <v>7.4810927658486843</v>
      </c>
      <c r="AJ486" s="81">
        <v>6.5627560342101727</v>
      </c>
      <c r="AK486" s="81">
        <v>4.6866869393344146</v>
      </c>
      <c r="AL486" s="81">
        <v>4.5218321863875026</v>
      </c>
      <c r="AM486" s="81">
        <v>4.0624139078840544</v>
      </c>
      <c r="AN486" s="81">
        <v>4.4446865825571678</v>
      </c>
      <c r="AO486" s="81">
        <v>6.9805993667915232</v>
      </c>
      <c r="AP486" s="81">
        <v>4.8213528424653553</v>
      </c>
      <c r="AQ486" s="81">
        <v>4.5966196810695727</v>
      </c>
      <c r="AR486" s="81">
        <v>7.1944279135547733</v>
      </c>
      <c r="AS486" s="81"/>
      <c r="AT486" s="81"/>
    </row>
    <row r="487" spans="1:46" s="77" customFormat="1" x14ac:dyDescent="0.25">
      <c r="E487" s="77" t="s">
        <v>45</v>
      </c>
      <c r="F487" s="77">
        <v>2030</v>
      </c>
      <c r="H487" s="23"/>
      <c r="I487" s="81">
        <v>4.5235588330559535</v>
      </c>
      <c r="J487" s="81">
        <v>5.7117732245543085</v>
      </c>
      <c r="K487" s="81">
        <v>6.1044121421318618</v>
      </c>
      <c r="L487" s="81">
        <v>3.9833870520112287</v>
      </c>
      <c r="M487" s="81">
        <v>4.3994821648819045</v>
      </c>
      <c r="N487" s="73">
        <v>7.5606619639719366</v>
      </c>
      <c r="O487" s="81">
        <v>4.9606543123375229</v>
      </c>
      <c r="P487" s="81">
        <v>4.4049055249031381</v>
      </c>
      <c r="Q487" s="81">
        <v>6.2117906813344037</v>
      </c>
      <c r="R487" s="81">
        <v>9.3012300920081916</v>
      </c>
      <c r="S487" s="81">
        <v>5.1594298420024653</v>
      </c>
      <c r="T487" s="81">
        <v>5.5307869399322396</v>
      </c>
      <c r="U487" s="81">
        <v>5.8234297833109965</v>
      </c>
      <c r="V487" s="81">
        <v>6.234920216401072</v>
      </c>
      <c r="W487" s="81">
        <v>4.8179645329070926</v>
      </c>
      <c r="X487" s="81">
        <v>3.9667703421411575</v>
      </c>
      <c r="Y487" s="81">
        <v>4.1138072140246225</v>
      </c>
      <c r="Z487" s="81">
        <v>5.6930254115063885</v>
      </c>
      <c r="AA487" s="81">
        <v>0</v>
      </c>
      <c r="AB487" s="81">
        <v>6.4182541680712779</v>
      </c>
      <c r="AC487" s="81">
        <v>4.8225288287254253</v>
      </c>
      <c r="AD487" s="81">
        <v>5.6181184539471136</v>
      </c>
      <c r="AE487" s="81">
        <v>5.0004552532817392</v>
      </c>
      <c r="AF487" s="81">
        <v>4.4251241734344244</v>
      </c>
      <c r="AG487" s="81">
        <v>4.3951320036531332</v>
      </c>
      <c r="AH487" s="81">
        <v>3.699212600474715</v>
      </c>
      <c r="AI487" s="81">
        <v>7.3476435636402329</v>
      </c>
      <c r="AJ487" s="81">
        <v>6.3030003303747266</v>
      </c>
      <c r="AK487" s="81">
        <v>3.9720824745887073</v>
      </c>
      <c r="AL487" s="81">
        <v>3.7388135141017571</v>
      </c>
      <c r="AM487" s="81">
        <v>4.1292296296113475</v>
      </c>
      <c r="AN487" s="81">
        <v>4.3967378238870216</v>
      </c>
      <c r="AO487" s="81">
        <v>6.8291682835411862</v>
      </c>
      <c r="AP487" s="81">
        <v>4.9995921336339153</v>
      </c>
      <c r="AQ487" s="81">
        <v>4.7439115398502629</v>
      </c>
      <c r="AR487" s="81">
        <v>6.4871547021313454</v>
      </c>
      <c r="AS487" s="81"/>
      <c r="AT487" s="81"/>
    </row>
    <row r="488" spans="1:46" s="77" customFormat="1" x14ac:dyDescent="0.25">
      <c r="E488" s="77" t="s">
        <v>45</v>
      </c>
      <c r="F488" s="77">
        <v>2040</v>
      </c>
      <c r="H488" s="23"/>
      <c r="I488" s="81">
        <v>4.467722849335928</v>
      </c>
      <c r="J488" s="81">
        <v>5.3892414849394763</v>
      </c>
      <c r="K488" s="81">
        <v>5.4815039450223697</v>
      </c>
      <c r="L488" s="81">
        <v>3.639784020855136</v>
      </c>
      <c r="M488" s="81">
        <v>4.3560538479792852</v>
      </c>
      <c r="N488" s="73">
        <v>7.3421536194592196</v>
      </c>
      <c r="O488" s="81">
        <v>4.4753275508075436</v>
      </c>
      <c r="P488" s="81">
        <v>4.1121622774113336</v>
      </c>
      <c r="Q488" s="81">
        <v>5.5958227790374258</v>
      </c>
      <c r="R488" s="81">
        <v>8.5240920007565819</v>
      </c>
      <c r="S488" s="81">
        <v>5.0687285404720273</v>
      </c>
      <c r="T488" s="81">
        <v>5.0497040604414396</v>
      </c>
      <c r="U488" s="81">
        <v>5.3627713257282208</v>
      </c>
      <c r="V488" s="81">
        <v>5.8613738675412366</v>
      </c>
      <c r="W488" s="81">
        <v>4.6019521068709333</v>
      </c>
      <c r="X488" s="81">
        <v>3.5522549285987193</v>
      </c>
      <c r="Y488" s="81">
        <v>3.8929835873257725</v>
      </c>
      <c r="Z488" s="81">
        <v>5.1625455207034889</v>
      </c>
      <c r="AA488" s="81">
        <v>0</v>
      </c>
      <c r="AB488" s="81">
        <v>5.8906413414398973</v>
      </c>
      <c r="AC488" s="81">
        <v>4.68451110269746</v>
      </c>
      <c r="AD488" s="81">
        <v>5.3777824350258205</v>
      </c>
      <c r="AE488" s="81">
        <v>4.9168965234495818</v>
      </c>
      <c r="AF488" s="81">
        <v>4.3791316556765532</v>
      </c>
      <c r="AG488" s="81">
        <v>4.3521387028733916</v>
      </c>
      <c r="AH488" s="81">
        <v>3.3247960452199363</v>
      </c>
      <c r="AI488" s="81">
        <v>6.9778842334847653</v>
      </c>
      <c r="AJ488" s="81">
        <v>6.0692201969228252</v>
      </c>
      <c r="AK488" s="81">
        <v>3.8075854816809795</v>
      </c>
      <c r="AL488" s="81">
        <v>3.6263302520097422</v>
      </c>
      <c r="AM488" s="81">
        <v>4.0932476836901284</v>
      </c>
      <c r="AN488" s="81">
        <v>4.3535839410838912</v>
      </c>
      <c r="AO488" s="81">
        <v>6.585395671750697</v>
      </c>
      <c r="AP488" s="81">
        <v>4.6208155895952059</v>
      </c>
      <c r="AQ488" s="81">
        <v>4.644593119671792</v>
      </c>
      <c r="AR488" s="81">
        <v>5.925237520629449</v>
      </c>
      <c r="AS488" s="81"/>
      <c r="AT488" s="81"/>
    </row>
    <row r="489" spans="1:46" s="77" customFormat="1" x14ac:dyDescent="0.25">
      <c r="E489" s="77" t="s">
        <v>45</v>
      </c>
      <c r="F489" s="77">
        <v>2050</v>
      </c>
      <c r="H489" s="23"/>
      <c r="I489" s="81">
        <v>4.4174704639879074</v>
      </c>
      <c r="J489" s="81">
        <v>5.1056235363337041</v>
      </c>
      <c r="K489" s="81">
        <v>5.2428226238108673</v>
      </c>
      <c r="L489" s="81">
        <v>3.4894878907332738</v>
      </c>
      <c r="M489" s="81">
        <v>4.3169683627669269</v>
      </c>
      <c r="N489" s="73">
        <v>7.1454961093977749</v>
      </c>
      <c r="O489" s="81">
        <v>4.3312945083783516</v>
      </c>
      <c r="P489" s="81">
        <v>3.8246178005670819</v>
      </c>
      <c r="Q489" s="81">
        <v>5.2644685177879547</v>
      </c>
      <c r="R489" s="81">
        <v>7.7013407728916876</v>
      </c>
      <c r="S489" s="81">
        <v>4.9870973690946316</v>
      </c>
      <c r="T489" s="81">
        <v>4.7863930145298355</v>
      </c>
      <c r="U489" s="81">
        <v>5.0966527996829498</v>
      </c>
      <c r="V489" s="81">
        <v>5.4317326261990404</v>
      </c>
      <c r="W489" s="81">
        <v>4.3882543937058935</v>
      </c>
      <c r="X489" s="81">
        <v>3.4733618358777356</v>
      </c>
      <c r="Y489" s="81">
        <v>3.6743098593797852</v>
      </c>
      <c r="Z489" s="81">
        <v>4.9490075058943246</v>
      </c>
      <c r="AA489" s="81">
        <v>0</v>
      </c>
      <c r="AB489" s="81">
        <v>5.3612401472830076</v>
      </c>
      <c r="AC489" s="81">
        <v>4.2682975727531636</v>
      </c>
      <c r="AD489" s="81">
        <v>5.1614800179966567</v>
      </c>
      <c r="AE489" s="81">
        <v>4.8416936666006416</v>
      </c>
      <c r="AF489" s="81">
        <v>4.3377383896944686</v>
      </c>
      <c r="AG489" s="81">
        <v>4.3134447321716234</v>
      </c>
      <c r="AH489" s="81">
        <v>3.2260871156976023</v>
      </c>
      <c r="AI489" s="81">
        <v>6.4111351499663796</v>
      </c>
      <c r="AJ489" s="81">
        <v>5.8588180768161147</v>
      </c>
      <c r="AK489" s="81">
        <v>3.6734171543185981</v>
      </c>
      <c r="AL489" s="81">
        <v>3.5803297989876595</v>
      </c>
      <c r="AM489" s="81">
        <v>3.868860835849687</v>
      </c>
      <c r="AN489" s="81">
        <v>4.314745446561072</v>
      </c>
      <c r="AO489" s="81">
        <v>6.1635068606577246</v>
      </c>
      <c r="AP489" s="81">
        <v>3.9870577447649254</v>
      </c>
      <c r="AQ489" s="81">
        <v>4.3685313300509723</v>
      </c>
      <c r="AR489" s="81">
        <v>5.5437735245581452</v>
      </c>
      <c r="AS489" s="81"/>
      <c r="AT489" s="81"/>
    </row>
    <row r="490" spans="1:46" s="77" customFormat="1" x14ac:dyDescent="0.25">
      <c r="B490" s="77" t="s">
        <v>46</v>
      </c>
      <c r="I490" s="83"/>
      <c r="J490" s="83"/>
      <c r="K490" s="83"/>
      <c r="L490" s="83"/>
      <c r="M490" s="83"/>
      <c r="N490" s="41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3"/>
      <c r="AF490" s="83"/>
      <c r="AG490" s="83"/>
      <c r="AH490" s="83"/>
      <c r="AI490" s="83"/>
      <c r="AJ490" s="83"/>
      <c r="AK490" s="83"/>
      <c r="AL490" s="83"/>
      <c r="AM490" s="83"/>
      <c r="AN490" s="83"/>
      <c r="AO490" s="83"/>
      <c r="AP490" s="83"/>
      <c r="AQ490" s="83"/>
      <c r="AR490" s="83"/>
      <c r="AS490" s="83"/>
      <c r="AT490" s="83"/>
    </row>
    <row r="491" spans="1:46" s="77" customFormat="1" x14ac:dyDescent="0.25">
      <c r="A491" s="77" t="s">
        <v>146</v>
      </c>
      <c r="B491" s="77" t="s">
        <v>42</v>
      </c>
      <c r="D491" s="77" t="s">
        <v>40</v>
      </c>
      <c r="E491" s="77" t="s">
        <v>41</v>
      </c>
      <c r="F491" s="77">
        <v>2010</v>
      </c>
      <c r="I491" s="81">
        <v>6.2460842049219941E-3</v>
      </c>
      <c r="J491" s="81">
        <v>0</v>
      </c>
      <c r="K491" s="81">
        <v>0</v>
      </c>
      <c r="L491" s="81">
        <v>0</v>
      </c>
      <c r="M491" s="81">
        <v>1.1155295096284055E-3</v>
      </c>
      <c r="N491" s="73">
        <v>0</v>
      </c>
      <c r="O491" s="81">
        <v>3.6152805592523575E-2</v>
      </c>
      <c r="P491" s="81">
        <v>0</v>
      </c>
      <c r="Q491" s="81">
        <v>0</v>
      </c>
      <c r="R491" s="81">
        <v>0</v>
      </c>
      <c r="S491" s="81">
        <v>0</v>
      </c>
      <c r="T491" s="81">
        <v>0.91664541960534096</v>
      </c>
      <c r="U491" s="81">
        <v>0</v>
      </c>
      <c r="V491" s="81">
        <v>1.7115527211992249E-2</v>
      </c>
      <c r="W491" s="81">
        <v>0.22641659243661377</v>
      </c>
      <c r="X491" s="81">
        <v>9.2661419546621632E-2</v>
      </c>
      <c r="Y491" s="81">
        <v>0</v>
      </c>
      <c r="Z491" s="81">
        <v>0</v>
      </c>
      <c r="AA491" s="81">
        <v>0</v>
      </c>
      <c r="AB491" s="81">
        <v>0.82741642436518714</v>
      </c>
      <c r="AC491" s="81">
        <v>0</v>
      </c>
      <c r="AD491" s="81">
        <v>0</v>
      </c>
      <c r="AE491" s="81">
        <v>0</v>
      </c>
      <c r="AF491" s="81">
        <v>4.9369437603102671E-3</v>
      </c>
      <c r="AG491" s="81">
        <v>0</v>
      </c>
      <c r="AH491" s="81">
        <v>0</v>
      </c>
      <c r="AI491" s="81">
        <v>0</v>
      </c>
      <c r="AJ491" s="81">
        <v>0</v>
      </c>
      <c r="AK491" s="81">
        <v>0</v>
      </c>
      <c r="AL491" s="81">
        <v>9.0984836919465129E-2</v>
      </c>
      <c r="AM491" s="81">
        <v>0</v>
      </c>
      <c r="AN491" s="81">
        <v>0</v>
      </c>
      <c r="AO491" s="81">
        <v>0</v>
      </c>
      <c r="AP491" s="81">
        <v>0</v>
      </c>
      <c r="AQ491" s="81">
        <v>0</v>
      </c>
      <c r="AR491" s="81">
        <v>0</v>
      </c>
      <c r="AS491" s="81"/>
      <c r="AT491" s="81"/>
    </row>
    <row r="492" spans="1:46" s="77" customFormat="1" x14ac:dyDescent="0.25">
      <c r="A492" s="77" t="s">
        <v>146</v>
      </c>
      <c r="B492" s="77" t="s">
        <v>42</v>
      </c>
      <c r="D492" s="77" t="s">
        <v>40</v>
      </c>
      <c r="E492" s="77" t="s">
        <v>41</v>
      </c>
      <c r="F492" s="77">
        <v>2020</v>
      </c>
      <c r="H492" s="24"/>
      <c r="I492" s="81">
        <v>2.2645825215754489E-2</v>
      </c>
      <c r="J492" s="81">
        <v>0</v>
      </c>
      <c r="K492" s="81">
        <v>0</v>
      </c>
      <c r="L492" s="81">
        <v>0</v>
      </c>
      <c r="M492" s="81">
        <v>4.7256963889433078E-3</v>
      </c>
      <c r="N492" s="73">
        <v>0</v>
      </c>
      <c r="O492" s="81">
        <v>0.13946822805502831</v>
      </c>
      <c r="P492" s="81">
        <v>0</v>
      </c>
      <c r="Q492" s="81">
        <v>0</v>
      </c>
      <c r="R492" s="81">
        <v>0</v>
      </c>
      <c r="S492" s="81">
        <v>0</v>
      </c>
      <c r="T492" s="81">
        <v>4.2668658112070936</v>
      </c>
      <c r="U492" s="81">
        <v>0</v>
      </c>
      <c r="V492" s="81">
        <v>3.7231325930347448E-2</v>
      </c>
      <c r="W492" s="81">
        <v>0.6385863995145824</v>
      </c>
      <c r="X492" s="81">
        <v>0.22869701743529863</v>
      </c>
      <c r="Y492" s="81">
        <v>0</v>
      </c>
      <c r="Z492" s="81">
        <v>0</v>
      </c>
      <c r="AA492" s="81">
        <v>0</v>
      </c>
      <c r="AB492" s="81">
        <v>2.083489641963812</v>
      </c>
      <c r="AC492" s="81">
        <v>0</v>
      </c>
      <c r="AD492" s="81">
        <v>0</v>
      </c>
      <c r="AE492" s="81">
        <v>0</v>
      </c>
      <c r="AF492" s="81">
        <v>1.1955816740514861E-2</v>
      </c>
      <c r="AG492" s="81">
        <v>0</v>
      </c>
      <c r="AH492" s="81">
        <v>0</v>
      </c>
      <c r="AI492" s="81">
        <v>0</v>
      </c>
      <c r="AJ492" s="81">
        <v>0</v>
      </c>
      <c r="AK492" s="81">
        <v>0</v>
      </c>
      <c r="AL492" s="81">
        <v>0.23079700189655</v>
      </c>
      <c r="AM492" s="81">
        <v>0</v>
      </c>
      <c r="AN492" s="81">
        <v>0</v>
      </c>
      <c r="AO492" s="81">
        <v>0</v>
      </c>
      <c r="AP492" s="81">
        <v>0</v>
      </c>
      <c r="AQ492" s="81">
        <v>0</v>
      </c>
      <c r="AR492" s="81">
        <v>0</v>
      </c>
      <c r="AS492" s="81"/>
      <c r="AT492" s="81"/>
    </row>
    <row r="493" spans="1:46" s="77" customFormat="1" x14ac:dyDescent="0.25">
      <c r="A493" s="77" t="s">
        <v>146</v>
      </c>
      <c r="B493" s="77" t="s">
        <v>42</v>
      </c>
      <c r="D493" s="77" t="s">
        <v>40</v>
      </c>
      <c r="E493" s="77" t="s">
        <v>41</v>
      </c>
      <c r="F493" s="77">
        <v>2030</v>
      </c>
      <c r="H493" s="24"/>
      <c r="I493" s="81">
        <v>3.0534940344409137E-2</v>
      </c>
      <c r="J493" s="81">
        <v>0</v>
      </c>
      <c r="K493" s="81">
        <v>0</v>
      </c>
      <c r="L493" s="81">
        <v>0</v>
      </c>
      <c r="M493" s="81">
        <v>5.3678498578051455E-3</v>
      </c>
      <c r="N493" s="73">
        <v>0</v>
      </c>
      <c r="O493" s="81">
        <v>0.17358514352907825</v>
      </c>
      <c r="P493" s="81">
        <v>0</v>
      </c>
      <c r="Q493" s="81">
        <v>0</v>
      </c>
      <c r="R493" s="81">
        <v>0</v>
      </c>
      <c r="S493" s="81">
        <v>0</v>
      </c>
      <c r="T493" s="81">
        <v>5.0511259914406859</v>
      </c>
      <c r="U493" s="81">
        <v>0</v>
      </c>
      <c r="V493" s="81">
        <v>4.2930967838624108E-2</v>
      </c>
      <c r="W493" s="81">
        <v>0.68174033940835843</v>
      </c>
      <c r="X493" s="81">
        <v>0.2774881973689432</v>
      </c>
      <c r="Y493" s="81">
        <v>0</v>
      </c>
      <c r="Z493" s="81">
        <v>0</v>
      </c>
      <c r="AA493" s="81">
        <v>0</v>
      </c>
      <c r="AB493" s="81">
        <v>2.2716729897581951</v>
      </c>
      <c r="AC493" s="81">
        <v>0</v>
      </c>
      <c r="AD493" s="81">
        <v>0</v>
      </c>
      <c r="AE493" s="81">
        <v>0</v>
      </c>
      <c r="AF493" s="81">
        <v>1.4248307649467454E-2</v>
      </c>
      <c r="AG493" s="81">
        <v>0</v>
      </c>
      <c r="AH493" s="81">
        <v>0</v>
      </c>
      <c r="AI493" s="81">
        <v>0</v>
      </c>
      <c r="AJ493" s="81">
        <v>0</v>
      </c>
      <c r="AK493" s="81">
        <v>0</v>
      </c>
      <c r="AL493" s="81">
        <v>0.2573783980185087</v>
      </c>
      <c r="AM493" s="81">
        <v>0</v>
      </c>
      <c r="AN493" s="81">
        <v>0</v>
      </c>
      <c r="AO493" s="81">
        <v>0</v>
      </c>
      <c r="AP493" s="81">
        <v>0</v>
      </c>
      <c r="AQ493" s="81">
        <v>0</v>
      </c>
      <c r="AR493" s="81">
        <v>0</v>
      </c>
      <c r="AS493" s="81"/>
      <c r="AT493" s="81"/>
    </row>
    <row r="494" spans="1:46" s="77" customFormat="1" x14ac:dyDescent="0.25">
      <c r="A494" s="77" t="s">
        <v>146</v>
      </c>
      <c r="B494" s="77" t="s">
        <v>42</v>
      </c>
      <c r="D494" s="77" t="s">
        <v>40</v>
      </c>
      <c r="E494" s="77" t="s">
        <v>41</v>
      </c>
      <c r="F494" s="77">
        <v>2040</v>
      </c>
      <c r="H494" s="24"/>
      <c r="I494" s="81">
        <v>3.8258812481655517E-2</v>
      </c>
      <c r="J494" s="81">
        <v>0</v>
      </c>
      <c r="K494" s="81">
        <v>0</v>
      </c>
      <c r="L494" s="81">
        <v>0</v>
      </c>
      <c r="M494" s="81">
        <v>5.8101560890761513E-3</v>
      </c>
      <c r="N494" s="73">
        <v>0</v>
      </c>
      <c r="O494" s="81">
        <v>0.20426897494908025</v>
      </c>
      <c r="P494" s="81">
        <v>0</v>
      </c>
      <c r="Q494" s="81">
        <v>0</v>
      </c>
      <c r="R494" s="81">
        <v>0</v>
      </c>
      <c r="S494" s="81">
        <v>0</v>
      </c>
      <c r="T494" s="81">
        <v>5.9468009909942214</v>
      </c>
      <c r="U494" s="81">
        <v>0</v>
      </c>
      <c r="V494" s="81">
        <v>4.6019242931530667E-2</v>
      </c>
      <c r="W494" s="81">
        <v>0.69779615070888257</v>
      </c>
      <c r="X494" s="81">
        <v>0.37155605831165173</v>
      </c>
      <c r="Y494" s="81">
        <v>0</v>
      </c>
      <c r="Z494" s="81">
        <v>0</v>
      </c>
      <c r="AA494" s="81">
        <v>0</v>
      </c>
      <c r="AB494" s="81">
        <v>2.5718008474942575</v>
      </c>
      <c r="AC494" s="81">
        <v>0</v>
      </c>
      <c r="AD494" s="81">
        <v>0</v>
      </c>
      <c r="AE494" s="81">
        <v>0</v>
      </c>
      <c r="AF494" s="81">
        <v>1.8034720599041723E-2</v>
      </c>
      <c r="AG494" s="81">
        <v>0</v>
      </c>
      <c r="AH494" s="81">
        <v>0</v>
      </c>
      <c r="AI494" s="81">
        <v>0</v>
      </c>
      <c r="AJ494" s="81">
        <v>0</v>
      </c>
      <c r="AK494" s="81">
        <v>0</v>
      </c>
      <c r="AL494" s="81">
        <v>0.24980694545610407</v>
      </c>
      <c r="AM494" s="81">
        <v>0</v>
      </c>
      <c r="AN494" s="81">
        <v>0</v>
      </c>
      <c r="AO494" s="81">
        <v>0</v>
      </c>
      <c r="AP494" s="81">
        <v>0</v>
      </c>
      <c r="AQ494" s="81">
        <v>0</v>
      </c>
      <c r="AR494" s="81">
        <v>0</v>
      </c>
      <c r="AS494" s="81"/>
      <c r="AT494" s="81"/>
    </row>
    <row r="495" spans="1:46" s="77" customFormat="1" x14ac:dyDescent="0.25">
      <c r="A495" s="77" t="s">
        <v>146</v>
      </c>
      <c r="B495" s="77" t="s">
        <v>42</v>
      </c>
      <c r="D495" s="77" t="s">
        <v>40</v>
      </c>
      <c r="E495" s="80" t="s">
        <v>41</v>
      </c>
      <c r="F495" s="80">
        <v>2050</v>
      </c>
      <c r="G495" s="80"/>
      <c r="H495" s="25"/>
      <c r="I495" s="82">
        <v>4.9867249204511251E-2</v>
      </c>
      <c r="J495" s="82">
        <v>0</v>
      </c>
      <c r="K495" s="82">
        <v>0</v>
      </c>
      <c r="L495" s="82">
        <v>0</v>
      </c>
      <c r="M495" s="82">
        <v>6.6737723346556388E-3</v>
      </c>
      <c r="N495" s="96">
        <v>0</v>
      </c>
      <c r="O495" s="82">
        <v>0.25325726059507608</v>
      </c>
      <c r="P495" s="82">
        <v>0</v>
      </c>
      <c r="Q495" s="82">
        <v>0</v>
      </c>
      <c r="R495" s="82">
        <v>0</v>
      </c>
      <c r="S495" s="82">
        <v>0</v>
      </c>
      <c r="T495" s="82">
        <v>7.3759175284114482</v>
      </c>
      <c r="U495" s="82">
        <v>0</v>
      </c>
      <c r="V495" s="82">
        <v>5.2348726723433832E-2</v>
      </c>
      <c r="W495" s="82">
        <v>0.7558975970737527</v>
      </c>
      <c r="X495" s="82">
        <v>0.50774705520331775</v>
      </c>
      <c r="Y495" s="82">
        <v>0</v>
      </c>
      <c r="Z495" s="82">
        <v>0</v>
      </c>
      <c r="AA495" s="82">
        <v>0</v>
      </c>
      <c r="AB495" s="82">
        <v>3.0824967189658001</v>
      </c>
      <c r="AC495" s="82">
        <v>0</v>
      </c>
      <c r="AD495" s="82">
        <v>0</v>
      </c>
      <c r="AE495" s="82">
        <v>0</v>
      </c>
      <c r="AF495" s="82">
        <v>2.3685839866596968E-2</v>
      </c>
      <c r="AG495" s="82">
        <v>0</v>
      </c>
      <c r="AH495" s="82">
        <v>0</v>
      </c>
      <c r="AI495" s="82">
        <v>0</v>
      </c>
      <c r="AJ495" s="82">
        <v>0</v>
      </c>
      <c r="AK495" s="82">
        <v>0</v>
      </c>
      <c r="AL495" s="82">
        <v>0.25421389095380964</v>
      </c>
      <c r="AM495" s="82">
        <v>0</v>
      </c>
      <c r="AN495" s="82">
        <v>0</v>
      </c>
      <c r="AO495" s="82">
        <v>0</v>
      </c>
      <c r="AP495" s="82">
        <v>0</v>
      </c>
      <c r="AQ495" s="82">
        <v>0</v>
      </c>
      <c r="AR495" s="82">
        <v>0</v>
      </c>
      <c r="AS495" s="85"/>
      <c r="AT495" s="85"/>
    </row>
    <row r="496" spans="1:46" s="77" customFormat="1" x14ac:dyDescent="0.25">
      <c r="E496" s="77" t="s">
        <v>45</v>
      </c>
      <c r="F496" s="77">
        <v>2010</v>
      </c>
      <c r="I496" s="81">
        <v>4.3430037565454302</v>
      </c>
      <c r="J496" s="81">
        <v>0</v>
      </c>
      <c r="K496" s="81">
        <v>0</v>
      </c>
      <c r="L496" s="81">
        <v>0</v>
      </c>
      <c r="M496" s="81">
        <v>0</v>
      </c>
      <c r="N496" s="73">
        <v>0</v>
      </c>
      <c r="O496" s="81">
        <v>5.3422049329427157</v>
      </c>
      <c r="P496" s="81">
        <v>0</v>
      </c>
      <c r="Q496" s="81">
        <v>0</v>
      </c>
      <c r="R496" s="81">
        <v>0</v>
      </c>
      <c r="S496" s="81">
        <v>0</v>
      </c>
      <c r="T496" s="81">
        <v>5.8520919235225177</v>
      </c>
      <c r="U496" s="81">
        <v>0</v>
      </c>
      <c r="V496" s="81">
        <v>0</v>
      </c>
      <c r="W496" s="81">
        <v>5.3586039670707617</v>
      </c>
      <c r="X496" s="81">
        <v>4.3095521909583008</v>
      </c>
      <c r="Y496" s="81">
        <v>0</v>
      </c>
      <c r="Z496" s="81">
        <v>0</v>
      </c>
      <c r="AA496" s="81">
        <v>0</v>
      </c>
      <c r="AB496" s="81">
        <v>6.4999209799839059</v>
      </c>
      <c r="AC496" s="81">
        <v>0</v>
      </c>
      <c r="AD496" s="81">
        <v>0</v>
      </c>
      <c r="AE496" s="81">
        <v>0</v>
      </c>
      <c r="AF496" s="81">
        <v>4.1456820423318161</v>
      </c>
      <c r="AG496" s="81">
        <v>4.3914727104356164</v>
      </c>
      <c r="AH496" s="81">
        <v>3.9889381746088506</v>
      </c>
      <c r="AI496" s="81">
        <v>0</v>
      </c>
      <c r="AJ496" s="81">
        <v>0</v>
      </c>
      <c r="AK496" s="81">
        <v>0</v>
      </c>
      <c r="AL496" s="81">
        <v>4.4155090220568445</v>
      </c>
      <c r="AM496" s="81">
        <v>0</v>
      </c>
      <c r="AN496" s="81">
        <v>0</v>
      </c>
      <c r="AO496" s="81">
        <v>0</v>
      </c>
      <c r="AP496" s="81">
        <v>4.7201509111001512</v>
      </c>
      <c r="AQ496" s="81">
        <v>0</v>
      </c>
      <c r="AR496" s="81">
        <v>0</v>
      </c>
      <c r="AS496" s="81"/>
      <c r="AT496" s="81"/>
    </row>
    <row r="497" spans="1:46" s="77" customFormat="1" x14ac:dyDescent="0.25">
      <c r="E497" s="77" t="s">
        <v>45</v>
      </c>
      <c r="F497" s="77">
        <v>2020</v>
      </c>
      <c r="H497" s="23"/>
      <c r="I497" s="81">
        <v>4.2267561378716705</v>
      </c>
      <c r="J497" s="81">
        <v>0</v>
      </c>
      <c r="K497" s="81">
        <v>0</v>
      </c>
      <c r="L497" s="81">
        <v>0</v>
      </c>
      <c r="M497" s="81">
        <v>0</v>
      </c>
      <c r="N497" s="73">
        <v>0</v>
      </c>
      <c r="O497" s="81">
        <v>4.8657561560817344</v>
      </c>
      <c r="P497" s="81">
        <v>0</v>
      </c>
      <c r="Q497" s="81">
        <v>0</v>
      </c>
      <c r="R497" s="81">
        <v>0</v>
      </c>
      <c r="S497" s="81">
        <v>0</v>
      </c>
      <c r="T497" s="81">
        <v>5.2475387605487338</v>
      </c>
      <c r="U497" s="81">
        <v>0</v>
      </c>
      <c r="V497" s="81">
        <v>0</v>
      </c>
      <c r="W497" s="81">
        <v>4.8843406336089084</v>
      </c>
      <c r="X497" s="81">
        <v>4.0463530558130119</v>
      </c>
      <c r="Y497" s="81">
        <v>0</v>
      </c>
      <c r="Z497" s="81">
        <v>0</v>
      </c>
      <c r="AA497" s="81">
        <v>0</v>
      </c>
      <c r="AB497" s="81">
        <v>5.7936634555852535</v>
      </c>
      <c r="AC497" s="81">
        <v>0</v>
      </c>
      <c r="AD497" s="81">
        <v>0</v>
      </c>
      <c r="AE497" s="81">
        <v>0</v>
      </c>
      <c r="AF497" s="81">
        <v>4.0901487972622457</v>
      </c>
      <c r="AG497" s="81">
        <v>4.2603115674879533</v>
      </c>
      <c r="AH497" s="81">
        <v>3.6606905631894331</v>
      </c>
      <c r="AI497" s="81">
        <v>0</v>
      </c>
      <c r="AJ497" s="81">
        <v>0</v>
      </c>
      <c r="AK497" s="81">
        <v>0</v>
      </c>
      <c r="AL497" s="81">
        <v>4.1730172731062813</v>
      </c>
      <c r="AM497" s="81">
        <v>0</v>
      </c>
      <c r="AN497" s="81">
        <v>0</v>
      </c>
      <c r="AO497" s="81">
        <v>0</v>
      </c>
      <c r="AP497" s="81">
        <v>4.4129786472406627</v>
      </c>
      <c r="AQ497" s="81">
        <v>0</v>
      </c>
      <c r="AR497" s="81">
        <v>0</v>
      </c>
      <c r="AS497" s="81"/>
      <c r="AT497" s="81"/>
    </row>
    <row r="498" spans="1:46" s="77" customFormat="1" x14ac:dyDescent="0.25">
      <c r="E498" s="77" t="s">
        <v>45</v>
      </c>
      <c r="F498" s="77">
        <v>2030</v>
      </c>
      <c r="H498" s="23"/>
      <c r="I498" s="81">
        <v>4.2006004236700738</v>
      </c>
      <c r="J498" s="81">
        <v>0</v>
      </c>
      <c r="K498" s="81">
        <v>0</v>
      </c>
      <c r="L498" s="81">
        <v>0</v>
      </c>
      <c r="M498" s="81">
        <v>0</v>
      </c>
      <c r="N498" s="73">
        <v>0</v>
      </c>
      <c r="O498" s="81">
        <v>4.3250959473788742</v>
      </c>
      <c r="P498" s="81">
        <v>0</v>
      </c>
      <c r="Q498" s="81">
        <v>0</v>
      </c>
      <c r="R498" s="81">
        <v>0</v>
      </c>
      <c r="S498" s="81">
        <v>0</v>
      </c>
      <c r="T498" s="81">
        <v>4.7257215576142624</v>
      </c>
      <c r="U498" s="81">
        <v>0</v>
      </c>
      <c r="V498" s="81">
        <v>0</v>
      </c>
      <c r="W498" s="81">
        <v>4.22340821774171</v>
      </c>
      <c r="X498" s="81">
        <v>3.6231586716883348</v>
      </c>
      <c r="Y498" s="81">
        <v>0</v>
      </c>
      <c r="Z498" s="81">
        <v>0</v>
      </c>
      <c r="AA498" s="81">
        <v>0</v>
      </c>
      <c r="AB498" s="81">
        <v>5.4550808690516259</v>
      </c>
      <c r="AC498" s="81">
        <v>0</v>
      </c>
      <c r="AD498" s="81">
        <v>0</v>
      </c>
      <c r="AE498" s="81">
        <v>0</v>
      </c>
      <c r="AF498" s="81">
        <v>4.0776538171215915</v>
      </c>
      <c r="AG498" s="81">
        <v>4.2308003103247289</v>
      </c>
      <c r="AH498" s="81">
        <v>3.2671481300175444</v>
      </c>
      <c r="AI498" s="81">
        <v>0</v>
      </c>
      <c r="AJ498" s="81">
        <v>0</v>
      </c>
      <c r="AK498" s="81">
        <v>0</v>
      </c>
      <c r="AL498" s="81">
        <v>3.4288294754473263</v>
      </c>
      <c r="AM498" s="81">
        <v>0</v>
      </c>
      <c r="AN498" s="81">
        <v>0</v>
      </c>
      <c r="AO498" s="81">
        <v>0</v>
      </c>
      <c r="AP498" s="81">
        <v>4.6390921502259488</v>
      </c>
      <c r="AQ498" s="81">
        <v>0</v>
      </c>
      <c r="AR498" s="81">
        <v>0</v>
      </c>
      <c r="AS498" s="81"/>
      <c r="AT498" s="81"/>
    </row>
    <row r="499" spans="1:46" s="77" customFormat="1" x14ac:dyDescent="0.25">
      <c r="E499" s="77" t="s">
        <v>45</v>
      </c>
      <c r="F499" s="77">
        <v>2040</v>
      </c>
      <c r="H499" s="23"/>
      <c r="I499" s="81">
        <v>4.1770602808886377</v>
      </c>
      <c r="J499" s="81">
        <v>0</v>
      </c>
      <c r="K499" s="81">
        <v>0</v>
      </c>
      <c r="L499" s="81">
        <v>0</v>
      </c>
      <c r="M499" s="81">
        <v>0</v>
      </c>
      <c r="N499" s="73">
        <v>0</v>
      </c>
      <c r="O499" s="81">
        <v>3.9033250223447591</v>
      </c>
      <c r="P499" s="81">
        <v>0</v>
      </c>
      <c r="Q499" s="81">
        <v>0</v>
      </c>
      <c r="R499" s="81">
        <v>0</v>
      </c>
      <c r="S499" s="81">
        <v>0</v>
      </c>
      <c r="T499" s="81">
        <v>4.3314078373618576</v>
      </c>
      <c r="U499" s="81">
        <v>0</v>
      </c>
      <c r="V499" s="81">
        <v>0</v>
      </c>
      <c r="W499" s="81">
        <v>4.0692031754285596</v>
      </c>
      <c r="X499" s="81">
        <v>3.2430044251911778</v>
      </c>
      <c r="Y499" s="81">
        <v>0</v>
      </c>
      <c r="Z499" s="81">
        <v>0</v>
      </c>
      <c r="AA499" s="81">
        <v>0</v>
      </c>
      <c r="AB499" s="81">
        <v>5.0330971422453095</v>
      </c>
      <c r="AC499" s="81">
        <v>0</v>
      </c>
      <c r="AD499" s="81">
        <v>0</v>
      </c>
      <c r="AE499" s="81">
        <v>0</v>
      </c>
      <c r="AF499" s="81">
        <v>4.0664083349950033</v>
      </c>
      <c r="AG499" s="81">
        <v>4.2042401788778268</v>
      </c>
      <c r="AH499" s="81">
        <v>2.9359380218084832</v>
      </c>
      <c r="AI499" s="81">
        <v>0</v>
      </c>
      <c r="AJ499" s="81">
        <v>0</v>
      </c>
      <c r="AK499" s="81">
        <v>0</v>
      </c>
      <c r="AL499" s="81">
        <v>3.3437266350642423</v>
      </c>
      <c r="AM499" s="81">
        <v>0</v>
      </c>
      <c r="AN499" s="81">
        <v>0</v>
      </c>
      <c r="AO499" s="81">
        <v>0</v>
      </c>
      <c r="AP499" s="81">
        <v>4.297656897841633</v>
      </c>
      <c r="AQ499" s="81">
        <v>0</v>
      </c>
      <c r="AR499" s="81">
        <v>0</v>
      </c>
      <c r="AS499" s="81"/>
      <c r="AT499" s="81"/>
    </row>
    <row r="500" spans="1:46" s="77" customFormat="1" x14ac:dyDescent="0.25">
      <c r="E500" s="77" t="s">
        <v>45</v>
      </c>
      <c r="F500" s="77">
        <v>2050</v>
      </c>
      <c r="H500" s="23"/>
      <c r="I500" s="81">
        <v>4.1558741523853451</v>
      </c>
      <c r="J500" s="81">
        <v>0</v>
      </c>
      <c r="K500" s="81">
        <v>0</v>
      </c>
      <c r="L500" s="81">
        <v>0</v>
      </c>
      <c r="M500" s="81">
        <v>0</v>
      </c>
      <c r="N500" s="73">
        <v>0</v>
      </c>
      <c r="O500" s="81">
        <v>3.8164922327618451</v>
      </c>
      <c r="P500" s="81">
        <v>0</v>
      </c>
      <c r="Q500" s="81">
        <v>0</v>
      </c>
      <c r="R500" s="81">
        <v>0</v>
      </c>
      <c r="S500" s="81">
        <v>0</v>
      </c>
      <c r="T500" s="81">
        <v>4.1248730424503739</v>
      </c>
      <c r="U500" s="81">
        <v>0</v>
      </c>
      <c r="V500" s="81">
        <v>0</v>
      </c>
      <c r="W500" s="81">
        <v>3.8990081595935489</v>
      </c>
      <c r="X500" s="81">
        <v>3.1950363828109487</v>
      </c>
      <c r="Y500" s="81">
        <v>0</v>
      </c>
      <c r="Z500" s="81">
        <v>0</v>
      </c>
      <c r="AA500" s="81">
        <v>0</v>
      </c>
      <c r="AB500" s="81">
        <v>4.6067147201127208</v>
      </c>
      <c r="AC500" s="81">
        <v>0</v>
      </c>
      <c r="AD500" s="81">
        <v>0</v>
      </c>
      <c r="AE500" s="81">
        <v>0</v>
      </c>
      <c r="AF500" s="81">
        <v>4.0562874010810743</v>
      </c>
      <c r="AG500" s="81">
        <v>4.1803360605756152</v>
      </c>
      <c r="AH500" s="81">
        <v>2.8761148946272943</v>
      </c>
      <c r="AI500" s="81">
        <v>0</v>
      </c>
      <c r="AJ500" s="81">
        <v>0</v>
      </c>
      <c r="AK500" s="81">
        <v>0</v>
      </c>
      <c r="AL500" s="81">
        <v>3.3624668017078361</v>
      </c>
      <c r="AM500" s="81">
        <v>0</v>
      </c>
      <c r="AN500" s="81">
        <v>0</v>
      </c>
      <c r="AO500" s="81">
        <v>0</v>
      </c>
      <c r="AP500" s="81">
        <v>3.6943855810665371</v>
      </c>
      <c r="AQ500" s="81">
        <v>0</v>
      </c>
      <c r="AR500" s="81">
        <v>0</v>
      </c>
      <c r="AS500" s="81"/>
      <c r="AT500" s="81"/>
    </row>
    <row r="501" spans="1:46" s="77" customFormat="1" x14ac:dyDescent="0.25">
      <c r="B501" s="77" t="s">
        <v>46</v>
      </c>
      <c r="I501" s="83"/>
      <c r="J501" s="83"/>
      <c r="K501" s="83"/>
      <c r="L501" s="83"/>
      <c r="M501" s="83"/>
      <c r="N501" s="41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3"/>
      <c r="AF501" s="83"/>
      <c r="AG501" s="83"/>
      <c r="AH501" s="83"/>
      <c r="AI501" s="83"/>
      <c r="AJ501" s="83"/>
      <c r="AK501" s="83"/>
      <c r="AL501" s="83"/>
      <c r="AM501" s="83"/>
      <c r="AN501" s="83"/>
      <c r="AO501" s="83"/>
      <c r="AP501" s="83"/>
      <c r="AQ501" s="83"/>
      <c r="AR501" s="83"/>
      <c r="AS501" s="83"/>
      <c r="AT501" s="83"/>
    </row>
    <row r="502" spans="1:46" s="77" customFormat="1" x14ac:dyDescent="0.25">
      <c r="A502" s="77" t="s">
        <v>148</v>
      </c>
      <c r="B502" s="77" t="s">
        <v>42</v>
      </c>
      <c r="D502" s="77" t="s">
        <v>40</v>
      </c>
      <c r="E502" s="77" t="s">
        <v>41</v>
      </c>
      <c r="F502" s="77">
        <v>2010</v>
      </c>
      <c r="I502" s="81">
        <v>9.743943806753716E-2</v>
      </c>
      <c r="J502" s="81">
        <v>0</v>
      </c>
      <c r="K502" s="81">
        <v>0</v>
      </c>
      <c r="L502" s="81">
        <v>0</v>
      </c>
      <c r="M502" s="81">
        <v>0</v>
      </c>
      <c r="N502" s="73">
        <v>0</v>
      </c>
      <c r="O502" s="81">
        <v>3.9535784804419001E-2</v>
      </c>
      <c r="P502" s="81">
        <v>0</v>
      </c>
      <c r="Q502" s="81">
        <v>0</v>
      </c>
      <c r="R502" s="81">
        <v>0</v>
      </c>
      <c r="S502" s="81">
        <v>0</v>
      </c>
      <c r="T502" s="81">
        <v>7.1171741115761247</v>
      </c>
      <c r="U502" s="81">
        <v>0</v>
      </c>
      <c r="V502" s="81">
        <v>9.893347610775137E-2</v>
      </c>
      <c r="W502" s="81">
        <v>2.3512169202774644</v>
      </c>
      <c r="X502" s="81">
        <v>5.4210934833927478E-2</v>
      </c>
      <c r="Y502" s="81">
        <v>0</v>
      </c>
      <c r="Z502" s="81">
        <v>0</v>
      </c>
      <c r="AA502" s="81">
        <v>0</v>
      </c>
      <c r="AB502" s="81">
        <v>3.2977957425693072</v>
      </c>
      <c r="AC502" s="81">
        <v>0</v>
      </c>
      <c r="AD502" s="81">
        <v>0</v>
      </c>
      <c r="AE502" s="81">
        <v>0</v>
      </c>
      <c r="AF502" s="81">
        <v>3.1478677147905626E-3</v>
      </c>
      <c r="AG502" s="81">
        <v>1.2827278090191012E-2</v>
      </c>
      <c r="AH502" s="81">
        <v>0</v>
      </c>
      <c r="AI502" s="81">
        <v>0</v>
      </c>
      <c r="AJ502" s="81">
        <v>0</v>
      </c>
      <c r="AK502" s="81">
        <v>0</v>
      </c>
      <c r="AL502" s="81">
        <v>1.0828481566676198</v>
      </c>
      <c r="AM502" s="81">
        <v>0</v>
      </c>
      <c r="AN502" s="81">
        <v>0</v>
      </c>
      <c r="AO502" s="81">
        <v>0</v>
      </c>
      <c r="AP502" s="81">
        <v>2.6854263198613313E-3</v>
      </c>
      <c r="AQ502" s="81">
        <v>0</v>
      </c>
      <c r="AR502" s="81">
        <v>0</v>
      </c>
      <c r="AS502" s="81"/>
      <c r="AT502" s="81"/>
    </row>
    <row r="503" spans="1:46" s="77" customFormat="1" x14ac:dyDescent="0.25">
      <c r="A503" s="77" t="s">
        <v>148</v>
      </c>
      <c r="B503" s="77" t="s">
        <v>42</v>
      </c>
      <c r="D503" s="77" t="s">
        <v>40</v>
      </c>
      <c r="E503" s="77" t="s">
        <v>41</v>
      </c>
      <c r="F503" s="77">
        <v>2020</v>
      </c>
      <c r="H503" s="24"/>
      <c r="I503" s="81">
        <v>0.29786347653304807</v>
      </c>
      <c r="J503" s="81">
        <v>0</v>
      </c>
      <c r="K503" s="81">
        <v>0</v>
      </c>
      <c r="L503" s="81">
        <v>0</v>
      </c>
      <c r="M503" s="81">
        <v>0</v>
      </c>
      <c r="N503" s="73">
        <v>0</v>
      </c>
      <c r="O503" s="81">
        <v>0.11438479099489916</v>
      </c>
      <c r="P503" s="81">
        <v>0</v>
      </c>
      <c r="Q503" s="81">
        <v>0</v>
      </c>
      <c r="R503" s="81">
        <v>0</v>
      </c>
      <c r="S503" s="81">
        <v>0</v>
      </c>
      <c r="T503" s="81">
        <v>19.833645215243674</v>
      </c>
      <c r="U503" s="81">
        <v>0</v>
      </c>
      <c r="V503" s="81">
        <v>0.32077098511795732</v>
      </c>
      <c r="W503" s="81">
        <v>7.604626031412816</v>
      </c>
      <c r="X503" s="81">
        <v>0.1535693464892913</v>
      </c>
      <c r="Y503" s="81">
        <v>0</v>
      </c>
      <c r="Z503" s="81">
        <v>0</v>
      </c>
      <c r="AA503" s="81">
        <v>0</v>
      </c>
      <c r="AB503" s="81">
        <v>8.9929790753170771</v>
      </c>
      <c r="AC503" s="81">
        <v>0</v>
      </c>
      <c r="AD503" s="81">
        <v>0</v>
      </c>
      <c r="AE503" s="81">
        <v>0</v>
      </c>
      <c r="AF503" s="81">
        <v>7.9316250419757105E-3</v>
      </c>
      <c r="AG503" s="81">
        <v>3.2562459718765271E-2</v>
      </c>
      <c r="AH503" s="81">
        <v>0</v>
      </c>
      <c r="AI503" s="81">
        <v>0</v>
      </c>
      <c r="AJ503" s="81">
        <v>0</v>
      </c>
      <c r="AK503" s="81">
        <v>0</v>
      </c>
      <c r="AL503" s="81">
        <v>2.4691756641535374</v>
      </c>
      <c r="AM503" s="81">
        <v>0</v>
      </c>
      <c r="AN503" s="81">
        <v>0</v>
      </c>
      <c r="AO503" s="81">
        <v>0</v>
      </c>
      <c r="AP503" s="81">
        <v>9.0367833812004406E-3</v>
      </c>
      <c r="AQ503" s="81">
        <v>0</v>
      </c>
      <c r="AR503" s="81">
        <v>0</v>
      </c>
      <c r="AS503" s="81"/>
      <c r="AT503" s="81"/>
    </row>
    <row r="504" spans="1:46" s="77" customFormat="1" x14ac:dyDescent="0.25">
      <c r="A504" s="77" t="s">
        <v>148</v>
      </c>
      <c r="B504" s="77" t="s">
        <v>42</v>
      </c>
      <c r="D504" s="77" t="s">
        <v>40</v>
      </c>
      <c r="E504" s="77" t="s">
        <v>41</v>
      </c>
      <c r="F504" s="77">
        <v>2030</v>
      </c>
      <c r="H504" s="24"/>
      <c r="I504" s="81">
        <v>0.31731537041472585</v>
      </c>
      <c r="J504" s="81">
        <v>0</v>
      </c>
      <c r="K504" s="81">
        <v>0</v>
      </c>
      <c r="L504" s="81">
        <v>0</v>
      </c>
      <c r="M504" s="81">
        <v>0</v>
      </c>
      <c r="N504" s="73">
        <v>0</v>
      </c>
      <c r="O504" s="81">
        <v>0.13071862190524958</v>
      </c>
      <c r="P504" s="81">
        <v>0</v>
      </c>
      <c r="Q504" s="81">
        <v>0</v>
      </c>
      <c r="R504" s="81">
        <v>0</v>
      </c>
      <c r="S504" s="81">
        <v>0</v>
      </c>
      <c r="T504" s="81">
        <v>22.06983668672305</v>
      </c>
      <c r="U504" s="81">
        <v>0</v>
      </c>
      <c r="V504" s="81">
        <v>0.42951538247044879</v>
      </c>
      <c r="W504" s="81">
        <v>8.9282911810956058</v>
      </c>
      <c r="X504" s="81">
        <v>0.16856812732195142</v>
      </c>
      <c r="Y504" s="81">
        <v>0</v>
      </c>
      <c r="Z504" s="81">
        <v>0</v>
      </c>
      <c r="AA504" s="81">
        <v>0</v>
      </c>
      <c r="AB504" s="81">
        <v>10.180954783959475</v>
      </c>
      <c r="AC504" s="81">
        <v>0</v>
      </c>
      <c r="AD504" s="81">
        <v>0</v>
      </c>
      <c r="AE504" s="81">
        <v>0</v>
      </c>
      <c r="AF504" s="81">
        <v>8.6866672763336334E-3</v>
      </c>
      <c r="AG504" s="81">
        <v>3.0811869732477019E-2</v>
      </c>
      <c r="AH504" s="81">
        <v>0</v>
      </c>
      <c r="AI504" s="81">
        <v>0</v>
      </c>
      <c r="AJ504" s="81">
        <v>0</v>
      </c>
      <c r="AK504" s="81">
        <v>0</v>
      </c>
      <c r="AL504" s="81">
        <v>3.2245341367290634</v>
      </c>
      <c r="AM504" s="81">
        <v>0</v>
      </c>
      <c r="AN504" s="81">
        <v>0</v>
      </c>
      <c r="AO504" s="81">
        <v>0</v>
      </c>
      <c r="AP504" s="81">
        <v>1.0334023377997575E-2</v>
      </c>
      <c r="AQ504" s="81">
        <v>0</v>
      </c>
      <c r="AR504" s="81">
        <v>0</v>
      </c>
      <c r="AS504" s="81"/>
      <c r="AT504" s="81"/>
    </row>
    <row r="505" spans="1:46" s="77" customFormat="1" x14ac:dyDescent="0.25">
      <c r="A505" s="77" t="s">
        <v>148</v>
      </c>
      <c r="B505" s="77" t="s">
        <v>42</v>
      </c>
      <c r="D505" s="77" t="s">
        <v>40</v>
      </c>
      <c r="E505" s="77" t="s">
        <v>41</v>
      </c>
      <c r="F505" s="77">
        <v>2040</v>
      </c>
      <c r="H505" s="24"/>
      <c r="I505" s="81">
        <v>0.31312404241059011</v>
      </c>
      <c r="J505" s="81">
        <v>0</v>
      </c>
      <c r="K505" s="81">
        <v>0</v>
      </c>
      <c r="L505" s="81">
        <v>0</v>
      </c>
      <c r="M505" s="81">
        <v>9.7742836696801828E-4</v>
      </c>
      <c r="N505" s="73">
        <v>0</v>
      </c>
      <c r="O505" s="81">
        <v>0.14323520142961604</v>
      </c>
      <c r="P505" s="81">
        <v>0</v>
      </c>
      <c r="Q505" s="81">
        <v>0</v>
      </c>
      <c r="R505" s="81">
        <v>0</v>
      </c>
      <c r="S505" s="81">
        <v>0</v>
      </c>
      <c r="T505" s="81">
        <v>24.523494865360764</v>
      </c>
      <c r="U505" s="81">
        <v>0</v>
      </c>
      <c r="V505" s="81">
        <v>0.53915046035629255</v>
      </c>
      <c r="W505" s="81">
        <v>9.8327778357782982</v>
      </c>
      <c r="X505" s="81">
        <v>0.18847726930252262</v>
      </c>
      <c r="Y505" s="81">
        <v>0</v>
      </c>
      <c r="Z505" s="81">
        <v>0</v>
      </c>
      <c r="AA505" s="81">
        <v>0</v>
      </c>
      <c r="AB505" s="81">
        <v>11.795401837886551</v>
      </c>
      <c r="AC505" s="81">
        <v>0</v>
      </c>
      <c r="AD505" s="81">
        <v>0</v>
      </c>
      <c r="AE505" s="81">
        <v>0</v>
      </c>
      <c r="AF505" s="81">
        <v>9.5132908020043542E-3</v>
      </c>
      <c r="AG505" s="81">
        <v>3.0485921177260088E-2</v>
      </c>
      <c r="AH505" s="81">
        <v>0</v>
      </c>
      <c r="AI505" s="81">
        <v>0</v>
      </c>
      <c r="AJ505" s="81">
        <v>0</v>
      </c>
      <c r="AK505" s="81">
        <v>0</v>
      </c>
      <c r="AL505" s="81">
        <v>3.3970718359792267</v>
      </c>
      <c r="AM505" s="81">
        <v>0</v>
      </c>
      <c r="AN505" s="81">
        <v>0</v>
      </c>
      <c r="AO505" s="81">
        <v>0</v>
      </c>
      <c r="AP505" s="81">
        <v>1.1827515501144735E-2</v>
      </c>
      <c r="AQ505" s="81">
        <v>0</v>
      </c>
      <c r="AR505" s="81">
        <v>0</v>
      </c>
      <c r="AS505" s="81"/>
      <c r="AT505" s="81"/>
    </row>
    <row r="506" spans="1:46" s="77" customFormat="1" x14ac:dyDescent="0.25">
      <c r="A506" s="77" t="s">
        <v>148</v>
      </c>
      <c r="B506" s="77" t="s">
        <v>42</v>
      </c>
      <c r="D506" s="77" t="s">
        <v>40</v>
      </c>
      <c r="E506" s="80" t="s">
        <v>41</v>
      </c>
      <c r="F506" s="80">
        <v>2050</v>
      </c>
      <c r="G506" s="80"/>
      <c r="H506" s="25"/>
      <c r="I506" s="82">
        <v>0.32517010258190604</v>
      </c>
      <c r="J506" s="82">
        <v>0</v>
      </c>
      <c r="K506" s="82">
        <v>0</v>
      </c>
      <c r="L506" s="82">
        <v>0</v>
      </c>
      <c r="M506" s="82">
        <v>2.2341219816411854E-3</v>
      </c>
      <c r="N506" s="96">
        <v>0</v>
      </c>
      <c r="O506" s="82">
        <v>0.1665102883952988</v>
      </c>
      <c r="P506" s="82">
        <v>0</v>
      </c>
      <c r="Q506" s="82">
        <v>0</v>
      </c>
      <c r="R506" s="82">
        <v>0</v>
      </c>
      <c r="S506" s="82">
        <v>0</v>
      </c>
      <c r="T506" s="82">
        <v>28.890826627275359</v>
      </c>
      <c r="U506" s="82">
        <v>0</v>
      </c>
      <c r="V506" s="82">
        <v>0.70370959249910581</v>
      </c>
      <c r="W506" s="82">
        <v>11.486254698452509</v>
      </c>
      <c r="X506" s="82">
        <v>0.22333672258094675</v>
      </c>
      <c r="Y506" s="82">
        <v>0</v>
      </c>
      <c r="Z506" s="82">
        <v>0</v>
      </c>
      <c r="AA506" s="82">
        <v>0</v>
      </c>
      <c r="AB506" s="82">
        <v>14.430512598647715</v>
      </c>
      <c r="AC506" s="82">
        <v>0</v>
      </c>
      <c r="AD506" s="82">
        <v>0</v>
      </c>
      <c r="AE506" s="82">
        <v>0</v>
      </c>
      <c r="AF506" s="82">
        <v>1.1053381888654281E-2</v>
      </c>
      <c r="AG506" s="82">
        <v>3.1759804338820592E-2</v>
      </c>
      <c r="AH506" s="82">
        <v>0</v>
      </c>
      <c r="AI506" s="82">
        <v>0</v>
      </c>
      <c r="AJ506" s="82">
        <v>0</v>
      </c>
      <c r="AK506" s="82">
        <v>0</v>
      </c>
      <c r="AL506" s="82">
        <v>3.7960782260442203</v>
      </c>
      <c r="AM506" s="82">
        <v>0</v>
      </c>
      <c r="AN506" s="82">
        <v>0</v>
      </c>
      <c r="AO506" s="82">
        <v>0</v>
      </c>
      <c r="AP506" s="82">
        <v>1.431552314178436E-2</v>
      </c>
      <c r="AQ506" s="82">
        <v>0</v>
      </c>
      <c r="AR506" s="82">
        <v>0</v>
      </c>
      <c r="AS506" s="85"/>
      <c r="AT506" s="85"/>
    </row>
    <row r="507" spans="1:46" s="77" customFormat="1" x14ac:dyDescent="0.25">
      <c r="E507" s="77" t="s">
        <v>45</v>
      </c>
      <c r="F507" s="77">
        <v>2010</v>
      </c>
      <c r="I507" s="81">
        <v>5.2547852089645382</v>
      </c>
      <c r="J507" s="81">
        <v>0</v>
      </c>
      <c r="K507" s="81">
        <v>0</v>
      </c>
      <c r="L507" s="81">
        <v>0</v>
      </c>
      <c r="M507" s="81">
        <v>0</v>
      </c>
      <c r="N507" s="73">
        <v>0</v>
      </c>
      <c r="O507" s="81">
        <v>9.2645604186954724</v>
      </c>
      <c r="P507" s="81">
        <v>0</v>
      </c>
      <c r="Q507" s="81">
        <v>0</v>
      </c>
      <c r="R507" s="81">
        <v>0</v>
      </c>
      <c r="S507" s="81">
        <v>0</v>
      </c>
      <c r="T507" s="81">
        <v>10.850743094978913</v>
      </c>
      <c r="U507" s="81">
        <v>0</v>
      </c>
      <c r="V507" s="81">
        <v>12.093524306404358</v>
      </c>
      <c r="W507" s="81">
        <v>9.1965926933245683</v>
      </c>
      <c r="X507" s="81">
        <v>6.4522549355104823</v>
      </c>
      <c r="Y507" s="81">
        <v>0</v>
      </c>
      <c r="Z507" s="81">
        <v>0</v>
      </c>
      <c r="AA507" s="81">
        <v>0</v>
      </c>
      <c r="AB507" s="81">
        <v>12.29268379028067</v>
      </c>
      <c r="AC507" s="81">
        <v>0</v>
      </c>
      <c r="AD507" s="81">
        <v>0</v>
      </c>
      <c r="AE507" s="81">
        <v>0</v>
      </c>
      <c r="AF507" s="81">
        <v>5.5398578344623601</v>
      </c>
      <c r="AG507" s="81">
        <v>5.4370447176281882</v>
      </c>
      <c r="AH507" s="81">
        <v>6.6725622329219263</v>
      </c>
      <c r="AI507" s="81">
        <v>0</v>
      </c>
      <c r="AJ507" s="81">
        <v>0</v>
      </c>
      <c r="AK507" s="81">
        <v>0</v>
      </c>
      <c r="AL507" s="81">
        <v>6.3863162806713856</v>
      </c>
      <c r="AM507" s="81">
        <v>0</v>
      </c>
      <c r="AN507" s="81">
        <v>0</v>
      </c>
      <c r="AO507" s="81">
        <v>0</v>
      </c>
      <c r="AP507" s="81">
        <v>7.1875000483969895</v>
      </c>
      <c r="AQ507" s="81">
        <v>0</v>
      </c>
      <c r="AR507" s="81">
        <v>0</v>
      </c>
      <c r="AS507" s="81"/>
      <c r="AT507" s="81"/>
    </row>
    <row r="508" spans="1:46" s="77" customFormat="1" x14ac:dyDescent="0.25">
      <c r="E508" s="77" t="s">
        <v>45</v>
      </c>
      <c r="F508" s="77">
        <v>2020</v>
      </c>
      <c r="H508" s="23"/>
      <c r="I508" s="81">
        <v>4.8579894510848982</v>
      </c>
      <c r="J508" s="81">
        <v>0</v>
      </c>
      <c r="K508" s="81">
        <v>0</v>
      </c>
      <c r="L508" s="81">
        <v>0</v>
      </c>
      <c r="M508" s="81">
        <v>0</v>
      </c>
      <c r="N508" s="73">
        <v>0</v>
      </c>
      <c r="O508" s="81">
        <v>7.5812330308336424</v>
      </c>
      <c r="P508" s="81">
        <v>0</v>
      </c>
      <c r="Q508" s="81">
        <v>0</v>
      </c>
      <c r="R508" s="81">
        <v>0</v>
      </c>
      <c r="S508" s="81">
        <v>0</v>
      </c>
      <c r="T508" s="81">
        <v>8.707874944950273</v>
      </c>
      <c r="U508" s="81">
        <v>0</v>
      </c>
      <c r="V508" s="81">
        <v>9.6258124215702985</v>
      </c>
      <c r="W508" s="81">
        <v>7.5176753882034575</v>
      </c>
      <c r="X508" s="81">
        <v>5.5297626481952911</v>
      </c>
      <c r="Y508" s="81">
        <v>0</v>
      </c>
      <c r="Z508" s="81">
        <v>0</v>
      </c>
      <c r="AA508" s="81">
        <v>0</v>
      </c>
      <c r="AB508" s="81">
        <v>9.7904831897287785</v>
      </c>
      <c r="AC508" s="81">
        <v>0</v>
      </c>
      <c r="AD508" s="81">
        <v>0</v>
      </c>
      <c r="AE508" s="81">
        <v>0</v>
      </c>
      <c r="AF508" s="81">
        <v>5.0553474225833916</v>
      </c>
      <c r="AG508" s="81">
        <v>4.9841691109289652</v>
      </c>
      <c r="AH508" s="81">
        <v>5.5185841420215622</v>
      </c>
      <c r="AI508" s="81">
        <v>0</v>
      </c>
      <c r="AJ508" s="81">
        <v>0</v>
      </c>
      <c r="AK508" s="81">
        <v>0</v>
      </c>
      <c r="AL508" s="81">
        <v>5.537757285450259</v>
      </c>
      <c r="AM508" s="81">
        <v>0</v>
      </c>
      <c r="AN508" s="81">
        <v>0</v>
      </c>
      <c r="AO508" s="81">
        <v>0</v>
      </c>
      <c r="AP508" s="81">
        <v>6.10906931165818</v>
      </c>
      <c r="AQ508" s="81">
        <v>0</v>
      </c>
      <c r="AR508" s="81">
        <v>0</v>
      </c>
      <c r="AS508" s="81"/>
      <c r="AT508" s="81"/>
    </row>
    <row r="509" spans="1:46" s="77" customFormat="1" x14ac:dyDescent="0.25">
      <c r="E509" s="77" t="s">
        <v>45</v>
      </c>
      <c r="F509" s="77">
        <v>2030</v>
      </c>
      <c r="H509" s="23"/>
      <c r="I509" s="81">
        <v>4.76871040556198</v>
      </c>
      <c r="J509" s="81">
        <v>0</v>
      </c>
      <c r="K509" s="81">
        <v>0</v>
      </c>
      <c r="L509" s="81">
        <v>0</v>
      </c>
      <c r="M509" s="81">
        <v>0</v>
      </c>
      <c r="N509" s="73">
        <v>0</v>
      </c>
      <c r="O509" s="81">
        <v>6.7690251346555916</v>
      </c>
      <c r="P509" s="81">
        <v>0</v>
      </c>
      <c r="Q509" s="81">
        <v>0</v>
      </c>
      <c r="R509" s="81">
        <v>0</v>
      </c>
      <c r="S509" s="81">
        <v>0</v>
      </c>
      <c r="T509" s="81">
        <v>7.8530385864071723</v>
      </c>
      <c r="U509" s="81">
        <v>0</v>
      </c>
      <c r="V509" s="81">
        <v>8.7729923318659608</v>
      </c>
      <c r="W509" s="81">
        <v>6.5989568416547693</v>
      </c>
      <c r="X509" s="81">
        <v>4.9582273048323868</v>
      </c>
      <c r="Y509" s="81">
        <v>0</v>
      </c>
      <c r="Z509" s="81">
        <v>0</v>
      </c>
      <c r="AA509" s="81">
        <v>0</v>
      </c>
      <c r="AB509" s="81">
        <v>8.9617151135624038</v>
      </c>
      <c r="AC509" s="81">
        <v>0</v>
      </c>
      <c r="AD509" s="81">
        <v>0</v>
      </c>
      <c r="AE509" s="81">
        <v>0</v>
      </c>
      <c r="AF509" s="81">
        <v>4.9463325799106235</v>
      </c>
      <c r="AG509" s="81">
        <v>4.8822720994216393</v>
      </c>
      <c r="AH509" s="81">
        <v>4.9392523509664601</v>
      </c>
      <c r="AI509" s="81">
        <v>0</v>
      </c>
      <c r="AJ509" s="81">
        <v>0</v>
      </c>
      <c r="AK509" s="81">
        <v>0</v>
      </c>
      <c r="AL509" s="81">
        <v>4.6525170489086438</v>
      </c>
      <c r="AM509" s="81">
        <v>0</v>
      </c>
      <c r="AN509" s="81">
        <v>0</v>
      </c>
      <c r="AO509" s="81">
        <v>0</v>
      </c>
      <c r="AP509" s="81">
        <v>6.1585369559074596</v>
      </c>
      <c r="AQ509" s="81">
        <v>0</v>
      </c>
      <c r="AR509" s="81">
        <v>0</v>
      </c>
      <c r="AS509" s="81"/>
      <c r="AT509" s="81"/>
    </row>
    <row r="510" spans="1:46" s="77" customFormat="1" x14ac:dyDescent="0.25">
      <c r="E510" s="77" t="s">
        <v>45</v>
      </c>
      <c r="F510" s="77">
        <v>2040</v>
      </c>
      <c r="H510" s="23"/>
      <c r="I510" s="81">
        <v>4.6883592645913525</v>
      </c>
      <c r="J510" s="81">
        <v>0</v>
      </c>
      <c r="K510" s="81">
        <v>0</v>
      </c>
      <c r="L510" s="81">
        <v>0</v>
      </c>
      <c r="M510" s="81">
        <v>0</v>
      </c>
      <c r="N510" s="73">
        <v>0</v>
      </c>
      <c r="O510" s="81">
        <v>6.1028612908938058</v>
      </c>
      <c r="P510" s="81">
        <v>0</v>
      </c>
      <c r="Q510" s="81">
        <v>0</v>
      </c>
      <c r="R510" s="81">
        <v>0</v>
      </c>
      <c r="S510" s="81">
        <v>0</v>
      </c>
      <c r="T510" s="81">
        <v>7.1287539435350107</v>
      </c>
      <c r="U510" s="81">
        <v>0</v>
      </c>
      <c r="V510" s="81">
        <v>8.1740539707199833</v>
      </c>
      <c r="W510" s="81">
        <v>6.1297373237502066</v>
      </c>
      <c r="X510" s="81">
        <v>4.4445661950208244</v>
      </c>
      <c r="Y510" s="81">
        <v>0</v>
      </c>
      <c r="Z510" s="81">
        <v>0</v>
      </c>
      <c r="AA510" s="81">
        <v>0</v>
      </c>
      <c r="AB510" s="81">
        <v>8.0917992985316456</v>
      </c>
      <c r="AC510" s="81">
        <v>0</v>
      </c>
      <c r="AD510" s="81">
        <v>0</v>
      </c>
      <c r="AE510" s="81">
        <v>0</v>
      </c>
      <c r="AF510" s="81">
        <v>4.8482192215051318</v>
      </c>
      <c r="AG510" s="81">
        <v>4.7905647890650469</v>
      </c>
      <c r="AH510" s="81">
        <v>4.440831820662507</v>
      </c>
      <c r="AI510" s="81">
        <v>0</v>
      </c>
      <c r="AJ510" s="81">
        <v>0</v>
      </c>
      <c r="AK510" s="81">
        <v>0</v>
      </c>
      <c r="AL510" s="81">
        <v>4.4491743844927765</v>
      </c>
      <c r="AM510" s="81">
        <v>0</v>
      </c>
      <c r="AN510" s="81">
        <v>0</v>
      </c>
      <c r="AO510" s="81">
        <v>0</v>
      </c>
      <c r="AP510" s="81">
        <v>5.6638659296413962</v>
      </c>
      <c r="AQ510" s="81">
        <v>0</v>
      </c>
      <c r="AR510" s="81">
        <v>0</v>
      </c>
      <c r="AS510" s="81"/>
      <c r="AT510" s="81"/>
    </row>
    <row r="511" spans="1:46" s="77" customFormat="1" x14ac:dyDescent="0.25">
      <c r="E511" s="77" t="s">
        <v>45</v>
      </c>
      <c r="F511" s="77">
        <v>2050</v>
      </c>
      <c r="H511" s="23"/>
      <c r="I511" s="81">
        <v>4.6160432377177889</v>
      </c>
      <c r="J511" s="81">
        <v>0</v>
      </c>
      <c r="K511" s="81">
        <v>0</v>
      </c>
      <c r="L511" s="81">
        <v>0</v>
      </c>
      <c r="M511" s="81">
        <v>0</v>
      </c>
      <c r="N511" s="73">
        <v>0</v>
      </c>
      <c r="O511" s="81">
        <v>5.7960748744559867</v>
      </c>
      <c r="P511" s="81">
        <v>0</v>
      </c>
      <c r="Q511" s="81">
        <v>0</v>
      </c>
      <c r="R511" s="81">
        <v>0</v>
      </c>
      <c r="S511" s="81">
        <v>0</v>
      </c>
      <c r="T511" s="81">
        <v>6.6850926063702403</v>
      </c>
      <c r="U511" s="81">
        <v>0</v>
      </c>
      <c r="V511" s="81">
        <v>7.6075828839677424</v>
      </c>
      <c r="W511" s="81">
        <v>5.7745516356315472</v>
      </c>
      <c r="X511" s="81">
        <v>4.2764419756576313</v>
      </c>
      <c r="Y511" s="81">
        <v>0</v>
      </c>
      <c r="Z511" s="81">
        <v>0</v>
      </c>
      <c r="AA511" s="81">
        <v>0</v>
      </c>
      <c r="AB511" s="81">
        <v>7.4565989883527388</v>
      </c>
      <c r="AC511" s="81">
        <v>0</v>
      </c>
      <c r="AD511" s="81">
        <v>0</v>
      </c>
      <c r="AE511" s="81">
        <v>0</v>
      </c>
      <c r="AF511" s="81">
        <v>4.7599171989401894</v>
      </c>
      <c r="AG511" s="81">
        <v>4.7080282097441133</v>
      </c>
      <c r="AH511" s="81">
        <v>4.2305193135959165</v>
      </c>
      <c r="AI511" s="81">
        <v>0</v>
      </c>
      <c r="AJ511" s="81">
        <v>0</v>
      </c>
      <c r="AK511" s="81">
        <v>0</v>
      </c>
      <c r="AL511" s="81">
        <v>4.2992242555440452</v>
      </c>
      <c r="AM511" s="81">
        <v>0</v>
      </c>
      <c r="AN511" s="81">
        <v>0</v>
      </c>
      <c r="AO511" s="81">
        <v>0</v>
      </c>
      <c r="AP511" s="81">
        <v>4.9258030508064961</v>
      </c>
      <c r="AQ511" s="81">
        <v>0</v>
      </c>
      <c r="AR511" s="81">
        <v>0</v>
      </c>
      <c r="AS511" s="81"/>
      <c r="AT511" s="81"/>
    </row>
    <row r="512" spans="1:46" s="77" customFormat="1" x14ac:dyDescent="0.25">
      <c r="B512" s="77" t="s">
        <v>46</v>
      </c>
      <c r="I512" s="83"/>
      <c r="J512" s="83"/>
      <c r="K512" s="83"/>
      <c r="L512" s="83"/>
      <c r="M512" s="83"/>
      <c r="N512" s="41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3"/>
      <c r="AF512" s="83"/>
      <c r="AG512" s="83"/>
      <c r="AH512" s="83"/>
      <c r="AI512" s="83"/>
      <c r="AJ512" s="83"/>
      <c r="AK512" s="83"/>
      <c r="AL512" s="83"/>
      <c r="AM512" s="83"/>
      <c r="AN512" s="83"/>
      <c r="AO512" s="83"/>
      <c r="AP512" s="83"/>
      <c r="AQ512" s="83"/>
      <c r="AR512" s="83"/>
      <c r="AS512" s="83"/>
      <c r="AT512" s="83"/>
    </row>
    <row r="513" spans="1:46" s="77" customFormat="1" x14ac:dyDescent="0.25">
      <c r="A513" s="77" t="s">
        <v>147</v>
      </c>
      <c r="B513" s="77" t="s">
        <v>42</v>
      </c>
      <c r="D513" s="77" t="s">
        <v>40</v>
      </c>
      <c r="E513" s="77" t="s">
        <v>41</v>
      </c>
      <c r="F513" s="77">
        <v>2010</v>
      </c>
      <c r="I513" s="81">
        <v>3.2904108138894592E-2</v>
      </c>
      <c r="J513" s="81">
        <v>0.19939733621753461</v>
      </c>
      <c r="K513" s="81">
        <v>0</v>
      </c>
      <c r="L513" s="81">
        <v>0.25802282335496035</v>
      </c>
      <c r="M513" s="81">
        <v>2.2822310487154752E-2</v>
      </c>
      <c r="N513" s="73">
        <v>0</v>
      </c>
      <c r="O513" s="81">
        <v>4.0338933896728046E-2</v>
      </c>
      <c r="P513" s="81">
        <v>9.6311446830658065E-2</v>
      </c>
      <c r="Q513" s="81">
        <v>0.36565106540952075</v>
      </c>
      <c r="R513" s="81">
        <v>0</v>
      </c>
      <c r="S513" s="81">
        <v>0</v>
      </c>
      <c r="T513" s="81">
        <v>3.3458454388538597</v>
      </c>
      <c r="U513" s="81">
        <v>0</v>
      </c>
      <c r="V513" s="81">
        <v>3.465625935607012</v>
      </c>
      <c r="W513" s="81">
        <v>0.38616616315273294</v>
      </c>
      <c r="X513" s="81">
        <v>0.16421174213550463</v>
      </c>
      <c r="Y513" s="81">
        <v>0.34016805459415234</v>
      </c>
      <c r="Z513" s="81">
        <v>0</v>
      </c>
      <c r="AA513" s="81">
        <v>0</v>
      </c>
      <c r="AB513" s="81">
        <v>3.3274323357540112</v>
      </c>
      <c r="AC513" s="81">
        <v>0</v>
      </c>
      <c r="AD513" s="81">
        <v>4.6569481304269108E-3</v>
      </c>
      <c r="AE513" s="81">
        <v>0</v>
      </c>
      <c r="AF513" s="81">
        <v>1.5846987595324678E-2</v>
      </c>
      <c r="AG513" s="81">
        <v>8.0198049046145123E-2</v>
      </c>
      <c r="AH513" s="81">
        <v>2.2473171994452103E-3</v>
      </c>
      <c r="AI513" s="81">
        <v>9.2506583288687208E-4</v>
      </c>
      <c r="AJ513" s="81">
        <v>0</v>
      </c>
      <c r="AK513" s="81">
        <v>1.8736349398874386E-3</v>
      </c>
      <c r="AL513" s="81">
        <v>0.7844648532929992</v>
      </c>
      <c r="AM513" s="81">
        <v>0.68392063248137802</v>
      </c>
      <c r="AN513" s="81">
        <v>0.24188990691438333</v>
      </c>
      <c r="AO513" s="81">
        <v>0</v>
      </c>
      <c r="AP513" s="81">
        <v>7.3890935970762878E-2</v>
      </c>
      <c r="AQ513" s="81">
        <v>4.7683815438395061E-2</v>
      </c>
      <c r="AR513" s="81">
        <v>5.3071411837852557E-3</v>
      </c>
      <c r="AS513" s="81"/>
      <c r="AT513" s="81"/>
    </row>
    <row r="514" spans="1:46" s="77" customFormat="1" x14ac:dyDescent="0.25">
      <c r="A514" s="77" t="s">
        <v>147</v>
      </c>
      <c r="B514" s="77" t="s">
        <v>42</v>
      </c>
      <c r="D514" s="77" t="s">
        <v>40</v>
      </c>
      <c r="E514" s="77" t="s">
        <v>41</v>
      </c>
      <c r="F514" s="77">
        <v>2020</v>
      </c>
      <c r="H514" s="24"/>
      <c r="I514" s="81">
        <v>0.11989437764222909</v>
      </c>
      <c r="J514" s="81">
        <v>0.51923602557005721</v>
      </c>
      <c r="K514" s="81">
        <v>0</v>
      </c>
      <c r="L514" s="81">
        <v>0.71065477933694243</v>
      </c>
      <c r="M514" s="81">
        <v>8.7561666747578204E-2</v>
      </c>
      <c r="N514" s="73">
        <v>0</v>
      </c>
      <c r="O514" s="81">
        <v>5.1027559909152448E-2</v>
      </c>
      <c r="P514" s="81">
        <v>0.26773144928037046</v>
      </c>
      <c r="Q514" s="81">
        <v>1.1765634423136779</v>
      </c>
      <c r="R514" s="81">
        <v>0</v>
      </c>
      <c r="S514" s="81">
        <v>0</v>
      </c>
      <c r="T514" s="81">
        <v>10.944586764959796</v>
      </c>
      <c r="U514" s="81">
        <v>0</v>
      </c>
      <c r="V514" s="81">
        <v>9.3820499281969951</v>
      </c>
      <c r="W514" s="81">
        <v>0.98583493733646532</v>
      </c>
      <c r="X514" s="81">
        <v>0.47169809535882451</v>
      </c>
      <c r="Y514" s="81">
        <v>0.70509920550402194</v>
      </c>
      <c r="Z514" s="81">
        <v>0</v>
      </c>
      <c r="AA514" s="81">
        <v>0</v>
      </c>
      <c r="AB514" s="81">
        <v>7.9158520534125145</v>
      </c>
      <c r="AC514" s="81">
        <v>0</v>
      </c>
      <c r="AD514" s="81">
        <v>1.3280350233914431E-2</v>
      </c>
      <c r="AE514" s="81">
        <v>0</v>
      </c>
      <c r="AF514" s="81">
        <v>4.6807148183260247E-2</v>
      </c>
      <c r="AG514" s="81">
        <v>0.20024716754681851</v>
      </c>
      <c r="AH514" s="81">
        <v>2.666228080695607E-3</v>
      </c>
      <c r="AI514" s="81">
        <v>0</v>
      </c>
      <c r="AJ514" s="81">
        <v>0</v>
      </c>
      <c r="AK514" s="81">
        <v>1.1051245846032128E-2</v>
      </c>
      <c r="AL514" s="81">
        <v>1.4671115553517764</v>
      </c>
      <c r="AM514" s="81">
        <v>1.5386350567378442</v>
      </c>
      <c r="AN514" s="81">
        <v>0.70125843508537644</v>
      </c>
      <c r="AO514" s="81">
        <v>0</v>
      </c>
      <c r="AP514" s="81">
        <v>0.20731906840078718</v>
      </c>
      <c r="AQ514" s="81">
        <v>9.3114906449029297E-2</v>
      </c>
      <c r="AR514" s="81">
        <v>1.6378608598477968E-2</v>
      </c>
      <c r="AS514" s="81"/>
      <c r="AT514" s="81"/>
    </row>
    <row r="515" spans="1:46" s="77" customFormat="1" x14ac:dyDescent="0.25">
      <c r="A515" s="77" t="s">
        <v>147</v>
      </c>
      <c r="B515" s="77" t="s">
        <v>42</v>
      </c>
      <c r="D515" s="77" t="s">
        <v>40</v>
      </c>
      <c r="E515" s="77" t="s">
        <v>41</v>
      </c>
      <c r="F515" s="77">
        <v>2030</v>
      </c>
      <c r="H515" s="24"/>
      <c r="I515" s="81">
        <v>0.14453449417690392</v>
      </c>
      <c r="J515" s="81">
        <v>0.53285338258833792</v>
      </c>
      <c r="K515" s="81">
        <v>0</v>
      </c>
      <c r="L515" s="81">
        <v>0.60953166060192143</v>
      </c>
      <c r="M515" s="81">
        <v>0.11609509253399009</v>
      </c>
      <c r="N515" s="73">
        <v>0</v>
      </c>
      <c r="O515" s="81">
        <v>3.5043508286285496E-2</v>
      </c>
      <c r="P515" s="81">
        <v>0.28102261930754918</v>
      </c>
      <c r="Q515" s="81">
        <v>1.2413682803868957</v>
      </c>
      <c r="R515" s="81">
        <v>0</v>
      </c>
      <c r="S515" s="81">
        <v>0</v>
      </c>
      <c r="T515" s="81">
        <v>10.919168591476303</v>
      </c>
      <c r="U515" s="81">
        <v>0</v>
      </c>
      <c r="V515" s="81">
        <v>9.8846944159776928</v>
      </c>
      <c r="W515" s="81">
        <v>0.91268263721325738</v>
      </c>
      <c r="X515" s="81">
        <v>0.50543277843710011</v>
      </c>
      <c r="Y515" s="81">
        <v>0.62990335138281461</v>
      </c>
      <c r="Z515" s="81">
        <v>0</v>
      </c>
      <c r="AA515" s="81">
        <v>0</v>
      </c>
      <c r="AB515" s="81">
        <v>7.9020562874376417</v>
      </c>
      <c r="AC515" s="81">
        <v>0</v>
      </c>
      <c r="AD515" s="81">
        <v>1.4150355167040858E-2</v>
      </c>
      <c r="AE515" s="81">
        <v>0</v>
      </c>
      <c r="AF515" s="81">
        <v>5.3362755528621797E-2</v>
      </c>
      <c r="AG515" s="81">
        <v>0.18444269470369318</v>
      </c>
      <c r="AH515" s="81">
        <v>3.1744362755375274E-3</v>
      </c>
      <c r="AI515" s="81">
        <v>0</v>
      </c>
      <c r="AJ515" s="81">
        <v>0</v>
      </c>
      <c r="AK515" s="81">
        <v>1.5194176845348961E-2</v>
      </c>
      <c r="AL515" s="81">
        <v>1.667559486279083</v>
      </c>
      <c r="AM515" s="81">
        <v>1.2734065024107095</v>
      </c>
      <c r="AN515" s="81">
        <v>0.72175396800376612</v>
      </c>
      <c r="AO515" s="81">
        <v>0</v>
      </c>
      <c r="AP515" s="81">
        <v>0.18074453358021708</v>
      </c>
      <c r="AQ515" s="81">
        <v>6.900406129421463E-2</v>
      </c>
      <c r="AR515" s="81">
        <v>1.9367463904126688E-2</v>
      </c>
      <c r="AS515" s="81"/>
      <c r="AT515" s="81"/>
    </row>
    <row r="516" spans="1:46" s="77" customFormat="1" x14ac:dyDescent="0.25">
      <c r="A516" s="77" t="s">
        <v>147</v>
      </c>
      <c r="B516" s="77" t="s">
        <v>42</v>
      </c>
      <c r="D516" s="77" t="s">
        <v>40</v>
      </c>
      <c r="E516" s="77" t="s">
        <v>41</v>
      </c>
      <c r="F516" s="77">
        <v>2040</v>
      </c>
      <c r="H516" s="24"/>
      <c r="I516" s="81">
        <v>0.19433541171853974</v>
      </c>
      <c r="J516" s="81">
        <v>0.54545108501357065</v>
      </c>
      <c r="K516" s="81">
        <v>0</v>
      </c>
      <c r="L516" s="81">
        <v>0.60701682108689625</v>
      </c>
      <c r="M516" s="81">
        <v>0.14845991002993947</v>
      </c>
      <c r="N516" s="73">
        <v>0</v>
      </c>
      <c r="O516" s="81">
        <v>2.0873965148049733E-2</v>
      </c>
      <c r="P516" s="81">
        <v>0.29314655780265469</v>
      </c>
      <c r="Q516" s="81">
        <v>1.3587131297917643</v>
      </c>
      <c r="R516" s="81">
        <v>0</v>
      </c>
      <c r="S516" s="81">
        <v>0</v>
      </c>
      <c r="T516" s="81">
        <v>10.973028110849167</v>
      </c>
      <c r="U516" s="81">
        <v>0</v>
      </c>
      <c r="V516" s="81">
        <v>10.016993050943304</v>
      </c>
      <c r="W516" s="81">
        <v>0.95157443685855414</v>
      </c>
      <c r="X516" s="81">
        <v>0.53862518453902886</v>
      </c>
      <c r="Y516" s="81">
        <v>0.54859312845105446</v>
      </c>
      <c r="Z516" s="81">
        <v>0</v>
      </c>
      <c r="AA516" s="81">
        <v>0</v>
      </c>
      <c r="AB516" s="81">
        <v>7.7820855342641213</v>
      </c>
      <c r="AC516" s="81">
        <v>0</v>
      </c>
      <c r="AD516" s="81">
        <v>1.5410445249102737E-2</v>
      </c>
      <c r="AE516" s="81">
        <v>0</v>
      </c>
      <c r="AF516" s="81">
        <v>5.9971393570703628E-2</v>
      </c>
      <c r="AG516" s="81">
        <v>0.17320949258307414</v>
      </c>
      <c r="AH516" s="81">
        <v>2.9774815616235048E-3</v>
      </c>
      <c r="AI516" s="81">
        <v>0</v>
      </c>
      <c r="AJ516" s="81">
        <v>0</v>
      </c>
      <c r="AK516" s="81">
        <v>1.9530910359479417E-2</v>
      </c>
      <c r="AL516" s="81">
        <v>1.4740861594938681</v>
      </c>
      <c r="AM516" s="81">
        <v>0.97668156209298052</v>
      </c>
      <c r="AN516" s="81">
        <v>0.74787147052311742</v>
      </c>
      <c r="AO516" s="81">
        <v>0</v>
      </c>
      <c r="AP516" s="81">
        <v>0.19277828929427687</v>
      </c>
      <c r="AQ516" s="81">
        <v>5.2421345566070261E-2</v>
      </c>
      <c r="AR516" s="81">
        <v>2.283085530960911E-2</v>
      </c>
      <c r="AS516" s="81"/>
      <c r="AT516" s="81"/>
    </row>
    <row r="517" spans="1:46" s="77" customFormat="1" x14ac:dyDescent="0.25">
      <c r="A517" s="77" t="s">
        <v>147</v>
      </c>
      <c r="B517" s="77" t="s">
        <v>42</v>
      </c>
      <c r="D517" s="77" t="s">
        <v>40</v>
      </c>
      <c r="E517" s="80" t="s">
        <v>41</v>
      </c>
      <c r="F517" s="80">
        <v>2050</v>
      </c>
      <c r="G517" s="80"/>
      <c r="H517" s="25"/>
      <c r="I517" s="82">
        <v>0.26630661856750582</v>
      </c>
      <c r="J517" s="82">
        <v>0.59092578937284423</v>
      </c>
      <c r="K517" s="82">
        <v>0</v>
      </c>
      <c r="L517" s="82">
        <v>0.63727420657867273</v>
      </c>
      <c r="M517" s="82">
        <v>0.1964506694771487</v>
      </c>
      <c r="N517" s="96">
        <v>0</v>
      </c>
      <c r="O517" s="82">
        <v>4.5814486014326382E-3</v>
      </c>
      <c r="P517" s="82">
        <v>0.32417528198358991</v>
      </c>
      <c r="Q517" s="82">
        <v>1.5777921273995024</v>
      </c>
      <c r="R517" s="82">
        <v>0</v>
      </c>
      <c r="S517" s="82">
        <v>0</v>
      </c>
      <c r="T517" s="82">
        <v>11.642230382541545</v>
      </c>
      <c r="U517" s="82">
        <v>0</v>
      </c>
      <c r="V517" s="82">
        <v>10.730206373700064</v>
      </c>
      <c r="W517" s="82">
        <v>1.0517255769087299</v>
      </c>
      <c r="X517" s="82">
        <v>0.60907216702376688</v>
      </c>
      <c r="Y517" s="82">
        <v>0.47866148750488036</v>
      </c>
      <c r="Z517" s="82">
        <v>0</v>
      </c>
      <c r="AA517" s="82">
        <v>0</v>
      </c>
      <c r="AB517" s="82">
        <v>8.0620163399332068</v>
      </c>
      <c r="AC517" s="82">
        <v>0</v>
      </c>
      <c r="AD517" s="82">
        <v>1.780805311104168E-2</v>
      </c>
      <c r="AE517" s="82">
        <v>0</v>
      </c>
      <c r="AF517" s="82">
        <v>7.1400233445062827E-2</v>
      </c>
      <c r="AG517" s="82">
        <v>0.16890101813698669</v>
      </c>
      <c r="AH517" s="82">
        <v>2.8986736478844623E-3</v>
      </c>
      <c r="AI517" s="82">
        <v>0</v>
      </c>
      <c r="AJ517" s="82">
        <v>0</v>
      </c>
      <c r="AK517" s="82">
        <v>2.5941555473545444E-2</v>
      </c>
      <c r="AL517" s="82">
        <v>1.3169588869392013</v>
      </c>
      <c r="AM517" s="82">
        <v>0.66514545764110411</v>
      </c>
      <c r="AN517" s="82">
        <v>0.82110792804820476</v>
      </c>
      <c r="AO517" s="82">
        <v>0</v>
      </c>
      <c r="AP517" s="82">
        <v>0.21818127925522296</v>
      </c>
      <c r="AQ517" s="82">
        <v>3.4892142997698633E-2</v>
      </c>
      <c r="AR517" s="82">
        <v>2.8347933485016543E-2</v>
      </c>
      <c r="AS517" s="85"/>
      <c r="AT517" s="85"/>
    </row>
    <row r="518" spans="1:46" s="77" customFormat="1" x14ac:dyDescent="0.25">
      <c r="E518" s="77" t="s">
        <v>45</v>
      </c>
      <c r="F518" s="77">
        <v>2010</v>
      </c>
      <c r="I518" s="81">
        <v>4.1599115138626219</v>
      </c>
      <c r="J518" s="81">
        <v>5.0044666820031605</v>
      </c>
      <c r="K518" s="81">
        <v>6.198706063589758</v>
      </c>
      <c r="L518" s="81">
        <v>3.8023790169754665</v>
      </c>
      <c r="M518" s="81">
        <v>4.1839304695310169</v>
      </c>
      <c r="N518" s="73">
        <v>6.3856505820887497</v>
      </c>
      <c r="O518" s="81">
        <v>4.5428297485346869</v>
      </c>
      <c r="P518" s="81">
        <v>4.0448739745530142</v>
      </c>
      <c r="Q518" s="81">
        <v>5.1505648764524095</v>
      </c>
      <c r="R518" s="81">
        <v>0</v>
      </c>
      <c r="S518" s="81">
        <v>0</v>
      </c>
      <c r="T518" s="81">
        <v>4.8284248122263564</v>
      </c>
      <c r="U518" s="81">
        <v>0</v>
      </c>
      <c r="V518" s="81">
        <v>5.1647287059974181</v>
      </c>
      <c r="W518" s="81">
        <v>4.5224292853114392</v>
      </c>
      <c r="X518" s="81">
        <v>3.8743226440475746</v>
      </c>
      <c r="Y518" s="81">
        <v>3.8514032237015816</v>
      </c>
      <c r="Z518" s="81">
        <v>0</v>
      </c>
      <c r="AA518" s="81">
        <v>0</v>
      </c>
      <c r="AB518" s="81">
        <v>5.3053323319861061</v>
      </c>
      <c r="AC518" s="81">
        <v>0</v>
      </c>
      <c r="AD518" s="81">
        <v>5.1272379175321738</v>
      </c>
      <c r="AE518" s="81">
        <v>0</v>
      </c>
      <c r="AF518" s="81">
        <v>4.1963662521634655</v>
      </c>
      <c r="AG518" s="81">
        <v>4.1804493831411254</v>
      </c>
      <c r="AH518" s="81">
        <v>3.4431425151075232</v>
      </c>
      <c r="AI518" s="81">
        <v>4.2740052124227521</v>
      </c>
      <c r="AJ518" s="81">
        <v>0</v>
      </c>
      <c r="AK518" s="81">
        <v>3.9801226154684288</v>
      </c>
      <c r="AL518" s="81">
        <v>4.016527694487011</v>
      </c>
      <c r="AM518" s="81">
        <v>3.6370981293760605</v>
      </c>
      <c r="AN518" s="81">
        <v>4.1843124129599456</v>
      </c>
      <c r="AO518" s="81">
        <v>0</v>
      </c>
      <c r="AP518" s="81">
        <v>4.171406925200059</v>
      </c>
      <c r="AQ518" s="81">
        <v>3.9907479391934007</v>
      </c>
      <c r="AR518" s="81">
        <v>5.4575938164584201</v>
      </c>
      <c r="AS518" s="81"/>
      <c r="AT518" s="81"/>
    </row>
    <row r="519" spans="1:46" s="77" customFormat="1" x14ac:dyDescent="0.25">
      <c r="E519" s="77" t="s">
        <v>45</v>
      </c>
      <c r="F519" s="77">
        <v>2020</v>
      </c>
      <c r="H519" s="23"/>
      <c r="I519" s="81">
        <v>4.0999999698604963</v>
      </c>
      <c r="J519" s="81">
        <v>4.6968728107877338</v>
      </c>
      <c r="K519" s="81">
        <v>5.8534464259642061</v>
      </c>
      <c r="L519" s="81">
        <v>3.6658460246378848</v>
      </c>
      <c r="M519" s="81">
        <v>4.1166284776309219</v>
      </c>
      <c r="N519" s="73">
        <v>6.0748591780136794</v>
      </c>
      <c r="O519" s="81">
        <v>4.3123425668761746</v>
      </c>
      <c r="P519" s="81">
        <v>3.8886263895572495</v>
      </c>
      <c r="Q519" s="81">
        <v>4.7961700225454473</v>
      </c>
      <c r="R519" s="81">
        <v>0</v>
      </c>
      <c r="S519" s="81">
        <v>0</v>
      </c>
      <c r="T519" s="81">
        <v>4.5377261937127535</v>
      </c>
      <c r="U519" s="81">
        <v>0</v>
      </c>
      <c r="V519" s="81">
        <v>4.8302252347303636</v>
      </c>
      <c r="W519" s="81">
        <v>4.2812529988480179</v>
      </c>
      <c r="X519" s="81">
        <v>3.7450402925671238</v>
      </c>
      <c r="Y519" s="81">
        <v>3.7330524394531244</v>
      </c>
      <c r="Z519" s="81">
        <v>0</v>
      </c>
      <c r="AA519" s="81">
        <v>0</v>
      </c>
      <c r="AB519" s="81">
        <v>4.9654256428222991</v>
      </c>
      <c r="AC519" s="81">
        <v>0</v>
      </c>
      <c r="AD519" s="81">
        <v>4.7860717370354227</v>
      </c>
      <c r="AE519" s="81">
        <v>0</v>
      </c>
      <c r="AF519" s="81">
        <v>4.1252378656072324</v>
      </c>
      <c r="AG519" s="81">
        <v>4.1142184947456135</v>
      </c>
      <c r="AH519" s="81">
        <v>3.2828320296885134</v>
      </c>
      <c r="AI519" s="81">
        <v>5.2046438903418473</v>
      </c>
      <c r="AJ519" s="81">
        <v>0</v>
      </c>
      <c r="AK519" s="81">
        <v>3.8182879987201077</v>
      </c>
      <c r="AL519" s="81">
        <v>3.8971625707302597</v>
      </c>
      <c r="AM519" s="81">
        <v>3.5351342125810343</v>
      </c>
      <c r="AN519" s="81">
        <v>4.1168929000047969</v>
      </c>
      <c r="AO519" s="81">
        <v>0</v>
      </c>
      <c r="AP519" s="81">
        <v>4.0210048417526139</v>
      </c>
      <c r="AQ519" s="81">
        <v>3.8494732027166387</v>
      </c>
      <c r="AR519" s="81">
        <v>5.0754768257646949</v>
      </c>
      <c r="AS519" s="81"/>
      <c r="AT519" s="81"/>
    </row>
    <row r="520" spans="1:46" s="77" customFormat="1" x14ac:dyDescent="0.25">
      <c r="E520" s="77" t="s">
        <v>45</v>
      </c>
      <c r="F520" s="77">
        <v>2030</v>
      </c>
      <c r="H520" s="23"/>
      <c r="I520" s="81">
        <v>4.0865198724600171</v>
      </c>
      <c r="J520" s="81">
        <v>4.5058995994734472</v>
      </c>
      <c r="K520" s="81">
        <v>4.7604405592371135</v>
      </c>
      <c r="L520" s="81">
        <v>3.5295958546670745</v>
      </c>
      <c r="M520" s="81">
        <v>4.1014855294534023</v>
      </c>
      <c r="N520" s="73">
        <v>6.004931112096787</v>
      </c>
      <c r="O520" s="81">
        <v>3.8270237170938715</v>
      </c>
      <c r="P520" s="81">
        <v>3.7111190855184333</v>
      </c>
      <c r="Q520" s="81">
        <v>4.5084534518090917</v>
      </c>
      <c r="R520" s="81">
        <v>0</v>
      </c>
      <c r="S520" s="81">
        <v>0</v>
      </c>
      <c r="T520" s="81">
        <v>4.1900959214946427</v>
      </c>
      <c r="U520" s="81">
        <v>0</v>
      </c>
      <c r="V520" s="81">
        <v>4.52046265427302</v>
      </c>
      <c r="W520" s="81">
        <v>3.7292652294499855</v>
      </c>
      <c r="X520" s="81">
        <v>3.351977184767037</v>
      </c>
      <c r="Y520" s="81">
        <v>3.6682878052406109</v>
      </c>
      <c r="Z520" s="81">
        <v>0</v>
      </c>
      <c r="AA520" s="81">
        <v>0</v>
      </c>
      <c r="AB520" s="81">
        <v>4.7198726960579958</v>
      </c>
      <c r="AC520" s="81">
        <v>0</v>
      </c>
      <c r="AD520" s="81">
        <v>3.9056197802401074</v>
      </c>
      <c r="AE520" s="81">
        <v>0</v>
      </c>
      <c r="AF520" s="81">
        <v>4.1092339786320808</v>
      </c>
      <c r="AG520" s="81">
        <v>4.0993165448566238</v>
      </c>
      <c r="AH520" s="81">
        <v>2.927075449866718</v>
      </c>
      <c r="AI520" s="81">
        <v>5.7702786256792722</v>
      </c>
      <c r="AJ520" s="81">
        <v>0</v>
      </c>
      <c r="AK520" s="81">
        <v>3.337701729416195</v>
      </c>
      <c r="AL520" s="81">
        <v>3.2137723824847511</v>
      </c>
      <c r="AM520" s="81">
        <v>3.8263638980071146</v>
      </c>
      <c r="AN520" s="81">
        <v>4.1017235095898874</v>
      </c>
      <c r="AO520" s="81">
        <v>0</v>
      </c>
      <c r="AP520" s="81">
        <v>4.2792789329924492</v>
      </c>
      <c r="AQ520" s="81">
        <v>4.0626562387261105</v>
      </c>
      <c r="AR520" s="81">
        <v>4.642416851351002</v>
      </c>
      <c r="AS520" s="81"/>
      <c r="AT520" s="81"/>
    </row>
    <row r="521" spans="1:46" s="77" customFormat="1" x14ac:dyDescent="0.25">
      <c r="E521" s="77" t="s">
        <v>45</v>
      </c>
      <c r="F521" s="77">
        <v>2040</v>
      </c>
      <c r="H521" s="23"/>
      <c r="I521" s="81">
        <v>4.0743877847995869</v>
      </c>
      <c r="J521" s="81">
        <v>4.3437232905937782</v>
      </c>
      <c r="K521" s="81">
        <v>4.6905254826179403</v>
      </c>
      <c r="L521" s="81">
        <v>3.1821329923177912</v>
      </c>
      <c r="M521" s="81">
        <v>4.0878568760936327</v>
      </c>
      <c r="N521" s="73">
        <v>5.9419958527715853</v>
      </c>
      <c r="O521" s="81">
        <v>3.455060015088256</v>
      </c>
      <c r="P521" s="81">
        <v>3.5441246489458522</v>
      </c>
      <c r="Q521" s="81">
        <v>4.1114162174510671</v>
      </c>
      <c r="R521" s="81">
        <v>0</v>
      </c>
      <c r="S521" s="81">
        <v>0</v>
      </c>
      <c r="T521" s="81">
        <v>3.9198446312418596</v>
      </c>
      <c r="U521" s="81">
        <v>0</v>
      </c>
      <c r="V521" s="81">
        <v>4.3397693212093289</v>
      </c>
      <c r="W521" s="81">
        <v>3.5632534539163538</v>
      </c>
      <c r="X521" s="81">
        <v>2.9989410869620103</v>
      </c>
      <c r="Y521" s="81">
        <v>3.7113493404195759</v>
      </c>
      <c r="Z521" s="81">
        <v>0</v>
      </c>
      <c r="AA521" s="81">
        <v>0</v>
      </c>
      <c r="AB521" s="81">
        <v>4.3789523751340669</v>
      </c>
      <c r="AC521" s="81">
        <v>0</v>
      </c>
      <c r="AD521" s="81">
        <v>3.8365336286895149</v>
      </c>
      <c r="AE521" s="81">
        <v>0</v>
      </c>
      <c r="AF521" s="81">
        <v>4.0948304803544433</v>
      </c>
      <c r="AG521" s="81">
        <v>4.0859047899565324</v>
      </c>
      <c r="AH521" s="81">
        <v>2.6298726096727392</v>
      </c>
      <c r="AI521" s="81">
        <v>5.8027934564778567</v>
      </c>
      <c r="AJ521" s="81">
        <v>0</v>
      </c>
      <c r="AK521" s="81">
        <v>3.2521724714730684</v>
      </c>
      <c r="AL521" s="81">
        <v>3.1196309051295135</v>
      </c>
      <c r="AM521" s="81">
        <v>4.0349034615194812</v>
      </c>
      <c r="AN521" s="81">
        <v>4.0880710582164701</v>
      </c>
      <c r="AO521" s="81">
        <v>0</v>
      </c>
      <c r="AP521" s="81">
        <v>3.9725337090178869</v>
      </c>
      <c r="AQ521" s="81">
        <v>4.1673359124503353</v>
      </c>
      <c r="AR521" s="81">
        <v>4.2368735368771437</v>
      </c>
      <c r="AS521" s="81"/>
      <c r="AT521" s="81"/>
    </row>
    <row r="522" spans="1:46" s="77" customFormat="1" x14ac:dyDescent="0.25">
      <c r="E522" s="77" t="s">
        <v>45</v>
      </c>
      <c r="F522" s="77">
        <v>2050</v>
      </c>
      <c r="H522" s="23"/>
      <c r="I522" s="81">
        <v>4.0634689059051992</v>
      </c>
      <c r="J522" s="81">
        <v>3.9747722643745744</v>
      </c>
      <c r="K522" s="81">
        <v>4.6276019136606843</v>
      </c>
      <c r="L522" s="81">
        <v>3.0618392395734988</v>
      </c>
      <c r="M522" s="81">
        <v>4.0755910880698405</v>
      </c>
      <c r="N522" s="73">
        <v>5.8853541193789036</v>
      </c>
      <c r="O522" s="81">
        <v>3.4130537262309928</v>
      </c>
      <c r="P522" s="81">
        <v>3.1354704482675935</v>
      </c>
      <c r="Q522" s="81">
        <v>3.8696226887155634</v>
      </c>
      <c r="R522" s="81">
        <v>0</v>
      </c>
      <c r="S522" s="81">
        <v>0</v>
      </c>
      <c r="T522" s="81">
        <v>3.7002431208815563</v>
      </c>
      <c r="U522" s="81">
        <v>0</v>
      </c>
      <c r="V522" s="81">
        <v>4.0928456424241846</v>
      </c>
      <c r="W522" s="81">
        <v>3.4319688788009124</v>
      </c>
      <c r="X522" s="81">
        <v>2.9753793784046971</v>
      </c>
      <c r="Y522" s="81">
        <v>3.677878211541568</v>
      </c>
      <c r="Z522" s="81">
        <v>0</v>
      </c>
      <c r="AA522" s="81">
        <v>0</v>
      </c>
      <c r="AB522" s="81">
        <v>4.0243152632600188</v>
      </c>
      <c r="AC522" s="81">
        <v>0</v>
      </c>
      <c r="AD522" s="81">
        <v>3.7743560922939818</v>
      </c>
      <c r="AE522" s="81">
        <v>0</v>
      </c>
      <c r="AF522" s="81">
        <v>4.0818673319045704</v>
      </c>
      <c r="AG522" s="81">
        <v>4.0738342105464493</v>
      </c>
      <c r="AH522" s="81">
        <v>2.6006560237051244</v>
      </c>
      <c r="AI522" s="81">
        <v>5.7230011062021298</v>
      </c>
      <c r="AJ522" s="81">
        <v>0</v>
      </c>
      <c r="AK522" s="81">
        <v>3.0582548680591968</v>
      </c>
      <c r="AL522" s="81">
        <v>3.0979342817245481</v>
      </c>
      <c r="AM522" s="81">
        <v>3.9982073851600175</v>
      </c>
      <c r="AN522" s="81">
        <v>4.0757838519803942</v>
      </c>
      <c r="AO522" s="81">
        <v>0</v>
      </c>
      <c r="AP522" s="81">
        <v>3.4036040522453375</v>
      </c>
      <c r="AQ522" s="81">
        <v>4.0337134233102674</v>
      </c>
      <c r="AR522" s="81">
        <v>3.9996712526515887</v>
      </c>
      <c r="AS522" s="81"/>
      <c r="AT522" s="81"/>
    </row>
    <row r="523" spans="1:46" s="77" customFormat="1" x14ac:dyDescent="0.25">
      <c r="B523" s="77" t="s">
        <v>46</v>
      </c>
      <c r="N523" s="84"/>
    </row>
    <row r="524" spans="1:46" s="77" customFormat="1" x14ac:dyDescent="0.25">
      <c r="A524" s="77" t="s">
        <v>82</v>
      </c>
      <c r="B524" s="77" t="s">
        <v>42</v>
      </c>
      <c r="D524" s="77" t="s">
        <v>40</v>
      </c>
      <c r="E524" s="77" t="s">
        <v>41</v>
      </c>
      <c r="F524" s="77">
        <v>2010</v>
      </c>
      <c r="I524" s="81">
        <v>9.1388152144495888E-2</v>
      </c>
      <c r="J524" s="81">
        <v>0</v>
      </c>
      <c r="K524" s="81">
        <v>0</v>
      </c>
      <c r="L524" s="81">
        <v>0</v>
      </c>
      <c r="M524" s="81">
        <v>0</v>
      </c>
      <c r="N524" s="73">
        <v>0</v>
      </c>
      <c r="O524" s="81">
        <v>3.0453792400410039E-2</v>
      </c>
      <c r="P524" s="81">
        <v>0</v>
      </c>
      <c r="Q524" s="81">
        <v>0</v>
      </c>
      <c r="R524" s="81">
        <v>0</v>
      </c>
      <c r="S524" s="81">
        <v>0</v>
      </c>
      <c r="T524" s="81">
        <v>6.5374949517675693</v>
      </c>
      <c r="U524" s="81">
        <v>0</v>
      </c>
      <c r="V524" s="81">
        <v>8.5902529926588936E-2</v>
      </c>
      <c r="W524" s="81">
        <v>2.0848124264583587</v>
      </c>
      <c r="X524" s="81">
        <v>4.9876449530547332E-2</v>
      </c>
      <c r="Y524" s="81">
        <v>0</v>
      </c>
      <c r="Z524" s="81">
        <v>0</v>
      </c>
      <c r="AA524" s="81">
        <v>0</v>
      </c>
      <c r="AB524" s="81">
        <v>3.1762634665774967</v>
      </c>
      <c r="AC524" s="81">
        <v>0</v>
      </c>
      <c r="AD524" s="81">
        <v>0</v>
      </c>
      <c r="AE524" s="81">
        <v>0</v>
      </c>
      <c r="AF524" s="81">
        <v>0</v>
      </c>
      <c r="AG524" s="81">
        <v>1.1925462856686901E-2</v>
      </c>
      <c r="AH524" s="81">
        <v>0</v>
      </c>
      <c r="AI524" s="81">
        <v>0</v>
      </c>
      <c r="AJ524" s="81">
        <v>0</v>
      </c>
      <c r="AK524" s="81">
        <v>0</v>
      </c>
      <c r="AL524" s="81">
        <v>1.0433164610625714</v>
      </c>
      <c r="AM524" s="81">
        <v>0</v>
      </c>
      <c r="AN524" s="81">
        <v>0</v>
      </c>
      <c r="AO524" s="81">
        <v>0</v>
      </c>
      <c r="AP524" s="81">
        <v>2.6448660733687755E-3</v>
      </c>
      <c r="AQ524" s="81">
        <v>0</v>
      </c>
      <c r="AR524" s="81">
        <v>0</v>
      </c>
      <c r="AS524" s="81"/>
      <c r="AT524" s="81"/>
    </row>
    <row r="525" spans="1:46" s="77" customFormat="1" x14ac:dyDescent="0.25">
      <c r="B525" s="77" t="s">
        <v>42</v>
      </c>
      <c r="D525" s="77" t="s">
        <v>40</v>
      </c>
      <c r="E525" s="77" t="s">
        <v>41</v>
      </c>
      <c r="F525" s="77">
        <v>2020</v>
      </c>
      <c r="H525" s="24"/>
      <c r="I525" s="81">
        <v>0.11213456304669417</v>
      </c>
      <c r="J525" s="81">
        <v>0</v>
      </c>
      <c r="K525" s="81">
        <v>0</v>
      </c>
      <c r="L525" s="81">
        <v>0</v>
      </c>
      <c r="M525" s="81">
        <v>0</v>
      </c>
      <c r="N525" s="73">
        <v>0</v>
      </c>
      <c r="O525" s="81">
        <v>3.50269747233714E-2</v>
      </c>
      <c r="P525" s="81">
        <v>0</v>
      </c>
      <c r="Q525" s="81">
        <v>0</v>
      </c>
      <c r="R525" s="81">
        <v>0</v>
      </c>
      <c r="S525" s="81">
        <v>0</v>
      </c>
      <c r="T525" s="81">
        <v>7.2561365785516818</v>
      </c>
      <c r="U525" s="81">
        <v>0</v>
      </c>
      <c r="V525" s="81">
        <v>0.11155226948436481</v>
      </c>
      <c r="W525" s="81">
        <v>2.7122362417343711</v>
      </c>
      <c r="X525" s="81">
        <v>5.7101206154689763E-2</v>
      </c>
      <c r="Y525" s="81">
        <v>0</v>
      </c>
      <c r="Z525" s="81">
        <v>0</v>
      </c>
      <c r="AA525" s="81">
        <v>0</v>
      </c>
      <c r="AB525" s="81">
        <v>3.4677104857546492</v>
      </c>
      <c r="AC525" s="81">
        <v>0</v>
      </c>
      <c r="AD525" s="81">
        <v>0</v>
      </c>
      <c r="AE525" s="81">
        <v>0</v>
      </c>
      <c r="AF525" s="81">
        <v>0</v>
      </c>
      <c r="AG525" s="81">
        <v>1.2169000990005743E-2</v>
      </c>
      <c r="AH525" s="81">
        <v>0</v>
      </c>
      <c r="AI525" s="81">
        <v>0</v>
      </c>
      <c r="AJ525" s="81">
        <v>0</v>
      </c>
      <c r="AK525" s="81">
        <v>0</v>
      </c>
      <c r="AL525" s="81">
        <v>0.95468770612603593</v>
      </c>
      <c r="AM525" s="81">
        <v>0</v>
      </c>
      <c r="AN525" s="81">
        <v>0</v>
      </c>
      <c r="AO525" s="81">
        <v>0</v>
      </c>
      <c r="AP525" s="81">
        <v>3.5601173043621616E-3</v>
      </c>
      <c r="AQ525" s="81">
        <v>0</v>
      </c>
      <c r="AR525" s="81">
        <v>0</v>
      </c>
      <c r="AS525" s="81"/>
      <c r="AT525" s="81"/>
    </row>
    <row r="526" spans="1:46" s="77" customFormat="1" x14ac:dyDescent="0.25">
      <c r="B526" s="77" t="s">
        <v>42</v>
      </c>
      <c r="D526" s="77" t="s">
        <v>40</v>
      </c>
      <c r="E526" s="77" t="s">
        <v>41</v>
      </c>
      <c r="F526" s="77">
        <v>2030</v>
      </c>
      <c r="H526" s="24"/>
      <c r="I526" s="81">
        <v>0.12954797889365757</v>
      </c>
      <c r="J526" s="81">
        <v>0</v>
      </c>
      <c r="K526" s="81">
        <v>0</v>
      </c>
      <c r="L526" s="81">
        <v>0</v>
      </c>
      <c r="M526" s="81">
        <v>0</v>
      </c>
      <c r="N526" s="73">
        <v>0</v>
      </c>
      <c r="O526" s="81">
        <v>4.4571120328390494E-2</v>
      </c>
      <c r="P526" s="81">
        <v>0</v>
      </c>
      <c r="Q526" s="81">
        <v>0</v>
      </c>
      <c r="R526" s="81">
        <v>0</v>
      </c>
      <c r="S526" s="81">
        <v>0</v>
      </c>
      <c r="T526" s="81">
        <v>8.6827939328051933</v>
      </c>
      <c r="U526" s="81">
        <v>0</v>
      </c>
      <c r="V526" s="81">
        <v>0.16431249413810758</v>
      </c>
      <c r="W526" s="81">
        <v>3.5100303054471942</v>
      </c>
      <c r="X526" s="81">
        <v>6.7880374799290058E-2</v>
      </c>
      <c r="Y526" s="81">
        <v>0</v>
      </c>
      <c r="Z526" s="81">
        <v>0</v>
      </c>
      <c r="AA526" s="81">
        <v>0</v>
      </c>
      <c r="AB526" s="81">
        <v>4.228824533605672</v>
      </c>
      <c r="AC526" s="81">
        <v>0</v>
      </c>
      <c r="AD526" s="81">
        <v>0</v>
      </c>
      <c r="AE526" s="81">
        <v>0</v>
      </c>
      <c r="AF526" s="81">
        <v>0</v>
      </c>
      <c r="AG526" s="81">
        <v>1.2416996379379425E-2</v>
      </c>
      <c r="AH526" s="81">
        <v>0</v>
      </c>
      <c r="AI526" s="81">
        <v>0</v>
      </c>
      <c r="AJ526" s="81">
        <v>0</v>
      </c>
      <c r="AK526" s="81">
        <v>0</v>
      </c>
      <c r="AL526" s="81">
        <v>1.3456957126061377</v>
      </c>
      <c r="AM526" s="81">
        <v>0</v>
      </c>
      <c r="AN526" s="81">
        <v>0</v>
      </c>
      <c r="AO526" s="81">
        <v>0</v>
      </c>
      <c r="AP526" s="81">
        <v>4.3843433647078826E-3</v>
      </c>
      <c r="AQ526" s="81">
        <v>0</v>
      </c>
      <c r="AR526" s="81">
        <v>0</v>
      </c>
      <c r="AS526" s="81"/>
      <c r="AT526" s="81"/>
    </row>
    <row r="527" spans="1:46" s="77" customFormat="1" x14ac:dyDescent="0.25">
      <c r="B527" s="77" t="s">
        <v>42</v>
      </c>
      <c r="D527" s="77" t="s">
        <v>40</v>
      </c>
      <c r="E527" s="77" t="s">
        <v>41</v>
      </c>
      <c r="F527" s="77">
        <v>2040</v>
      </c>
      <c r="H527" s="24"/>
      <c r="I527" s="81">
        <v>0.13608644322217792</v>
      </c>
      <c r="J527" s="81">
        <v>0</v>
      </c>
      <c r="K527" s="81">
        <v>0</v>
      </c>
      <c r="L527" s="81">
        <v>0</v>
      </c>
      <c r="M527" s="81">
        <v>4.4007563263290814E-4</v>
      </c>
      <c r="N527" s="73">
        <v>0</v>
      </c>
      <c r="O527" s="81">
        <v>5.3030834067652043E-2</v>
      </c>
      <c r="P527" s="81">
        <v>0</v>
      </c>
      <c r="Q527" s="81">
        <v>0</v>
      </c>
      <c r="R527" s="81">
        <v>0</v>
      </c>
      <c r="S527" s="81">
        <v>0</v>
      </c>
      <c r="T527" s="81">
        <v>10.218747754746518</v>
      </c>
      <c r="U527" s="81">
        <v>0</v>
      </c>
      <c r="V527" s="81">
        <v>0.22179663836903085</v>
      </c>
      <c r="W527" s="81">
        <v>4.1503295650453333</v>
      </c>
      <c r="X527" s="81">
        <v>8.1059151042838451E-2</v>
      </c>
      <c r="Y527" s="81">
        <v>0</v>
      </c>
      <c r="Z527" s="81">
        <v>0</v>
      </c>
      <c r="AA527" s="81">
        <v>0</v>
      </c>
      <c r="AB527" s="81">
        <v>5.1984276724886849</v>
      </c>
      <c r="AC527" s="81">
        <v>0</v>
      </c>
      <c r="AD527" s="81">
        <v>0</v>
      </c>
      <c r="AE527" s="81">
        <v>0</v>
      </c>
      <c r="AF527" s="81">
        <v>0</v>
      </c>
      <c r="AG527" s="81">
        <v>1.3109736407868455E-2</v>
      </c>
      <c r="AH527" s="81">
        <v>0</v>
      </c>
      <c r="AI527" s="81">
        <v>0</v>
      </c>
      <c r="AJ527" s="81">
        <v>0</v>
      </c>
      <c r="AK527" s="81">
        <v>0</v>
      </c>
      <c r="AL527" s="81">
        <v>1.5084055700137762</v>
      </c>
      <c r="AM527" s="81">
        <v>0</v>
      </c>
      <c r="AN527" s="81">
        <v>0</v>
      </c>
      <c r="AO527" s="81">
        <v>0</v>
      </c>
      <c r="AP527" s="81">
        <v>5.3251998228654902E-3</v>
      </c>
      <c r="AQ527" s="81">
        <v>0</v>
      </c>
      <c r="AR527" s="81">
        <v>0</v>
      </c>
      <c r="AS527" s="81"/>
      <c r="AT527" s="81"/>
    </row>
    <row r="528" spans="1:46" s="77" customFormat="1" x14ac:dyDescent="0.25">
      <c r="B528" s="77" t="s">
        <v>42</v>
      </c>
      <c r="D528" s="77" t="s">
        <v>40</v>
      </c>
      <c r="E528" s="80" t="s">
        <v>41</v>
      </c>
      <c r="F528" s="80">
        <v>2050</v>
      </c>
      <c r="G528" s="80"/>
      <c r="H528" s="25"/>
      <c r="I528" s="82">
        <v>0.15514756677879102</v>
      </c>
      <c r="J528" s="82">
        <v>0</v>
      </c>
      <c r="K528" s="82">
        <v>0</v>
      </c>
      <c r="L528" s="82">
        <v>0</v>
      </c>
      <c r="M528" s="82">
        <v>1.1001890815822701E-3</v>
      </c>
      <c r="N528" s="96">
        <v>0</v>
      </c>
      <c r="O528" s="82">
        <v>6.8904056128572269E-2</v>
      </c>
      <c r="P528" s="82">
        <v>0</v>
      </c>
      <c r="Q528" s="82">
        <v>0</v>
      </c>
      <c r="R528" s="82">
        <v>0</v>
      </c>
      <c r="S528" s="82">
        <v>0</v>
      </c>
      <c r="T528" s="82">
        <v>13.142878054287449</v>
      </c>
      <c r="U528" s="82">
        <v>0</v>
      </c>
      <c r="V528" s="82">
        <v>0.31975946143956618</v>
      </c>
      <c r="W528" s="82">
        <v>5.3614949048316234</v>
      </c>
      <c r="X528" s="82">
        <v>0.10567591360811032</v>
      </c>
      <c r="Y528" s="82">
        <v>0</v>
      </c>
      <c r="Z528" s="82">
        <v>0</v>
      </c>
      <c r="AA528" s="82">
        <v>0</v>
      </c>
      <c r="AB528" s="82">
        <v>6.954891276070752</v>
      </c>
      <c r="AC528" s="82">
        <v>0</v>
      </c>
      <c r="AD528" s="82">
        <v>0</v>
      </c>
      <c r="AE528" s="82">
        <v>0</v>
      </c>
      <c r="AF528" s="82">
        <v>0</v>
      </c>
      <c r="AG528" s="82">
        <v>1.5035774763414807E-2</v>
      </c>
      <c r="AH528" s="82">
        <v>0</v>
      </c>
      <c r="AI528" s="82">
        <v>0</v>
      </c>
      <c r="AJ528" s="82">
        <v>0</v>
      </c>
      <c r="AK528" s="82">
        <v>0</v>
      </c>
      <c r="AL528" s="82">
        <v>1.8485914784542443</v>
      </c>
      <c r="AM528" s="82">
        <v>0</v>
      </c>
      <c r="AN528" s="82">
        <v>0</v>
      </c>
      <c r="AO528" s="82">
        <v>0</v>
      </c>
      <c r="AP528" s="82">
        <v>7.0496518932953176E-3</v>
      </c>
      <c r="AQ528" s="82">
        <v>0</v>
      </c>
      <c r="AR528" s="82">
        <v>0</v>
      </c>
      <c r="AS528" s="85"/>
      <c r="AT528" s="85"/>
    </row>
    <row r="529" spans="1:46" s="77" customFormat="1" x14ac:dyDescent="0.25">
      <c r="E529" s="77" t="s">
        <v>45</v>
      </c>
      <c r="F529" s="77">
        <v>2010</v>
      </c>
      <c r="I529" s="81">
        <v>2.9286474973375931</v>
      </c>
      <c r="J529" s="81">
        <v>2.9286474973375931</v>
      </c>
      <c r="K529" s="81">
        <v>2.9286474973375931</v>
      </c>
      <c r="L529" s="81">
        <v>2.9286474973375931</v>
      </c>
      <c r="M529" s="81">
        <v>2.9286474973375931</v>
      </c>
      <c r="N529" s="73">
        <v>2.9286474973375931</v>
      </c>
      <c r="O529" s="81">
        <v>2.9286474973375931</v>
      </c>
      <c r="P529" s="81">
        <v>2.9286474973375931</v>
      </c>
      <c r="Q529" s="81">
        <v>2.9286474973375931</v>
      </c>
      <c r="R529" s="81">
        <v>2.9286474973375931</v>
      </c>
      <c r="S529" s="81">
        <v>2.9286474973375931</v>
      </c>
      <c r="T529" s="81">
        <v>2.9286474973375931</v>
      </c>
      <c r="U529" s="81">
        <v>2.9286474973375931</v>
      </c>
      <c r="V529" s="81">
        <v>2.9286474973375931</v>
      </c>
      <c r="W529" s="81">
        <v>2.9286474973375931</v>
      </c>
      <c r="X529" s="81">
        <v>2.9286474973375931</v>
      </c>
      <c r="Y529" s="81">
        <v>2.9286474973375931</v>
      </c>
      <c r="Z529" s="81">
        <v>2.9286474973375931</v>
      </c>
      <c r="AA529" s="81">
        <v>2.9286474973375931</v>
      </c>
      <c r="AB529" s="81">
        <v>2.9286474973375931</v>
      </c>
      <c r="AC529" s="81">
        <v>2.9286474973375931</v>
      </c>
      <c r="AD529" s="81">
        <v>2.9286474973375931</v>
      </c>
      <c r="AE529" s="81">
        <v>2.9286474973375931</v>
      </c>
      <c r="AF529" s="81">
        <v>2.9286474973375931</v>
      </c>
      <c r="AG529" s="81">
        <v>2.9286474973375931</v>
      </c>
      <c r="AH529" s="81">
        <v>2.9286474973375931</v>
      </c>
      <c r="AI529" s="81">
        <v>2.9286474973375931</v>
      </c>
      <c r="AJ529" s="81">
        <v>2.9286474973375931</v>
      </c>
      <c r="AK529" s="81">
        <v>2.9286474973375931</v>
      </c>
      <c r="AL529" s="81">
        <v>2.9286474973375931</v>
      </c>
      <c r="AM529" s="81">
        <v>2.9286474973375931</v>
      </c>
      <c r="AN529" s="81">
        <v>2.9286474973375931</v>
      </c>
      <c r="AO529" s="81">
        <v>2.9286474973375931</v>
      </c>
      <c r="AP529" s="81">
        <v>2.9286474973375931</v>
      </c>
      <c r="AQ529" s="81">
        <v>2.9286474973375931</v>
      </c>
      <c r="AR529" s="81">
        <v>2.9286474973375931</v>
      </c>
      <c r="AS529" s="81"/>
      <c r="AT529" s="81"/>
    </row>
    <row r="530" spans="1:46" s="77" customFormat="1" x14ac:dyDescent="0.25">
      <c r="E530" s="77" t="s">
        <v>45</v>
      </c>
      <c r="F530" s="77">
        <v>2020</v>
      </c>
      <c r="I530" s="81">
        <v>2.9286474973375931</v>
      </c>
      <c r="J530" s="81">
        <v>2.9286474973375931</v>
      </c>
      <c r="K530" s="81">
        <v>2.9286474973375931</v>
      </c>
      <c r="L530" s="81">
        <v>2.9286474973375931</v>
      </c>
      <c r="M530" s="81">
        <v>2.9286474973375931</v>
      </c>
      <c r="N530" s="73">
        <v>2.9286474973375931</v>
      </c>
      <c r="O530" s="81">
        <v>2.9286474973375931</v>
      </c>
      <c r="P530" s="81">
        <v>2.9286474973375931</v>
      </c>
      <c r="Q530" s="81">
        <v>2.9286474973375931</v>
      </c>
      <c r="R530" s="81">
        <v>2.9286474973375931</v>
      </c>
      <c r="S530" s="81">
        <v>2.9286474973375931</v>
      </c>
      <c r="T530" s="81">
        <v>2.9286474973375931</v>
      </c>
      <c r="U530" s="81">
        <v>2.9286474973375931</v>
      </c>
      <c r="V530" s="81">
        <v>2.9286474973375931</v>
      </c>
      <c r="W530" s="81">
        <v>2.9286474973375931</v>
      </c>
      <c r="X530" s="81">
        <v>2.9286474973375931</v>
      </c>
      <c r="Y530" s="81">
        <v>2.9286474973375931</v>
      </c>
      <c r="Z530" s="81">
        <v>2.9286474973375931</v>
      </c>
      <c r="AA530" s="81">
        <v>2.9286474973375931</v>
      </c>
      <c r="AB530" s="81">
        <v>2.9286474973375931</v>
      </c>
      <c r="AC530" s="81">
        <v>2.9286474973375931</v>
      </c>
      <c r="AD530" s="81">
        <v>2.9286474973375931</v>
      </c>
      <c r="AE530" s="81">
        <v>2.9286474973375931</v>
      </c>
      <c r="AF530" s="81">
        <v>2.9286474973375931</v>
      </c>
      <c r="AG530" s="81">
        <v>2.9286474973375931</v>
      </c>
      <c r="AH530" s="81">
        <v>2.9286474973375931</v>
      </c>
      <c r="AI530" s="81">
        <v>2.9286474973375931</v>
      </c>
      <c r="AJ530" s="81">
        <v>2.9286474973375931</v>
      </c>
      <c r="AK530" s="81">
        <v>2.9286474973375931</v>
      </c>
      <c r="AL530" s="81">
        <v>2.9286474973375931</v>
      </c>
      <c r="AM530" s="81">
        <v>2.9286474973375931</v>
      </c>
      <c r="AN530" s="81">
        <v>2.9286474973375931</v>
      </c>
      <c r="AO530" s="81">
        <v>2.9286474973375931</v>
      </c>
      <c r="AP530" s="81">
        <v>2.9286474973375931</v>
      </c>
      <c r="AQ530" s="81">
        <v>2.9286474973375931</v>
      </c>
      <c r="AR530" s="81">
        <v>2.9286474973375931</v>
      </c>
      <c r="AS530" s="81"/>
      <c r="AT530" s="81"/>
    </row>
    <row r="531" spans="1:46" s="77" customFormat="1" x14ac:dyDescent="0.25">
      <c r="E531" s="77" t="s">
        <v>45</v>
      </c>
      <c r="F531" s="77">
        <v>2030</v>
      </c>
      <c r="I531" s="81">
        <v>2.9286474973375931</v>
      </c>
      <c r="J531" s="81">
        <v>2.9286474973375931</v>
      </c>
      <c r="K531" s="81">
        <v>2.9286474973375931</v>
      </c>
      <c r="L531" s="81">
        <v>2.9286474973375931</v>
      </c>
      <c r="M531" s="81">
        <v>2.9286474973375931</v>
      </c>
      <c r="N531" s="73">
        <v>2.9286474973375931</v>
      </c>
      <c r="O531" s="81">
        <v>2.9286474973375931</v>
      </c>
      <c r="P531" s="81">
        <v>2.9286474973375931</v>
      </c>
      <c r="Q531" s="81">
        <v>2.9286474973375931</v>
      </c>
      <c r="R531" s="81">
        <v>2.9286474973375931</v>
      </c>
      <c r="S531" s="81">
        <v>2.9286474973375931</v>
      </c>
      <c r="T531" s="81">
        <v>2.9286474973375931</v>
      </c>
      <c r="U531" s="81">
        <v>2.9286474973375931</v>
      </c>
      <c r="V531" s="81">
        <v>2.9286474973375931</v>
      </c>
      <c r="W531" s="81">
        <v>2.9286474973375931</v>
      </c>
      <c r="X531" s="81">
        <v>2.9286474973375931</v>
      </c>
      <c r="Y531" s="81">
        <v>2.9286474973375931</v>
      </c>
      <c r="Z531" s="81">
        <v>2.9286474973375931</v>
      </c>
      <c r="AA531" s="81">
        <v>2.9286474973375931</v>
      </c>
      <c r="AB531" s="81">
        <v>2.9286474973375931</v>
      </c>
      <c r="AC531" s="81">
        <v>2.9286474973375931</v>
      </c>
      <c r="AD531" s="81">
        <v>2.9286474973375931</v>
      </c>
      <c r="AE531" s="81">
        <v>2.9286474973375931</v>
      </c>
      <c r="AF531" s="81">
        <v>2.9286474973375931</v>
      </c>
      <c r="AG531" s="81">
        <v>2.9286474973375931</v>
      </c>
      <c r="AH531" s="81">
        <v>2.9286474973375931</v>
      </c>
      <c r="AI531" s="81">
        <v>2.9286474973375931</v>
      </c>
      <c r="AJ531" s="81">
        <v>2.9286474973375931</v>
      </c>
      <c r="AK531" s="81">
        <v>2.9286474973375931</v>
      </c>
      <c r="AL531" s="81">
        <v>2.9286474973375931</v>
      </c>
      <c r="AM531" s="81">
        <v>2.9286474973375931</v>
      </c>
      <c r="AN531" s="81">
        <v>2.9286474973375931</v>
      </c>
      <c r="AO531" s="81">
        <v>2.9286474973375931</v>
      </c>
      <c r="AP531" s="81">
        <v>2.9286474973375931</v>
      </c>
      <c r="AQ531" s="81">
        <v>2.9286474973375931</v>
      </c>
      <c r="AR531" s="81">
        <v>2.9286474973375931</v>
      </c>
      <c r="AS531" s="81"/>
      <c r="AT531" s="81"/>
    </row>
    <row r="532" spans="1:46" s="77" customFormat="1" x14ac:dyDescent="0.25">
      <c r="E532" s="77" t="s">
        <v>45</v>
      </c>
      <c r="F532" s="77">
        <v>2040</v>
      </c>
      <c r="I532" s="81">
        <v>2.9286474973375931</v>
      </c>
      <c r="J532" s="81">
        <v>2.9286474973375931</v>
      </c>
      <c r="K532" s="81">
        <v>2.9286474973375931</v>
      </c>
      <c r="L532" s="81">
        <v>2.9286474973375931</v>
      </c>
      <c r="M532" s="81">
        <v>2.9286474973375931</v>
      </c>
      <c r="N532" s="73">
        <v>2.9286474973375931</v>
      </c>
      <c r="O532" s="81">
        <v>2.9286474973375931</v>
      </c>
      <c r="P532" s="81">
        <v>2.9286474973375931</v>
      </c>
      <c r="Q532" s="81">
        <v>2.9286474973375931</v>
      </c>
      <c r="R532" s="81">
        <v>2.9286474973375931</v>
      </c>
      <c r="S532" s="81">
        <v>2.9286474973375931</v>
      </c>
      <c r="T532" s="81">
        <v>2.9286474973375931</v>
      </c>
      <c r="U532" s="81">
        <v>2.9286474973375931</v>
      </c>
      <c r="V532" s="81">
        <v>2.9286474973375931</v>
      </c>
      <c r="W532" s="81">
        <v>2.9286474973375931</v>
      </c>
      <c r="X532" s="81">
        <v>2.9286474973375931</v>
      </c>
      <c r="Y532" s="81">
        <v>2.9286474973375931</v>
      </c>
      <c r="Z532" s="81">
        <v>2.9286474973375931</v>
      </c>
      <c r="AA532" s="81">
        <v>2.9286474973375931</v>
      </c>
      <c r="AB532" s="81">
        <v>2.9286474973375931</v>
      </c>
      <c r="AC532" s="81">
        <v>2.9286474973375931</v>
      </c>
      <c r="AD532" s="81">
        <v>2.9286474973375931</v>
      </c>
      <c r="AE532" s="81">
        <v>2.9286474973375931</v>
      </c>
      <c r="AF532" s="81">
        <v>2.9286474973375931</v>
      </c>
      <c r="AG532" s="81">
        <v>2.9286474973375931</v>
      </c>
      <c r="AH532" s="81">
        <v>2.9286474973375931</v>
      </c>
      <c r="AI532" s="81">
        <v>2.9286474973375931</v>
      </c>
      <c r="AJ532" s="81">
        <v>2.9286474973375931</v>
      </c>
      <c r="AK532" s="81">
        <v>2.9286474973375931</v>
      </c>
      <c r="AL532" s="81">
        <v>2.9286474973375931</v>
      </c>
      <c r="AM532" s="81">
        <v>2.9286474973375931</v>
      </c>
      <c r="AN532" s="81">
        <v>2.9286474973375931</v>
      </c>
      <c r="AO532" s="81">
        <v>2.9286474973375931</v>
      </c>
      <c r="AP532" s="81">
        <v>2.9286474973375931</v>
      </c>
      <c r="AQ532" s="81">
        <v>2.9286474973375931</v>
      </c>
      <c r="AR532" s="81">
        <v>2.9286474973375931</v>
      </c>
      <c r="AS532" s="81"/>
      <c r="AT532" s="81"/>
    </row>
    <row r="533" spans="1:46" s="77" customFormat="1" x14ac:dyDescent="0.25">
      <c r="E533" s="77" t="s">
        <v>45</v>
      </c>
      <c r="F533" s="77">
        <v>2050</v>
      </c>
      <c r="I533" s="81">
        <v>2.9286474973375931</v>
      </c>
      <c r="J533" s="81">
        <v>2.9286474973375931</v>
      </c>
      <c r="K533" s="81">
        <v>2.9286474973375931</v>
      </c>
      <c r="L533" s="81">
        <v>2.9286474973375931</v>
      </c>
      <c r="M533" s="81">
        <v>2.9286474973375931</v>
      </c>
      <c r="N533" s="73">
        <v>2.9286474973375931</v>
      </c>
      <c r="O533" s="81">
        <v>2.9286474973375931</v>
      </c>
      <c r="P533" s="81">
        <v>2.9286474973375931</v>
      </c>
      <c r="Q533" s="81">
        <v>2.9286474973375931</v>
      </c>
      <c r="R533" s="81">
        <v>2.9286474973375931</v>
      </c>
      <c r="S533" s="81">
        <v>2.9286474973375931</v>
      </c>
      <c r="T533" s="81">
        <v>2.9286474973375931</v>
      </c>
      <c r="U533" s="81">
        <v>2.9286474973375931</v>
      </c>
      <c r="V533" s="81">
        <v>2.9286474973375931</v>
      </c>
      <c r="W533" s="81">
        <v>2.9286474973375931</v>
      </c>
      <c r="X533" s="81">
        <v>2.9286474973375931</v>
      </c>
      <c r="Y533" s="81">
        <v>2.9286474973375931</v>
      </c>
      <c r="Z533" s="81">
        <v>2.9286474973375931</v>
      </c>
      <c r="AA533" s="81">
        <v>2.9286474973375931</v>
      </c>
      <c r="AB533" s="81">
        <v>2.9286474973375931</v>
      </c>
      <c r="AC533" s="81">
        <v>2.9286474973375931</v>
      </c>
      <c r="AD533" s="81">
        <v>2.9286474973375931</v>
      </c>
      <c r="AE533" s="81">
        <v>2.9286474973375931</v>
      </c>
      <c r="AF533" s="81">
        <v>2.9286474973375931</v>
      </c>
      <c r="AG533" s="81">
        <v>2.9286474973375931</v>
      </c>
      <c r="AH533" s="81">
        <v>2.9286474973375931</v>
      </c>
      <c r="AI533" s="81">
        <v>2.9286474973375931</v>
      </c>
      <c r="AJ533" s="81">
        <v>2.9286474973375931</v>
      </c>
      <c r="AK533" s="81">
        <v>2.9286474973375931</v>
      </c>
      <c r="AL533" s="81">
        <v>2.9286474973375931</v>
      </c>
      <c r="AM533" s="81">
        <v>2.9286474973375931</v>
      </c>
      <c r="AN533" s="81">
        <v>2.9286474973375931</v>
      </c>
      <c r="AO533" s="81">
        <v>2.9286474973375931</v>
      </c>
      <c r="AP533" s="81">
        <v>2.9286474973375931</v>
      </c>
      <c r="AQ533" s="81">
        <v>2.9286474973375931</v>
      </c>
      <c r="AR533" s="81">
        <v>2.9286474973375931</v>
      </c>
      <c r="AS533" s="81"/>
      <c r="AT533" s="81"/>
    </row>
    <row r="534" spans="1:46" s="83" customFormat="1" x14ac:dyDescent="0.25">
      <c r="B534" s="83" t="s">
        <v>46</v>
      </c>
      <c r="N534" s="41"/>
    </row>
    <row r="535" spans="1:46" s="83" customFormat="1" x14ac:dyDescent="0.25">
      <c r="A535" s="83" t="s">
        <v>118</v>
      </c>
      <c r="B535" s="83" t="s">
        <v>42</v>
      </c>
      <c r="D535" s="83" t="s">
        <v>40</v>
      </c>
      <c r="E535" s="83" t="s">
        <v>41</v>
      </c>
      <c r="F535" s="83">
        <v>2010</v>
      </c>
      <c r="H535" s="77"/>
      <c r="I535" s="85">
        <v>0</v>
      </c>
      <c r="J535" s="85">
        <v>2.5622787724203233</v>
      </c>
      <c r="K535" s="85">
        <v>1.0809837010651295</v>
      </c>
      <c r="L535" s="85">
        <v>3.8026675421682962E-2</v>
      </c>
      <c r="M535" s="85">
        <v>0</v>
      </c>
      <c r="N535" s="101">
        <v>0</v>
      </c>
      <c r="O535" s="85">
        <v>7.1046528686185932E-3</v>
      </c>
      <c r="P535" s="85">
        <v>0.95516978213225678</v>
      </c>
      <c r="Q535" s="85">
        <v>49.535841429001465</v>
      </c>
      <c r="R535" s="85">
        <v>0.73386699098099917</v>
      </c>
      <c r="S535" s="85">
        <v>0.15808799104493193</v>
      </c>
      <c r="T535" s="85">
        <v>0.60220383149238443</v>
      </c>
      <c r="U535" s="85">
        <v>0</v>
      </c>
      <c r="V535" s="85">
        <v>7.4093600723159865</v>
      </c>
      <c r="W535" s="85">
        <v>7.4078807654832074E-2</v>
      </c>
      <c r="X535" s="85">
        <v>0.4014376950867683</v>
      </c>
      <c r="Y535" s="85">
        <v>0.30907204626231866</v>
      </c>
      <c r="Z535" s="85">
        <v>0.12783318250057049</v>
      </c>
      <c r="AA535" s="85">
        <v>0</v>
      </c>
      <c r="AB535" s="85">
        <v>1.9742944381227683</v>
      </c>
      <c r="AC535" s="85">
        <v>5.2307108287296903E-3</v>
      </c>
      <c r="AD535" s="85">
        <v>0.10060551881487272</v>
      </c>
      <c r="AE535" s="85">
        <v>2.9681603910780997E-2</v>
      </c>
      <c r="AF535" s="85">
        <v>0</v>
      </c>
      <c r="AG535" s="85">
        <v>0</v>
      </c>
      <c r="AH535" s="85">
        <v>0</v>
      </c>
      <c r="AI535" s="85">
        <v>1.1948413908580264</v>
      </c>
      <c r="AJ535" s="85">
        <v>0</v>
      </c>
      <c r="AK535" s="85">
        <v>2.4683051986477289</v>
      </c>
      <c r="AL535" s="85">
        <v>0.52528321933615507</v>
      </c>
      <c r="AM535" s="85">
        <v>0.72735197885521841</v>
      </c>
      <c r="AN535" s="85">
        <v>0</v>
      </c>
      <c r="AO535" s="85">
        <v>9.6887905816722478E-2</v>
      </c>
      <c r="AP535" s="85">
        <v>2.6411212996103543E-2</v>
      </c>
      <c r="AQ535" s="85">
        <v>3.5689158479691251E-2</v>
      </c>
      <c r="AR535" s="85">
        <v>0.95579425557156839</v>
      </c>
      <c r="AS535" s="85"/>
      <c r="AT535" s="85"/>
    </row>
    <row r="536" spans="1:46" s="77" customFormat="1" x14ac:dyDescent="0.25">
      <c r="B536" s="77" t="s">
        <v>42</v>
      </c>
      <c r="D536" s="77" t="s">
        <v>40</v>
      </c>
      <c r="E536" s="77" t="s">
        <v>41</v>
      </c>
      <c r="F536" s="77">
        <v>2020</v>
      </c>
      <c r="H536" s="23"/>
      <c r="I536" s="81">
        <v>0</v>
      </c>
      <c r="J536" s="81">
        <v>2.6649051285654419</v>
      </c>
      <c r="K536" s="81">
        <v>1.3620618223352414</v>
      </c>
      <c r="L536" s="81">
        <v>7.1991139487598008E-3</v>
      </c>
      <c r="M536" s="81">
        <v>0</v>
      </c>
      <c r="N536" s="73">
        <v>0</v>
      </c>
      <c r="O536" s="81">
        <v>1.4091773211466344E-3</v>
      </c>
      <c r="P536" s="81">
        <v>0.96952393750086208</v>
      </c>
      <c r="Q536" s="81">
        <v>63.287611651667959</v>
      </c>
      <c r="R536" s="81">
        <v>1.24492450627922</v>
      </c>
      <c r="S536" s="81">
        <v>0.27561156681400029</v>
      </c>
      <c r="T536" s="81">
        <v>0.63072377361140186</v>
      </c>
      <c r="U536" s="81">
        <v>0</v>
      </c>
      <c r="V536" s="81">
        <v>8.636407040477577</v>
      </c>
      <c r="W536" s="81">
        <v>0.11168778284352344</v>
      </c>
      <c r="X536" s="81">
        <v>0.481918611250295</v>
      </c>
      <c r="Y536" s="81">
        <v>0.41107507986485431</v>
      </c>
      <c r="Z536" s="81">
        <v>0.10959408375815863</v>
      </c>
      <c r="AA536" s="81">
        <v>0</v>
      </c>
      <c r="AB536" s="81">
        <v>2.0700079822417754</v>
      </c>
      <c r="AC536" s="81">
        <v>4.6706541105339949E-3</v>
      </c>
      <c r="AD536" s="81">
        <v>0.10774736584588615</v>
      </c>
      <c r="AE536" s="81">
        <v>2.6959699181295625E-2</v>
      </c>
      <c r="AF536" s="81">
        <v>0</v>
      </c>
      <c r="AG536" s="81">
        <v>0</v>
      </c>
      <c r="AH536" s="81">
        <v>0</v>
      </c>
      <c r="AI536" s="81">
        <v>1.3434744477294862</v>
      </c>
      <c r="AJ536" s="81">
        <v>0</v>
      </c>
      <c r="AK536" s="81">
        <v>3.6421417290955698</v>
      </c>
      <c r="AL536" s="81">
        <v>0.77133824037362342</v>
      </c>
      <c r="AM536" s="81">
        <v>0.89298085860953735</v>
      </c>
      <c r="AN536" s="81">
        <v>0</v>
      </c>
      <c r="AO536" s="81">
        <v>4.91497410932909E-2</v>
      </c>
      <c r="AP536" s="81">
        <v>3.824079255624456E-2</v>
      </c>
      <c r="AQ536" s="81">
        <v>5.087888086773569E-2</v>
      </c>
      <c r="AR536" s="81">
        <v>1.0318638318954354</v>
      </c>
      <c r="AS536" s="81"/>
      <c r="AT536" s="81"/>
    </row>
    <row r="537" spans="1:46" s="77" customFormat="1" x14ac:dyDescent="0.25">
      <c r="B537" s="77" t="s">
        <v>42</v>
      </c>
      <c r="D537" s="77" t="s">
        <v>40</v>
      </c>
      <c r="E537" s="77" t="s">
        <v>41</v>
      </c>
      <c r="F537" s="77">
        <v>2030</v>
      </c>
      <c r="H537" s="23"/>
      <c r="I537" s="81">
        <v>0</v>
      </c>
      <c r="J537" s="81">
        <v>2.5237432915442355</v>
      </c>
      <c r="K537" s="81">
        <v>1.3383592841986667</v>
      </c>
      <c r="L537" s="81">
        <v>7.5897067392876275E-3</v>
      </c>
      <c r="M537" s="81">
        <v>0</v>
      </c>
      <c r="N537" s="73">
        <v>0</v>
      </c>
      <c r="O537" s="81">
        <v>1.6338910271044566E-3</v>
      </c>
      <c r="P537" s="81">
        <v>0.62081772148282044</v>
      </c>
      <c r="Q537" s="81">
        <v>65.693139883901765</v>
      </c>
      <c r="R537" s="81">
        <v>1.6466390428150064</v>
      </c>
      <c r="S537" s="81">
        <v>0.37079557407283803</v>
      </c>
      <c r="T537" s="81">
        <v>0.66898618885696726</v>
      </c>
      <c r="U537" s="81">
        <v>0</v>
      </c>
      <c r="V537" s="81">
        <v>8.8418436789979413</v>
      </c>
      <c r="W537" s="81">
        <v>0.13014995403284782</v>
      </c>
      <c r="X537" s="81">
        <v>0.50044055699228274</v>
      </c>
      <c r="Y537" s="81">
        <v>0.48331043206579044</v>
      </c>
      <c r="Z537" s="81">
        <v>8.498467035690091E-2</v>
      </c>
      <c r="AA537" s="81">
        <v>0</v>
      </c>
      <c r="AB537" s="81">
        <v>1.8995630507510224</v>
      </c>
      <c r="AC537" s="81">
        <v>3.7457265164545102E-3</v>
      </c>
      <c r="AD537" s="81">
        <v>9.0051683203530422E-2</v>
      </c>
      <c r="AE537" s="81">
        <v>2.2986178830303548E-2</v>
      </c>
      <c r="AF537" s="81">
        <v>0</v>
      </c>
      <c r="AG537" s="81">
        <v>0</v>
      </c>
      <c r="AH537" s="81">
        <v>0</v>
      </c>
      <c r="AI537" s="81">
        <v>1.2486790899165383</v>
      </c>
      <c r="AJ537" s="81">
        <v>0</v>
      </c>
      <c r="AK537" s="81">
        <v>4.2500287388838416</v>
      </c>
      <c r="AL537" s="81">
        <v>1.0153975139154765</v>
      </c>
      <c r="AM537" s="81">
        <v>1.151591563777336</v>
      </c>
      <c r="AN537" s="81">
        <v>0</v>
      </c>
      <c r="AO537" s="81">
        <v>1.3797446506207093E-2</v>
      </c>
      <c r="AP537" s="81">
        <v>4.5788039201717326E-2</v>
      </c>
      <c r="AQ537" s="81">
        <v>5.9881126535233746E-2</v>
      </c>
      <c r="AR537" s="81">
        <v>1.0308597189822695</v>
      </c>
      <c r="AS537" s="81"/>
      <c r="AT537" s="81"/>
    </row>
    <row r="538" spans="1:46" s="77" customFormat="1" x14ac:dyDescent="0.25">
      <c r="B538" s="77" t="s">
        <v>42</v>
      </c>
      <c r="D538" s="77" t="s">
        <v>40</v>
      </c>
      <c r="E538" s="77" t="s">
        <v>41</v>
      </c>
      <c r="F538" s="77">
        <v>2040</v>
      </c>
      <c r="H538" s="23"/>
      <c r="I538" s="81">
        <v>0</v>
      </c>
      <c r="J538" s="81">
        <v>2.3948072999513519</v>
      </c>
      <c r="K538" s="81">
        <v>1.3298471324680441</v>
      </c>
      <c r="L538" s="81">
        <v>1.0446221849551705E-2</v>
      </c>
      <c r="M538" s="81">
        <v>0</v>
      </c>
      <c r="N538" s="73">
        <v>0</v>
      </c>
      <c r="O538" s="81">
        <v>2.4281298418746401E-3</v>
      </c>
      <c r="P538" s="81">
        <v>0.4959036693563863</v>
      </c>
      <c r="Q538" s="81">
        <v>67.527653921290536</v>
      </c>
      <c r="R538" s="81">
        <v>2.0446360330310909</v>
      </c>
      <c r="S538" s="81">
        <v>0.4627380453283142</v>
      </c>
      <c r="T538" s="81">
        <v>0.70389892705109802</v>
      </c>
      <c r="U538" s="81">
        <v>0</v>
      </c>
      <c r="V538" s="81">
        <v>8.9173921189034377</v>
      </c>
      <c r="W538" s="81">
        <v>0.15061324618582561</v>
      </c>
      <c r="X538" s="81">
        <v>0.4942097175321683</v>
      </c>
      <c r="Y538" s="81">
        <v>0.55316638695387688</v>
      </c>
      <c r="Z538" s="81">
        <v>6.58595823274577E-2</v>
      </c>
      <c r="AA538" s="81">
        <v>0</v>
      </c>
      <c r="AB538" s="81">
        <v>1.5383203412954265</v>
      </c>
      <c r="AC538" s="81">
        <v>2.6600764691122581E-3</v>
      </c>
      <c r="AD538" s="81">
        <v>6.148707620581615E-2</v>
      </c>
      <c r="AE538" s="81">
        <v>1.6997356849101697E-2</v>
      </c>
      <c r="AF538" s="81">
        <v>0</v>
      </c>
      <c r="AG538" s="81">
        <v>0</v>
      </c>
      <c r="AH538" s="81">
        <v>0</v>
      </c>
      <c r="AI538" s="81">
        <v>1.4120979224415957</v>
      </c>
      <c r="AJ538" s="81">
        <v>0</v>
      </c>
      <c r="AK538" s="81">
        <v>4.579284264405012</v>
      </c>
      <c r="AL538" s="81">
        <v>1.0480918685964093</v>
      </c>
      <c r="AM538" s="81">
        <v>1.2859591190781399</v>
      </c>
      <c r="AN538" s="81">
        <v>0</v>
      </c>
      <c r="AO538" s="81">
        <v>1.1429250312471396E-2</v>
      </c>
      <c r="AP538" s="81">
        <v>5.0229172036287614E-2</v>
      </c>
      <c r="AQ538" s="81">
        <v>6.4618065586751108E-2</v>
      </c>
      <c r="AR538" s="81">
        <v>0.81126706730106768</v>
      </c>
      <c r="AS538" s="81"/>
      <c r="AT538" s="81"/>
    </row>
    <row r="539" spans="1:46" s="77" customFormat="1" x14ac:dyDescent="0.25">
      <c r="B539" s="77" t="s">
        <v>42</v>
      </c>
      <c r="D539" s="77" t="s">
        <v>40</v>
      </c>
      <c r="E539" s="80" t="s">
        <v>41</v>
      </c>
      <c r="F539" s="80">
        <v>2050</v>
      </c>
      <c r="G539" s="80"/>
      <c r="H539" s="95"/>
      <c r="I539" s="82">
        <v>0</v>
      </c>
      <c r="J539" s="82">
        <v>2.2426863216821715</v>
      </c>
      <c r="K539" s="82">
        <v>1.3174411045007328</v>
      </c>
      <c r="L539" s="82">
        <v>1.3752013338778409E-2</v>
      </c>
      <c r="M539" s="82">
        <v>0</v>
      </c>
      <c r="N539" s="96">
        <v>0</v>
      </c>
      <c r="O539" s="82">
        <v>3.3772039505912095E-3</v>
      </c>
      <c r="P539" s="82">
        <v>0.35452600788955302</v>
      </c>
      <c r="Q539" s="82">
        <v>67.678177180025031</v>
      </c>
      <c r="R539" s="82">
        <v>2.4744638022264871</v>
      </c>
      <c r="S539" s="82">
        <v>0.56190565383880264</v>
      </c>
      <c r="T539" s="82">
        <v>0.73983252916664677</v>
      </c>
      <c r="U539" s="82">
        <v>0</v>
      </c>
      <c r="V539" s="82">
        <v>8.9488074467024976</v>
      </c>
      <c r="W539" s="82">
        <v>0.16889443573976901</v>
      </c>
      <c r="X539" s="82">
        <v>0.48414005097385088</v>
      </c>
      <c r="Y539" s="82">
        <v>0.62289993050256254</v>
      </c>
      <c r="Z539" s="82">
        <v>4.694010092156186E-2</v>
      </c>
      <c r="AA539" s="82">
        <v>0</v>
      </c>
      <c r="AB539" s="82">
        <v>1.0951354392224415</v>
      </c>
      <c r="AC539" s="82">
        <v>1.3671617382921832E-3</v>
      </c>
      <c r="AD539" s="82">
        <v>2.8550692677006179E-2</v>
      </c>
      <c r="AE539" s="82">
        <v>9.0411097693603604E-3</v>
      </c>
      <c r="AF539" s="82">
        <v>0</v>
      </c>
      <c r="AG539" s="82">
        <v>0</v>
      </c>
      <c r="AH539" s="82">
        <v>0</v>
      </c>
      <c r="AI539" s="82">
        <v>1.5734748860089385</v>
      </c>
      <c r="AJ539" s="82">
        <v>0</v>
      </c>
      <c r="AK539" s="82">
        <v>4.8922817002562526</v>
      </c>
      <c r="AL539" s="82">
        <v>1.0507472047666258</v>
      </c>
      <c r="AM539" s="82">
        <v>1.4254836990486277</v>
      </c>
      <c r="AN539" s="82">
        <v>0</v>
      </c>
      <c r="AO539" s="82">
        <v>7.6490169043677237E-3</v>
      </c>
      <c r="AP539" s="82">
        <v>5.3404203768929855E-2</v>
      </c>
      <c r="AQ539" s="82">
        <v>6.8545687645199166E-2</v>
      </c>
      <c r="AR539" s="82">
        <v>0.40021050949839193</v>
      </c>
      <c r="AS539" s="85"/>
      <c r="AT539" s="85"/>
    </row>
    <row r="540" spans="1:46" s="77" customFormat="1" x14ac:dyDescent="0.25">
      <c r="E540" s="77" t="s">
        <v>45</v>
      </c>
      <c r="F540" s="77">
        <v>2010</v>
      </c>
      <c r="I540" s="81">
        <v>2.8353582073542696</v>
      </c>
      <c r="J540" s="81">
        <v>1.426101465957923</v>
      </c>
      <c r="K540" s="81">
        <v>1.2379699446112018</v>
      </c>
      <c r="L540" s="81">
        <v>3.258925444062597</v>
      </c>
      <c r="M540" s="81">
        <v>2.9779522832232268</v>
      </c>
      <c r="N540" s="73">
        <v>0</v>
      </c>
      <c r="O540" s="81">
        <v>3.7332148019854325</v>
      </c>
      <c r="P540" s="81">
        <v>1.4162521489076063</v>
      </c>
      <c r="Q540" s="81">
        <v>2.0142593551817671</v>
      </c>
      <c r="R540" s="81">
        <v>1.9651558882994729</v>
      </c>
      <c r="S540" s="81">
        <v>2.3734474281110667</v>
      </c>
      <c r="T540" s="81">
        <v>1.2608839034744475</v>
      </c>
      <c r="U540" s="81">
        <v>0</v>
      </c>
      <c r="V540" s="81">
        <v>1.1349318282436367</v>
      </c>
      <c r="W540" s="81">
        <v>3.0629017655052251</v>
      </c>
      <c r="X540" s="81">
        <v>4.2298140767358454</v>
      </c>
      <c r="Y540" s="81">
        <v>1.7598267293370609</v>
      </c>
      <c r="Z540" s="81">
        <v>2.9864398007142219</v>
      </c>
      <c r="AA540" s="81">
        <v>0</v>
      </c>
      <c r="AB540" s="81">
        <v>1.458408391549247</v>
      </c>
      <c r="AC540" s="81">
        <v>1.9099130136084459</v>
      </c>
      <c r="AD540" s="102">
        <v>3.258925444062597</v>
      </c>
      <c r="AE540" s="81">
        <v>0.41960591372816014</v>
      </c>
      <c r="AF540" s="81">
        <v>3.6522287469136168</v>
      </c>
      <c r="AG540" s="81">
        <v>2.6483174247136785</v>
      </c>
      <c r="AH540" s="81">
        <v>0</v>
      </c>
      <c r="AI540" s="81">
        <v>1.3475859253026161</v>
      </c>
      <c r="AJ540" s="81">
        <v>0</v>
      </c>
      <c r="AK540" s="81">
        <v>0.79618333949874953</v>
      </c>
      <c r="AL540" s="81">
        <v>1.6795500883931662</v>
      </c>
      <c r="AM540" s="81">
        <v>4.5471478188574741</v>
      </c>
      <c r="AN540" s="81">
        <v>4.192021935142586</v>
      </c>
      <c r="AO540" s="81">
        <v>3.6163984082669085</v>
      </c>
      <c r="AP540" s="81">
        <v>2.9401870248710331</v>
      </c>
      <c r="AQ540" s="81">
        <v>0.4158917844117172</v>
      </c>
      <c r="AR540" s="81">
        <v>0.79623231332014954</v>
      </c>
      <c r="AS540" s="81"/>
      <c r="AT540" s="81"/>
    </row>
    <row r="541" spans="1:46" s="77" customFormat="1" x14ac:dyDescent="0.25">
      <c r="E541" s="77" t="s">
        <v>45</v>
      </c>
      <c r="F541" s="77">
        <v>2020</v>
      </c>
      <c r="I541" s="81">
        <v>3.4225383178858082</v>
      </c>
      <c r="J541" s="81">
        <v>1.7214436150035883</v>
      </c>
      <c r="K541" s="81">
        <v>1.4943522657326431</v>
      </c>
      <c r="L541" s="81">
        <v>3.9338305434665686</v>
      </c>
      <c r="M541" s="81">
        <v>3.5947055950530857</v>
      </c>
      <c r="N541" s="73">
        <v>0</v>
      </c>
      <c r="O541" s="81">
        <v>4.5063982703753478</v>
      </c>
      <c r="P541" s="81">
        <v>1.7095549347287329</v>
      </c>
      <c r="Q541" s="81">
        <v>2.4314094383142502</v>
      </c>
      <c r="R541" s="81">
        <v>2.3722317602435146</v>
      </c>
      <c r="S541" s="81">
        <v>2.8650537239183476</v>
      </c>
      <c r="T541" s="81">
        <v>1.522010350180375</v>
      </c>
      <c r="U541" s="81">
        <v>0</v>
      </c>
      <c r="V541" s="81">
        <v>1.3699743631768848</v>
      </c>
      <c r="W541" s="81">
        <v>3.6972186169438142</v>
      </c>
      <c r="X541" s="81">
        <v>5.1057865833500689</v>
      </c>
      <c r="Y541" s="81">
        <v>2.1242822954494227</v>
      </c>
      <c r="Z541" s="81">
        <v>3.6049258480352879</v>
      </c>
      <c r="AA541" s="81">
        <v>0</v>
      </c>
      <c r="AB541" s="81">
        <v>1.760440701121843</v>
      </c>
      <c r="AC541" s="81">
        <v>2.3054612005628523</v>
      </c>
      <c r="AD541" s="102">
        <v>3.9338305434665686</v>
      </c>
      <c r="AE541" s="81">
        <v>0.50652588290738221</v>
      </c>
      <c r="AF541" s="81">
        <v>4.408612133881177</v>
      </c>
      <c r="AG541" s="81">
        <v>3.1968066041729939</v>
      </c>
      <c r="AH541" s="81">
        <v>0</v>
      </c>
      <c r="AI541" s="81">
        <v>1.6266698310716288</v>
      </c>
      <c r="AJ541" s="81">
        <v>0</v>
      </c>
      <c r="AK541" s="81">
        <v>0.96107088966570364</v>
      </c>
      <c r="AL541" s="81">
        <v>2.0273796776618327</v>
      </c>
      <c r="AM541" s="81">
        <v>5.4888123683927734</v>
      </c>
      <c r="AN541" s="81">
        <v>5.060170019346919</v>
      </c>
      <c r="AO541" s="81">
        <v>4.3653515890683696</v>
      </c>
      <c r="AP541" s="81">
        <v>3.5491538476139897</v>
      </c>
      <c r="AQ541" s="81">
        <v>0.50202226815751338</v>
      </c>
      <c r="AR541" s="81">
        <v>0.96113214533367308</v>
      </c>
      <c r="AS541" s="81"/>
      <c r="AT541" s="81"/>
    </row>
    <row r="542" spans="1:46" s="77" customFormat="1" x14ac:dyDescent="0.25">
      <c r="E542" s="77" t="s">
        <v>45</v>
      </c>
      <c r="F542" s="77">
        <v>2030</v>
      </c>
      <c r="I542" s="81">
        <v>4.1313280291196479</v>
      </c>
      <c r="J542" s="81">
        <v>2.0779425854769635</v>
      </c>
      <c r="K542" s="81">
        <v>1.8038213181959719</v>
      </c>
      <c r="L542" s="81">
        <v>4.7485048492580537</v>
      </c>
      <c r="M542" s="81">
        <v>4.3391278056742371</v>
      </c>
      <c r="N542" s="73">
        <v>0</v>
      </c>
      <c r="O542" s="81">
        <v>5.4396059546832101</v>
      </c>
      <c r="P542" s="81">
        <v>2.0635866240806071</v>
      </c>
      <c r="Q542" s="81">
        <v>2.9349372860169884</v>
      </c>
      <c r="R542" s="81">
        <v>2.8548729256973644</v>
      </c>
      <c r="S542" s="81">
        <v>3.4549228298465082</v>
      </c>
      <c r="T542" s="81">
        <v>1.8372068843172222</v>
      </c>
      <c r="U542" s="81">
        <v>0</v>
      </c>
      <c r="V542" s="81">
        <v>1.6536866885735959</v>
      </c>
      <c r="W542" s="81">
        <v>4.4628856751077306</v>
      </c>
      <c r="X542" s="81">
        <v>6.1631737681277672</v>
      </c>
      <c r="Y542" s="81">
        <v>2.5642024241888604</v>
      </c>
      <c r="Z542" s="81">
        <v>4.3514792456164733</v>
      </c>
      <c r="AA542" s="81">
        <v>0</v>
      </c>
      <c r="AB542" s="81">
        <v>2.1250149651724346</v>
      </c>
      <c r="AC542" s="81">
        <v>2.7240083969127342</v>
      </c>
      <c r="AD542" s="102">
        <v>4.7485048492580537</v>
      </c>
      <c r="AE542" s="81">
        <v>0.60926223412461422</v>
      </c>
      <c r="AF542" s="81">
        <v>5.3215891652266167</v>
      </c>
      <c r="AG542" s="81">
        <v>3.8588149730185317</v>
      </c>
      <c r="AH542" s="81">
        <v>0</v>
      </c>
      <c r="AI542" s="81">
        <v>1.9635413054322362</v>
      </c>
      <c r="AJ542" s="81">
        <v>0</v>
      </c>
      <c r="AK542" s="81">
        <v>1.1600999484588308</v>
      </c>
      <c r="AL542" s="81">
        <v>2.4472363473427952</v>
      </c>
      <c r="AM542" s="81">
        <v>6.6255256600280177</v>
      </c>
      <c r="AN542" s="81">
        <v>6.1081105440074266</v>
      </c>
      <c r="AO542" s="81">
        <v>5.2693918859963631</v>
      </c>
      <c r="AP542" s="81">
        <v>4.2773299816947157</v>
      </c>
      <c r="AQ542" s="81">
        <v>0.6059868712585178</v>
      </c>
      <c r="AR542" s="81">
        <v>1.160175264344053</v>
      </c>
      <c r="AS542" s="81"/>
      <c r="AT542" s="81"/>
    </row>
    <row r="543" spans="1:46" s="77" customFormat="1" x14ac:dyDescent="0.25">
      <c r="E543" s="77" t="s">
        <v>45</v>
      </c>
      <c r="F543" s="77">
        <v>2040</v>
      </c>
      <c r="I543" s="81">
        <v>5.0755099605090548</v>
      </c>
      <c r="J543" s="81">
        <v>2.5528293751635935</v>
      </c>
      <c r="K543" s="81">
        <v>2.2160621113345362</v>
      </c>
      <c r="L543" s="81">
        <v>5.8337166391626436</v>
      </c>
      <c r="M543" s="81">
        <v>5.3307803484848657</v>
      </c>
      <c r="N543" s="73">
        <v>0</v>
      </c>
      <c r="O543" s="81">
        <v>6.6827670306606297</v>
      </c>
      <c r="P543" s="81">
        <v>2.5351934475421278</v>
      </c>
      <c r="Q543" s="81">
        <v>3.6056783958496164</v>
      </c>
      <c r="R543" s="81">
        <v>3.5125418974509994</v>
      </c>
      <c r="S543" s="81">
        <v>4.2466565123254414</v>
      </c>
      <c r="T543" s="81">
        <v>2.2570784772687418</v>
      </c>
      <c r="U543" s="81">
        <v>0</v>
      </c>
      <c r="V543" s="81">
        <v>2.0316150027073521</v>
      </c>
      <c r="W543" s="81">
        <v>5.4828267902331804</v>
      </c>
      <c r="X543" s="81">
        <v>7.5717055862487239</v>
      </c>
      <c r="Y543" s="81">
        <v>3.1502187073022214</v>
      </c>
      <c r="Z543" s="81">
        <v>5.3459580822909594</v>
      </c>
      <c r="AA543" s="81">
        <v>0</v>
      </c>
      <c r="AB543" s="81">
        <v>2.6106615617427233</v>
      </c>
      <c r="AC543" s="81">
        <v>3.353082507781338</v>
      </c>
      <c r="AD543" s="102">
        <v>5.8337166391626436</v>
      </c>
      <c r="AE543" s="81">
        <v>0.74973808668997555</v>
      </c>
      <c r="AF543" s="81">
        <v>6.537773686351966</v>
      </c>
      <c r="AG543" s="81">
        <v>4.7406952323432918</v>
      </c>
      <c r="AH543" s="81">
        <v>0</v>
      </c>
      <c r="AI543" s="81">
        <v>2.4122829442831679</v>
      </c>
      <c r="AJ543" s="81">
        <v>0</v>
      </c>
      <c r="AK543" s="81">
        <v>1.425226578211096</v>
      </c>
      <c r="AL543" s="81">
        <v>3.0065219959175509</v>
      </c>
      <c r="AM543" s="81">
        <v>8.1397157379312901</v>
      </c>
      <c r="AN543" s="81">
        <v>7.5040709965368189</v>
      </c>
      <c r="AO543" s="81">
        <v>6.4736303755565281</v>
      </c>
      <c r="AP543" s="81">
        <v>5.2436516274110891</v>
      </c>
      <c r="AQ543" s="81">
        <v>0.74447723899134111</v>
      </c>
      <c r="AR543" s="81">
        <v>1.4253183137551189</v>
      </c>
      <c r="AS543" s="81"/>
      <c r="AT543" s="81"/>
    </row>
    <row r="544" spans="1:46" s="77" customFormat="1" x14ac:dyDescent="0.25">
      <c r="E544" s="77" t="s">
        <v>45</v>
      </c>
      <c r="F544" s="77">
        <v>2050</v>
      </c>
      <c r="I544" s="81">
        <v>6.0196918918984617</v>
      </c>
      <c r="J544" s="81">
        <v>3.0277161648502227</v>
      </c>
      <c r="K544" s="81">
        <v>2.6283029044731006</v>
      </c>
      <c r="L544" s="81">
        <v>6.9189284290672335</v>
      </c>
      <c r="M544" s="81">
        <v>6.3224328912954926</v>
      </c>
      <c r="N544" s="73">
        <v>0</v>
      </c>
      <c r="O544" s="81">
        <v>7.9259281066380476</v>
      </c>
      <c r="P544" s="81">
        <v>3.0068002710036486</v>
      </c>
      <c r="Q544" s="81">
        <v>4.2764195056822452</v>
      </c>
      <c r="R544" s="81">
        <v>4.1702108692046345</v>
      </c>
      <c r="S544" s="81">
        <v>5.0383901948043741</v>
      </c>
      <c r="T544" s="81">
        <v>2.6769500702202613</v>
      </c>
      <c r="U544" s="81">
        <v>0</v>
      </c>
      <c r="V544" s="81">
        <v>2.4095433168411082</v>
      </c>
      <c r="W544" s="81">
        <v>6.5027679053586294</v>
      </c>
      <c r="X544" s="81">
        <v>8.9802374043696815</v>
      </c>
      <c r="Y544" s="81">
        <v>3.7362349904155829</v>
      </c>
      <c r="Z544" s="81">
        <v>6.3404369189654464</v>
      </c>
      <c r="AA544" s="81">
        <v>0</v>
      </c>
      <c r="AB544" s="81">
        <v>3.0963081583130121</v>
      </c>
      <c r="AC544" s="81">
        <v>3.9821566186499417</v>
      </c>
      <c r="AD544" s="102">
        <v>6.9189284290672335</v>
      </c>
      <c r="AE544" s="81">
        <v>0.89021393925533709</v>
      </c>
      <c r="AF544" s="81">
        <v>7.7539582074773161</v>
      </c>
      <c r="AG544" s="81">
        <v>5.6225754916680506</v>
      </c>
      <c r="AH544" s="81">
        <v>0</v>
      </c>
      <c r="AI544" s="81">
        <v>2.8610245831340997</v>
      </c>
      <c r="AJ544" s="81">
        <v>0</v>
      </c>
      <c r="AK544" s="81">
        <v>1.6903532079633614</v>
      </c>
      <c r="AL544" s="81">
        <v>3.5658076444923066</v>
      </c>
      <c r="AM544" s="81">
        <v>9.6539058158345608</v>
      </c>
      <c r="AN544" s="81">
        <v>8.900031449066212</v>
      </c>
      <c r="AO544" s="81">
        <v>7.6778688651166931</v>
      </c>
      <c r="AP544" s="81">
        <v>6.2099732731274635</v>
      </c>
      <c r="AQ544" s="81">
        <v>0.8829676067241643</v>
      </c>
      <c r="AR544" s="81">
        <v>1.6904613631661847</v>
      </c>
      <c r="AS544" s="81"/>
      <c r="AT544" s="81"/>
    </row>
    <row r="545" spans="1:46" s="83" customFormat="1" x14ac:dyDescent="0.25">
      <c r="B545" s="83" t="s">
        <v>46</v>
      </c>
      <c r="N545" s="41"/>
    </row>
    <row r="546" spans="1:46" s="83" customFormat="1" x14ac:dyDescent="0.25">
      <c r="A546" s="83" t="s">
        <v>119</v>
      </c>
      <c r="B546" s="83" t="s">
        <v>42</v>
      </c>
      <c r="D546" s="83" t="s">
        <v>40</v>
      </c>
      <c r="E546" s="83" t="s">
        <v>41</v>
      </c>
      <c r="F546" s="83">
        <v>2010</v>
      </c>
      <c r="H546" s="77"/>
      <c r="I546" s="85">
        <v>0</v>
      </c>
      <c r="J546" s="85">
        <v>5.8200842378933677</v>
      </c>
      <c r="K546" s="85">
        <v>0.41213653521851495</v>
      </c>
      <c r="L546" s="85">
        <v>0.35690947301636067</v>
      </c>
      <c r="M546" s="85">
        <v>0</v>
      </c>
      <c r="N546" s="101">
        <v>0</v>
      </c>
      <c r="O546" s="85">
        <v>0.10617065656314463</v>
      </c>
      <c r="P546" s="85">
        <v>0.33948631627746512</v>
      </c>
      <c r="Q546" s="85">
        <v>27.409789707645007</v>
      </c>
      <c r="R546" s="85">
        <v>0.17706429156459286</v>
      </c>
      <c r="S546" s="85">
        <v>3.1345406956334324E-2</v>
      </c>
      <c r="T546" s="85">
        <v>2.2229957417202511</v>
      </c>
      <c r="U546" s="85">
        <v>0</v>
      </c>
      <c r="V546" s="85">
        <v>2.8925344956850609</v>
      </c>
      <c r="W546" s="85">
        <v>0.31025739503333072</v>
      </c>
      <c r="X546" s="85">
        <v>0.54889090896146675</v>
      </c>
      <c r="Y546" s="85">
        <v>0.70955362533697464</v>
      </c>
      <c r="Z546" s="85">
        <v>6.6466689860588235E-2</v>
      </c>
      <c r="AA546" s="85">
        <v>0</v>
      </c>
      <c r="AB546" s="85">
        <v>3.5762732731311568</v>
      </c>
      <c r="AC546" s="85">
        <v>1.4824269077844305E-2</v>
      </c>
      <c r="AD546" s="85">
        <v>1.630293859677295E-2</v>
      </c>
      <c r="AE546" s="85">
        <v>4.003723288197656E-2</v>
      </c>
      <c r="AF546" s="85">
        <v>0</v>
      </c>
      <c r="AG546" s="85">
        <v>0</v>
      </c>
      <c r="AH546" s="85">
        <v>0</v>
      </c>
      <c r="AI546" s="85">
        <v>1.1303448173284423</v>
      </c>
      <c r="AJ546" s="85">
        <v>0</v>
      </c>
      <c r="AK546" s="85">
        <v>1.0302486130813766</v>
      </c>
      <c r="AL546" s="85">
        <v>0.19412292609539669</v>
      </c>
      <c r="AM546" s="85">
        <v>0.83732327869625645</v>
      </c>
      <c r="AN546" s="85">
        <v>0</v>
      </c>
      <c r="AO546" s="85">
        <v>1.2478733733301333</v>
      </c>
      <c r="AP546" s="85">
        <v>0.10532282051307536</v>
      </c>
      <c r="AQ546" s="85">
        <v>8.3526036565362366E-2</v>
      </c>
      <c r="AR546" s="85">
        <v>2.4246244121577196</v>
      </c>
      <c r="AS546" s="85"/>
      <c r="AT546" s="85"/>
    </row>
    <row r="547" spans="1:46" s="77" customFormat="1" x14ac:dyDescent="0.25">
      <c r="B547" s="77" t="s">
        <v>42</v>
      </c>
      <c r="D547" s="77" t="s">
        <v>40</v>
      </c>
      <c r="E547" s="77" t="s">
        <v>41</v>
      </c>
      <c r="F547" s="77">
        <v>2020</v>
      </c>
      <c r="H547" s="23"/>
      <c r="I547" s="81">
        <v>0</v>
      </c>
      <c r="J547" s="81">
        <v>7.2875987277828349</v>
      </c>
      <c r="K547" s="81">
        <v>0.518302990223386</v>
      </c>
      <c r="L547" s="81">
        <v>0.35670088665389249</v>
      </c>
      <c r="M547" s="81">
        <v>0</v>
      </c>
      <c r="N547" s="73">
        <v>0</v>
      </c>
      <c r="O547" s="81">
        <v>0.11413652482494255</v>
      </c>
      <c r="P547" s="81">
        <v>0.40602724328133155</v>
      </c>
      <c r="Q547" s="81">
        <v>29.924065210801515</v>
      </c>
      <c r="R547" s="81">
        <v>0.19673200820759296</v>
      </c>
      <c r="S547" s="81">
        <v>3.3641685961588987E-2</v>
      </c>
      <c r="T547" s="81">
        <v>2.7613772936133607</v>
      </c>
      <c r="U547" s="81">
        <v>0</v>
      </c>
      <c r="V547" s="81">
        <v>3.0037984048273447</v>
      </c>
      <c r="W547" s="81">
        <v>0.35342141251216452</v>
      </c>
      <c r="X547" s="81">
        <v>0.59102097724652181</v>
      </c>
      <c r="Y547" s="81">
        <v>0.76868732685528507</v>
      </c>
      <c r="Z547" s="81">
        <v>7.4564892398041094E-2</v>
      </c>
      <c r="AA547" s="81">
        <v>0</v>
      </c>
      <c r="AB547" s="81">
        <v>4.3003376575703705</v>
      </c>
      <c r="AC547" s="81">
        <v>1.6332985670254936E-2</v>
      </c>
      <c r="AD547" s="81">
        <v>1.4430563574193599E-2</v>
      </c>
      <c r="AE547" s="81">
        <v>4.4302581036777991E-2</v>
      </c>
      <c r="AF547" s="81">
        <v>0</v>
      </c>
      <c r="AG547" s="81">
        <v>0</v>
      </c>
      <c r="AH547" s="81">
        <v>0</v>
      </c>
      <c r="AI547" s="81">
        <v>1.3449137825286861</v>
      </c>
      <c r="AJ547" s="81">
        <v>0</v>
      </c>
      <c r="AK547" s="81">
        <v>1.113020837228508</v>
      </c>
      <c r="AL547" s="81">
        <v>0.18568357814970438</v>
      </c>
      <c r="AM547" s="81">
        <v>0.99472708559452283</v>
      </c>
      <c r="AN547" s="81">
        <v>0</v>
      </c>
      <c r="AO547" s="81">
        <v>1.3134903784983059</v>
      </c>
      <c r="AP547" s="81">
        <v>0.13411270646300491</v>
      </c>
      <c r="AQ547" s="81">
        <v>0.10252882399345722</v>
      </c>
      <c r="AR547" s="81">
        <v>2.9095638837036208</v>
      </c>
      <c r="AS547" s="81"/>
      <c r="AT547" s="81"/>
    </row>
    <row r="548" spans="1:46" s="77" customFormat="1" x14ac:dyDescent="0.25">
      <c r="B548" s="77" t="s">
        <v>42</v>
      </c>
      <c r="D548" s="77" t="s">
        <v>40</v>
      </c>
      <c r="E548" s="77" t="s">
        <v>41</v>
      </c>
      <c r="F548" s="77">
        <v>2030</v>
      </c>
      <c r="H548" s="23"/>
      <c r="I548" s="81">
        <v>0</v>
      </c>
      <c r="J548" s="81">
        <v>8.0688901453813884</v>
      </c>
      <c r="K548" s="81">
        <v>0.55200956162949322</v>
      </c>
      <c r="L548" s="81">
        <v>0.41896988074412389</v>
      </c>
      <c r="M548" s="81">
        <v>0</v>
      </c>
      <c r="N548" s="73">
        <v>0</v>
      </c>
      <c r="O548" s="81">
        <v>0.13052603057443102</v>
      </c>
      <c r="P548" s="81">
        <v>0.45680979247776504</v>
      </c>
      <c r="Q548" s="81">
        <v>29.920512998471121</v>
      </c>
      <c r="R548" s="81">
        <v>0.21098578546019045</v>
      </c>
      <c r="S548" s="81">
        <v>3.5191885975232443E-2</v>
      </c>
      <c r="T548" s="81">
        <v>2.8996626549001276</v>
      </c>
      <c r="U548" s="81">
        <v>0</v>
      </c>
      <c r="V548" s="81">
        <v>2.9628384579201517</v>
      </c>
      <c r="W548" s="81">
        <v>0.3646901448554104</v>
      </c>
      <c r="X548" s="81">
        <v>0.59444616840295705</v>
      </c>
      <c r="Y548" s="81">
        <v>0.79211984068760044</v>
      </c>
      <c r="Z548" s="81">
        <v>7.4679284086961811E-2</v>
      </c>
      <c r="AA548" s="81">
        <v>0</v>
      </c>
      <c r="AB548" s="81">
        <v>4.5091639744176604</v>
      </c>
      <c r="AC548" s="81">
        <v>1.6306793654447403E-2</v>
      </c>
      <c r="AD548" s="81">
        <v>1.2327740343763412E-2</v>
      </c>
      <c r="AE548" s="81">
        <v>4.2594080785460446E-2</v>
      </c>
      <c r="AF548" s="81">
        <v>0</v>
      </c>
      <c r="AG548" s="81">
        <v>0</v>
      </c>
      <c r="AH548" s="81">
        <v>0</v>
      </c>
      <c r="AI548" s="81">
        <v>1.4243852618633108</v>
      </c>
      <c r="AJ548" s="81">
        <v>0</v>
      </c>
      <c r="AK548" s="81">
        <v>1.1768719075840883</v>
      </c>
      <c r="AL548" s="81">
        <v>0.16597797379486201</v>
      </c>
      <c r="AM548" s="81">
        <v>1.0703077319973806</v>
      </c>
      <c r="AN548" s="81">
        <v>0</v>
      </c>
      <c r="AO548" s="81">
        <v>1.3314399411745084</v>
      </c>
      <c r="AP548" s="81">
        <v>0.15412752484967457</v>
      </c>
      <c r="AQ548" s="81">
        <v>0.11777007372474943</v>
      </c>
      <c r="AR548" s="81">
        <v>3.0493898599901685</v>
      </c>
      <c r="AS548" s="81"/>
      <c r="AT548" s="81"/>
    </row>
    <row r="549" spans="1:46" s="77" customFormat="1" x14ac:dyDescent="0.25">
      <c r="B549" s="77" t="s">
        <v>42</v>
      </c>
      <c r="D549" s="77" t="s">
        <v>40</v>
      </c>
      <c r="E549" s="77" t="s">
        <v>41</v>
      </c>
      <c r="F549" s="77">
        <v>2040</v>
      </c>
      <c r="H549" s="23"/>
      <c r="I549" s="81">
        <v>0</v>
      </c>
      <c r="J549" s="81">
        <v>8.830541462320852</v>
      </c>
      <c r="K549" s="81">
        <v>0.59108464976389408</v>
      </c>
      <c r="L549" s="81">
        <v>0.42701855884526468</v>
      </c>
      <c r="M549" s="81">
        <v>0</v>
      </c>
      <c r="N549" s="73">
        <v>0</v>
      </c>
      <c r="O549" s="81">
        <v>0.13309923829348974</v>
      </c>
      <c r="P549" s="81">
        <v>0.50568855834201654</v>
      </c>
      <c r="Q549" s="81">
        <v>30.785023136536012</v>
      </c>
      <c r="R549" s="81">
        <v>0.22140871779540466</v>
      </c>
      <c r="S549" s="81">
        <v>3.5763035482821524E-2</v>
      </c>
      <c r="T549" s="81">
        <v>3.1469594271503145</v>
      </c>
      <c r="U549" s="81">
        <v>0</v>
      </c>
      <c r="V549" s="81">
        <v>3.0301464847980801</v>
      </c>
      <c r="W549" s="81">
        <v>0.38188691095526595</v>
      </c>
      <c r="X549" s="81">
        <v>0.61544670545249047</v>
      </c>
      <c r="Y549" s="81">
        <v>0.84103854654741261</v>
      </c>
      <c r="Z549" s="81">
        <v>7.5833963445638544E-2</v>
      </c>
      <c r="AA549" s="81">
        <v>0</v>
      </c>
      <c r="AB549" s="81">
        <v>4.7250549474365533</v>
      </c>
      <c r="AC549" s="81">
        <v>1.6376267695884093E-2</v>
      </c>
      <c r="AD549" s="81">
        <v>1.1144680099379387E-2</v>
      </c>
      <c r="AE549" s="81">
        <v>4.0769690134542381E-2</v>
      </c>
      <c r="AF549" s="81">
        <v>0</v>
      </c>
      <c r="AG549" s="81">
        <v>0</v>
      </c>
      <c r="AH549" s="81">
        <v>0</v>
      </c>
      <c r="AI549" s="81">
        <v>1.5008368352313526</v>
      </c>
      <c r="AJ549" s="81">
        <v>0</v>
      </c>
      <c r="AK549" s="81">
        <v>1.2211742526171041</v>
      </c>
      <c r="AL549" s="81">
        <v>0.16111424067068328</v>
      </c>
      <c r="AM549" s="81">
        <v>1.248632151908607</v>
      </c>
      <c r="AN549" s="81">
        <v>0</v>
      </c>
      <c r="AO549" s="81">
        <v>1.299714516073734</v>
      </c>
      <c r="AP549" s="81">
        <v>0.16696172893457165</v>
      </c>
      <c r="AQ549" s="81">
        <v>0.11600097586559907</v>
      </c>
      <c r="AR549" s="81">
        <v>3.1995111819612712</v>
      </c>
      <c r="AS549" s="81"/>
      <c r="AT549" s="81"/>
    </row>
    <row r="550" spans="1:46" s="77" customFormat="1" x14ac:dyDescent="0.25">
      <c r="B550" s="77" t="s">
        <v>42</v>
      </c>
      <c r="D550" s="77" t="s">
        <v>40</v>
      </c>
      <c r="E550" s="80" t="s">
        <v>41</v>
      </c>
      <c r="F550" s="80">
        <v>2050</v>
      </c>
      <c r="G550" s="80"/>
      <c r="H550" s="95"/>
      <c r="I550" s="82">
        <v>0</v>
      </c>
      <c r="J550" s="82">
        <v>9.6026019514949397</v>
      </c>
      <c r="K550" s="82">
        <v>0.62956568054507056</v>
      </c>
      <c r="L550" s="82">
        <v>0.4341756621623396</v>
      </c>
      <c r="M550" s="82">
        <v>0</v>
      </c>
      <c r="N550" s="96">
        <v>0</v>
      </c>
      <c r="O550" s="82">
        <v>0.13567755250066102</v>
      </c>
      <c r="P550" s="82">
        <v>0.55553807669409438</v>
      </c>
      <c r="Q550" s="82">
        <v>31.672830181761761</v>
      </c>
      <c r="R550" s="82">
        <v>0.23213447149053121</v>
      </c>
      <c r="S550" s="82">
        <v>3.6335370580529901E-2</v>
      </c>
      <c r="T550" s="82">
        <v>3.3876986183678093</v>
      </c>
      <c r="U550" s="82">
        <v>0</v>
      </c>
      <c r="V550" s="82">
        <v>3.096496938085525</v>
      </c>
      <c r="W550" s="82">
        <v>0.39697631082084461</v>
      </c>
      <c r="X550" s="82">
        <v>0.6361832453386751</v>
      </c>
      <c r="Y550" s="82">
        <v>0.8900628386982864</v>
      </c>
      <c r="Z550" s="82">
        <v>7.6999009469093091E-2</v>
      </c>
      <c r="AA550" s="82">
        <v>0</v>
      </c>
      <c r="AB550" s="82">
        <v>4.9383849734205434</v>
      </c>
      <c r="AC550" s="82">
        <v>1.6432325128194834E-2</v>
      </c>
      <c r="AD550" s="82">
        <v>9.8342588605296252E-3</v>
      </c>
      <c r="AE550" s="82">
        <v>3.8943679317401288E-2</v>
      </c>
      <c r="AF550" s="82">
        <v>0</v>
      </c>
      <c r="AG550" s="82">
        <v>0</v>
      </c>
      <c r="AH550" s="82">
        <v>0</v>
      </c>
      <c r="AI550" s="82">
        <v>1.5763208722433844</v>
      </c>
      <c r="AJ550" s="82">
        <v>0</v>
      </c>
      <c r="AK550" s="82">
        <v>1.2669870740055469</v>
      </c>
      <c r="AL550" s="82">
        <v>0.15654888765050928</v>
      </c>
      <c r="AM550" s="82">
        <v>1.3834851371185888</v>
      </c>
      <c r="AN550" s="82">
        <v>0</v>
      </c>
      <c r="AO550" s="82">
        <v>1.2711289217874067</v>
      </c>
      <c r="AP550" s="82">
        <v>0.18094825162957553</v>
      </c>
      <c r="AQ550" s="82">
        <v>0.11402946418156802</v>
      </c>
      <c r="AR550" s="82">
        <v>3.3445857957075185</v>
      </c>
      <c r="AS550" s="85"/>
      <c r="AT550" s="85"/>
    </row>
    <row r="551" spans="1:46" s="77" customFormat="1" x14ac:dyDescent="0.25">
      <c r="E551" s="77" t="s">
        <v>45</v>
      </c>
      <c r="F551" s="77">
        <v>2010</v>
      </c>
      <c r="I551" s="81">
        <v>1.1247628779502119</v>
      </c>
      <c r="J551" s="81">
        <v>0.71293827106362084</v>
      </c>
      <c r="K551" s="81">
        <v>1.0266888566526335</v>
      </c>
      <c r="L551" s="81">
        <v>0.44208618839073688</v>
      </c>
      <c r="M551" s="81">
        <v>6.4259471419562494E-2</v>
      </c>
      <c r="N551" s="73">
        <v>0</v>
      </c>
      <c r="O551" s="81">
        <v>1.2160102396876864</v>
      </c>
      <c r="P551" s="81">
        <v>0.48460248632422126</v>
      </c>
      <c r="Q551" s="81">
        <v>1.2111497128713384</v>
      </c>
      <c r="R551" s="81">
        <v>0.58143519726202142</v>
      </c>
      <c r="S551" s="81">
        <v>0.28191751166305756</v>
      </c>
      <c r="T551" s="81">
        <v>0.53687141091913715</v>
      </c>
      <c r="U551" s="81">
        <v>0.2725597659660019</v>
      </c>
      <c r="V551" s="81">
        <v>0.72000332298319403</v>
      </c>
      <c r="W551" s="81">
        <v>1.2014516107932049</v>
      </c>
      <c r="X551" s="81">
        <v>0.91770370534967616</v>
      </c>
      <c r="Y551" s="81">
        <v>0.26424024766102927</v>
      </c>
      <c r="Z551" s="81">
        <v>0.33410972857626264</v>
      </c>
      <c r="AA551" s="81">
        <v>0</v>
      </c>
      <c r="AB551" s="81">
        <v>0.73327301409372936</v>
      </c>
      <c r="AC551" s="81">
        <v>0.25058801899576344</v>
      </c>
      <c r="AD551" s="102">
        <v>0.44208618839073688</v>
      </c>
      <c r="AE551" s="81">
        <v>0.18094072868813219</v>
      </c>
      <c r="AF551" s="81">
        <v>0.49932377085889013</v>
      </c>
      <c r="AG551" s="81">
        <v>0.4049219621670197</v>
      </c>
      <c r="AH551" s="81">
        <v>2.4858851208069326</v>
      </c>
      <c r="AI551" s="81">
        <v>0.33366523581543001</v>
      </c>
      <c r="AJ551" s="81">
        <v>0.95312764987439302</v>
      </c>
      <c r="AK551" s="81">
        <v>0.4643784972695465</v>
      </c>
      <c r="AL551" s="81">
        <v>0.36960800656982862</v>
      </c>
      <c r="AM551" s="81">
        <v>1.7688659329863767</v>
      </c>
      <c r="AN551" s="81">
        <v>0.62020814992674189</v>
      </c>
      <c r="AO551" s="81">
        <v>0.56823067174576514</v>
      </c>
      <c r="AP551" s="81">
        <v>2.7418654721292195</v>
      </c>
      <c r="AQ551" s="81">
        <v>0.20024291211004988</v>
      </c>
      <c r="AR551" s="81">
        <v>4.7411595987214901E-2</v>
      </c>
      <c r="AS551" s="81"/>
      <c r="AT551" s="81"/>
    </row>
    <row r="552" spans="1:46" s="77" customFormat="1" x14ac:dyDescent="0.25">
      <c r="E552" s="77" t="s">
        <v>45</v>
      </c>
      <c r="F552" s="77">
        <v>2020</v>
      </c>
      <c r="I552" s="81">
        <v>1.3576214974847727</v>
      </c>
      <c r="J552" s="81">
        <v>0.86058605499700003</v>
      </c>
      <c r="K552" s="81">
        <v>1.2393150785443043</v>
      </c>
      <c r="L552" s="81">
        <v>0.53363974739116249</v>
      </c>
      <c r="M552" s="81">
        <v>7.7497761894687892E-2</v>
      </c>
      <c r="N552" s="73">
        <v>0</v>
      </c>
      <c r="O552" s="81">
        <v>1.4677348584172081</v>
      </c>
      <c r="P552" s="81">
        <v>0.58496262301624413</v>
      </c>
      <c r="Q552" s="81">
        <v>1.461976996910225</v>
      </c>
      <c r="R552" s="81">
        <v>0.70177426008348287</v>
      </c>
      <c r="S552" s="81">
        <v>0.34023141295027243</v>
      </c>
      <c r="T552" s="81">
        <v>0.64805636893549867</v>
      </c>
      <c r="U552" s="81">
        <v>0.32900612677185259</v>
      </c>
      <c r="V552" s="81">
        <v>0.8691148396248819</v>
      </c>
      <c r="W552" s="81">
        <v>1.450268275923325</v>
      </c>
      <c r="X552" s="81">
        <v>1.1076780449956003</v>
      </c>
      <c r="Y552" s="81">
        <v>0.31896371983334337</v>
      </c>
      <c r="Z552" s="81">
        <v>0.40330322289991444</v>
      </c>
      <c r="AA552" s="81">
        <v>0</v>
      </c>
      <c r="AB552" s="81">
        <v>0.88513180980370254</v>
      </c>
      <c r="AC552" s="81">
        <v>0.30240752150071137</v>
      </c>
      <c r="AD552" s="102">
        <v>0.53363974739116249</v>
      </c>
      <c r="AE552" s="81">
        <v>0.21831081652356246</v>
      </c>
      <c r="AF552" s="81">
        <v>0.60265040999253661</v>
      </c>
      <c r="AG552" s="81">
        <v>0.48869842176934353</v>
      </c>
      <c r="AH552" s="81">
        <v>3.0006013827436071</v>
      </c>
      <c r="AI552" s="81">
        <v>0.40276702404447934</v>
      </c>
      <c r="AJ552" s="81">
        <v>1.1505211894543228</v>
      </c>
      <c r="AK552" s="81">
        <v>0.56055010620222412</v>
      </c>
      <c r="AL552" s="81">
        <v>0.4461526729087697</v>
      </c>
      <c r="AM552" s="81">
        <v>2.1351787093307526</v>
      </c>
      <c r="AN552" s="81">
        <v>0.74854914721712051</v>
      </c>
      <c r="AO552" s="81">
        <v>0.68591078355537394</v>
      </c>
      <c r="AP552" s="81">
        <v>3.3095811057812825</v>
      </c>
      <c r="AQ552" s="81">
        <v>0.24171287985923637</v>
      </c>
      <c r="AR552" s="81">
        <v>5.7230544657087906E-2</v>
      </c>
      <c r="AS552" s="81"/>
      <c r="AT552" s="81"/>
    </row>
    <row r="553" spans="1:46" s="77" customFormat="1" x14ac:dyDescent="0.25">
      <c r="E553" s="77" t="s">
        <v>45</v>
      </c>
      <c r="F553" s="77">
        <v>2030</v>
      </c>
      <c r="I553" s="81">
        <v>1.6388221529495579</v>
      </c>
      <c r="J553" s="81">
        <v>1.038807426836434</v>
      </c>
      <c r="K553" s="81">
        <v>1.4959678583843961</v>
      </c>
      <c r="L553" s="81">
        <v>0.64415355472093516</v>
      </c>
      <c r="M553" s="81">
        <v>9.3582299747436204E-2</v>
      </c>
      <c r="N553" s="73">
        <v>0</v>
      </c>
      <c r="O553" s="81">
        <v>1.7717590136134849</v>
      </c>
      <c r="P553" s="81">
        <v>0.70610251821768488</v>
      </c>
      <c r="Q553" s="81">
        <v>1.7647421828328003</v>
      </c>
      <c r="R553" s="81">
        <v>0.83844485872946783</v>
      </c>
      <c r="S553" s="81">
        <v>0.40633796581268966</v>
      </c>
      <c r="T553" s="81">
        <v>0.78226381462702832</v>
      </c>
      <c r="U553" s="81">
        <v>0.3971412939511238</v>
      </c>
      <c r="V553" s="81">
        <v>1.049102581596173</v>
      </c>
      <c r="W553" s="81">
        <v>1.7506082772653506</v>
      </c>
      <c r="X553" s="81">
        <v>1.3371175161666382</v>
      </c>
      <c r="Y553" s="81">
        <v>0.3850182931793063</v>
      </c>
      <c r="Z553" s="81">
        <v>0.48682432818852062</v>
      </c>
      <c r="AA553" s="81">
        <v>0</v>
      </c>
      <c r="AB553" s="81">
        <v>1.0684360687550631</v>
      </c>
      <c r="AC553" s="81">
        <v>0.32783106992412603</v>
      </c>
      <c r="AD553" s="102">
        <v>0.64415355472093516</v>
      </c>
      <c r="AE553" s="81">
        <v>0.26246589743886634</v>
      </c>
      <c r="AF553" s="81">
        <v>0.7275047440337179</v>
      </c>
      <c r="AG553" s="81">
        <v>0.58994947343196724</v>
      </c>
      <c r="AH553" s="81">
        <v>3.6220581808113144</v>
      </c>
      <c r="AI553" s="81">
        <v>0.48617714121884975</v>
      </c>
      <c r="AJ553" s="81">
        <v>1.3887820250582092</v>
      </c>
      <c r="AK553" s="81">
        <v>0.67663494577386374</v>
      </c>
      <c r="AL553" s="81">
        <v>0.53854788505411932</v>
      </c>
      <c r="AM553" s="81">
        <v>2.577366537227582</v>
      </c>
      <c r="AN553" s="81">
        <v>0.90362194992463729</v>
      </c>
      <c r="AO553" s="81">
        <v>0.82795913310511748</v>
      </c>
      <c r="AP553" s="81">
        <v>3.9938311349152609</v>
      </c>
      <c r="AQ553" s="81">
        <v>0.29176959091150734</v>
      </c>
      <c r="AR553" s="81">
        <v>6.9082552902275579E-2</v>
      </c>
      <c r="AS553" s="81"/>
      <c r="AT553" s="81"/>
    </row>
    <row r="554" spans="1:46" s="77" customFormat="1" x14ac:dyDescent="0.25">
      <c r="E554" s="77" t="s">
        <v>45</v>
      </c>
      <c r="F554" s="77">
        <v>2040</v>
      </c>
      <c r="I554" s="81">
        <v>2.0134027700196686</v>
      </c>
      <c r="J554" s="81">
        <v>1.2762133722561186</v>
      </c>
      <c r="K554" s="81">
        <v>1.8378525950982034</v>
      </c>
      <c r="L554" s="81">
        <v>0.79136684696414172</v>
      </c>
      <c r="M554" s="81">
        <v>0.11502373406319424</v>
      </c>
      <c r="N554" s="73">
        <v>0</v>
      </c>
      <c r="O554" s="81">
        <v>2.1767376377053078</v>
      </c>
      <c r="P554" s="81">
        <v>0.8674733866701716</v>
      </c>
      <c r="Q554" s="81">
        <v>2.168050674609165</v>
      </c>
      <c r="R554" s="81">
        <v>1.035284273836657</v>
      </c>
      <c r="S554" s="81">
        <v>0.50258354271854333</v>
      </c>
      <c r="T554" s="81">
        <v>0.96104082485897491</v>
      </c>
      <c r="U554" s="81">
        <v>0.4879021519156771</v>
      </c>
      <c r="V554" s="81">
        <v>1.2888611602650293</v>
      </c>
      <c r="W554" s="81">
        <v>2.1506896345855249</v>
      </c>
      <c r="X554" s="81">
        <v>1.6427562499279893</v>
      </c>
      <c r="Y554" s="81">
        <v>0.47300939207664094</v>
      </c>
      <c r="Z554" s="81">
        <v>0.5980822394033013</v>
      </c>
      <c r="AA554" s="81">
        <v>0</v>
      </c>
      <c r="AB554" s="81">
        <v>1.3126142740608928</v>
      </c>
      <c r="AC554" s="81">
        <v>0.40450368156201755</v>
      </c>
      <c r="AD554" s="102">
        <v>0.79136684696414172</v>
      </c>
      <c r="AE554" s="81">
        <v>0.32325978295483743</v>
      </c>
      <c r="AF554" s="81">
        <v>0.89381913496371712</v>
      </c>
      <c r="AG554" s="81">
        <v>0.72483072502145585</v>
      </c>
      <c r="AH554" s="81">
        <v>4.4499189126278544</v>
      </c>
      <c r="AI554" s="81">
        <v>0.59728655690510746</v>
      </c>
      <c r="AJ554" s="81">
        <v>1.7061714421414371</v>
      </c>
      <c r="AK554" s="81">
        <v>0.83127157254378348</v>
      </c>
      <c r="AL554" s="81">
        <v>0.66162635416402016</v>
      </c>
      <c r="AM554" s="81">
        <v>3.1663949461483338</v>
      </c>
      <c r="AN554" s="81">
        <v>1.110205558790808</v>
      </c>
      <c r="AO554" s="81">
        <v>1.017176461677278</v>
      </c>
      <c r="AP554" s="81">
        <v>4.9030881019043706</v>
      </c>
      <c r="AQ554" s="81">
        <v>0.35844971197530517</v>
      </c>
      <c r="AR554" s="81">
        <v>8.4870476762181929E-2</v>
      </c>
      <c r="AS554" s="81"/>
      <c r="AT554" s="81"/>
    </row>
    <row r="555" spans="1:46" s="77" customFormat="1" x14ac:dyDescent="0.25">
      <c r="E555" s="77" t="s">
        <v>45</v>
      </c>
      <c r="F555" s="77">
        <v>2050</v>
      </c>
      <c r="I555" s="81">
        <v>2.3879833870897791</v>
      </c>
      <c r="J555" s="81">
        <v>1.5136193176758035</v>
      </c>
      <c r="K555" s="81">
        <v>2.1797373318120106</v>
      </c>
      <c r="L555" s="81">
        <v>0.9385801392073484</v>
      </c>
      <c r="M555" s="81">
        <v>0.13646516837895226</v>
      </c>
      <c r="N555" s="73">
        <v>0</v>
      </c>
      <c r="O555" s="81">
        <v>2.5817162617971312</v>
      </c>
      <c r="P555" s="81">
        <v>1.0288442551226584</v>
      </c>
      <c r="Q555" s="81">
        <v>2.5713591663855295</v>
      </c>
      <c r="R555" s="81">
        <v>1.2321236889438461</v>
      </c>
      <c r="S555" s="81">
        <v>0.598829119624397</v>
      </c>
      <c r="T555" s="81">
        <v>1.1398178350909216</v>
      </c>
      <c r="U555" s="81">
        <v>0.57866300988023034</v>
      </c>
      <c r="V555" s="81">
        <v>1.5286197389338856</v>
      </c>
      <c r="W555" s="81">
        <v>2.5507709919056993</v>
      </c>
      <c r="X555" s="81">
        <v>1.9483949836893406</v>
      </c>
      <c r="Y555" s="81">
        <v>0.56100049097397564</v>
      </c>
      <c r="Z555" s="81">
        <v>0.70934015061808187</v>
      </c>
      <c r="AA555" s="81">
        <v>0</v>
      </c>
      <c r="AB555" s="81">
        <v>1.5567924793667227</v>
      </c>
      <c r="AC555" s="81">
        <v>0.48117629319990901</v>
      </c>
      <c r="AD555" s="102">
        <v>0.9385801392073484</v>
      </c>
      <c r="AE555" s="81">
        <v>0.38405366847080852</v>
      </c>
      <c r="AF555" s="81">
        <v>1.0601335258937163</v>
      </c>
      <c r="AG555" s="81">
        <v>0.85971197661094445</v>
      </c>
      <c r="AH555" s="81">
        <v>5.2777796444443936</v>
      </c>
      <c r="AI555" s="81">
        <v>0.70839597259136522</v>
      </c>
      <c r="AJ555" s="81">
        <v>2.023560859224665</v>
      </c>
      <c r="AK555" s="81">
        <v>0.98590819931370322</v>
      </c>
      <c r="AL555" s="81">
        <v>0.78470482327392088</v>
      </c>
      <c r="AM555" s="81">
        <v>3.7554233550690852</v>
      </c>
      <c r="AN555" s="81">
        <v>1.3167891676569787</v>
      </c>
      <c r="AO555" s="81">
        <v>1.2063937902494386</v>
      </c>
      <c r="AP555" s="81">
        <v>5.8123450688934808</v>
      </c>
      <c r="AQ555" s="81">
        <v>0.42512983303910301</v>
      </c>
      <c r="AR555" s="81">
        <v>0.10065840062208828</v>
      </c>
      <c r="AS555" s="81"/>
      <c r="AT555" s="81"/>
    </row>
    <row r="556" spans="1:46" s="77" customFormat="1" ht="15.75" thickBot="1" x14ac:dyDescent="0.3">
      <c r="A556" s="8"/>
      <c r="B556" s="8" t="s">
        <v>46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44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3"/>
      <c r="AT556" s="83"/>
    </row>
    <row r="557" spans="1:46" s="77" customFormat="1" x14ac:dyDescent="0.25">
      <c r="A557" s="77" t="s">
        <v>77</v>
      </c>
      <c r="B557" s="77" t="s">
        <v>42</v>
      </c>
      <c r="D557" s="77" t="s">
        <v>40</v>
      </c>
      <c r="E557" s="77" t="s">
        <v>41</v>
      </c>
      <c r="F557" s="77">
        <v>2010</v>
      </c>
      <c r="I557" s="81">
        <v>1.6390438336732844</v>
      </c>
      <c r="J557" s="81">
        <v>19.195179718223276</v>
      </c>
      <c r="K557" s="81">
        <v>3.5053607935380411</v>
      </c>
      <c r="L557" s="81">
        <v>17.442996976785818</v>
      </c>
      <c r="M557" s="81">
        <v>4.3348163899254528</v>
      </c>
      <c r="N557" s="73">
        <v>7.8170430058340052</v>
      </c>
      <c r="O557" s="81">
        <v>0</v>
      </c>
      <c r="P557" s="81">
        <v>8.7024131941220801</v>
      </c>
      <c r="Q557" s="81">
        <v>46.94776180933485</v>
      </c>
      <c r="R557" s="81">
        <v>5.3757537249417027</v>
      </c>
      <c r="S557" s="81">
        <v>8.8486482864721427</v>
      </c>
      <c r="T557" s="81">
        <v>28.464771231691827</v>
      </c>
      <c r="U557" s="81">
        <v>22.353095087715957</v>
      </c>
      <c r="V557" s="81">
        <v>115.77650542834382</v>
      </c>
      <c r="W557" s="81">
        <v>3.4465210364036296</v>
      </c>
      <c r="X557" s="81">
        <v>5.664074733868663</v>
      </c>
      <c r="Y557" s="81">
        <v>17.48765675169339</v>
      </c>
      <c r="Z557" s="81">
        <v>0.75686240350955836</v>
      </c>
      <c r="AA557" s="81">
        <v>0</v>
      </c>
      <c r="AB557" s="81">
        <v>27.254555050139292</v>
      </c>
      <c r="AC557" s="81">
        <v>9.2237665846906634</v>
      </c>
      <c r="AD557" s="81">
        <v>7.8408976279262091E-2</v>
      </c>
      <c r="AE557" s="81">
        <v>10.409023730222563</v>
      </c>
      <c r="AF557" s="81">
        <v>0.95153828201583968</v>
      </c>
      <c r="AG557" s="81">
        <v>7.5377580718375928E-2</v>
      </c>
      <c r="AH557" s="81">
        <v>0</v>
      </c>
      <c r="AI557" s="81">
        <v>1.3549806776391489</v>
      </c>
      <c r="AJ557" s="81">
        <v>8.3943623221644401</v>
      </c>
      <c r="AK557" s="81">
        <v>20.028051746622491</v>
      </c>
      <c r="AL557" s="81">
        <v>3.2587777032596863</v>
      </c>
      <c r="AM557" s="81">
        <v>13.282425365978622</v>
      </c>
      <c r="AN557" s="81">
        <v>19.346106625341712</v>
      </c>
      <c r="AO557" s="81">
        <v>23.785677785711101</v>
      </c>
      <c r="AP557" s="81">
        <v>5.5215324356835236</v>
      </c>
      <c r="AQ557" s="81">
        <v>2.9681371646212398</v>
      </c>
      <c r="AR557" s="81">
        <v>3.8154137462524922</v>
      </c>
      <c r="AS557" s="81"/>
      <c r="AT557" s="81"/>
    </row>
    <row r="558" spans="1:46" s="77" customFormat="1" x14ac:dyDescent="0.25">
      <c r="B558" s="77" t="s">
        <v>42</v>
      </c>
      <c r="D558" s="77" t="s">
        <v>40</v>
      </c>
      <c r="E558" s="77" t="s">
        <v>41</v>
      </c>
      <c r="F558" s="77">
        <v>2020</v>
      </c>
      <c r="H558" s="24"/>
      <c r="I558" s="81">
        <v>3.2054171898383221</v>
      </c>
      <c r="J558" s="81">
        <v>24.18819752984556</v>
      </c>
      <c r="K558" s="81">
        <v>4.0062347300521779</v>
      </c>
      <c r="L558" s="81">
        <v>23.343622300147661</v>
      </c>
      <c r="M558" s="81">
        <v>10.71795020381562</v>
      </c>
      <c r="N558" s="73">
        <v>9.2053978651493473</v>
      </c>
      <c r="O558" s="81">
        <v>0</v>
      </c>
      <c r="P558" s="81">
        <v>10.675964398187212</v>
      </c>
      <c r="Q558" s="81">
        <v>54.141818482033862</v>
      </c>
      <c r="R558" s="81">
        <v>8.5466739388531501</v>
      </c>
      <c r="S558" s="81">
        <v>11.040351839067336</v>
      </c>
      <c r="T558" s="81">
        <v>36.893665096631175</v>
      </c>
      <c r="U558" s="81">
        <v>28.896744512948295</v>
      </c>
      <c r="V558" s="81">
        <v>142.42594633968474</v>
      </c>
      <c r="W558" s="81">
        <v>7.084132470145426</v>
      </c>
      <c r="X558" s="81">
        <v>8.5347256077829865</v>
      </c>
      <c r="Y558" s="81">
        <v>26.590262942336327</v>
      </c>
      <c r="Z558" s="81">
        <v>1.0186112398136005</v>
      </c>
      <c r="AA558" s="81">
        <v>0</v>
      </c>
      <c r="AB558" s="81">
        <v>47.633903735430962</v>
      </c>
      <c r="AC558" s="81">
        <v>11.263725139773555</v>
      </c>
      <c r="AD558" s="81">
        <v>9.7440375349380409E-2</v>
      </c>
      <c r="AE558" s="81">
        <v>13.877518282340811</v>
      </c>
      <c r="AF558" s="81">
        <v>2.1679801544522501</v>
      </c>
      <c r="AG558" s="81">
        <v>8.7054453945531538</v>
      </c>
      <c r="AH558" s="81">
        <v>0</v>
      </c>
      <c r="AI558" s="81">
        <v>2.0789489843757134</v>
      </c>
      <c r="AJ558" s="81">
        <v>11.590144614394154</v>
      </c>
      <c r="AK558" s="81">
        <v>24.89656463687102</v>
      </c>
      <c r="AL558" s="81">
        <v>3.4847984559130589</v>
      </c>
      <c r="AM558" s="81">
        <v>20.461929473268761</v>
      </c>
      <c r="AN558" s="81">
        <v>31.516709946552488</v>
      </c>
      <c r="AO558" s="81">
        <v>30.70251633713027</v>
      </c>
      <c r="AP558" s="81">
        <v>8.0683030365294037</v>
      </c>
      <c r="AQ558" s="81">
        <v>3.0771909448400385</v>
      </c>
      <c r="AR558" s="81">
        <v>3.8455129378186408</v>
      </c>
      <c r="AS558" s="81"/>
      <c r="AT558" s="81"/>
    </row>
    <row r="559" spans="1:46" s="77" customFormat="1" x14ac:dyDescent="0.25">
      <c r="B559" s="77" t="s">
        <v>42</v>
      </c>
      <c r="D559" s="77" t="s">
        <v>40</v>
      </c>
      <c r="E559" s="77" t="s">
        <v>41</v>
      </c>
      <c r="F559" s="77">
        <v>2030</v>
      </c>
      <c r="H559" s="24"/>
      <c r="I559" s="81">
        <v>3.10920635606869</v>
      </c>
      <c r="J559" s="81">
        <v>23.788280667873</v>
      </c>
      <c r="K559" s="81">
        <v>3.9765458095197692</v>
      </c>
      <c r="L559" s="81">
        <v>16.341853284973578</v>
      </c>
      <c r="M559" s="81">
        <v>10.714405448231263</v>
      </c>
      <c r="N559" s="73">
        <v>8.7340120342777503</v>
      </c>
      <c r="O559" s="81">
        <v>0</v>
      </c>
      <c r="P559" s="81">
        <v>9.8307693228732553</v>
      </c>
      <c r="Q559" s="81">
        <v>51.585561659677801</v>
      </c>
      <c r="R559" s="81">
        <v>8.5473098958833891</v>
      </c>
      <c r="S559" s="81">
        <v>10.507028613986305</v>
      </c>
      <c r="T559" s="81">
        <v>32.968142741671429</v>
      </c>
      <c r="U559" s="81">
        <v>27.903301455410976</v>
      </c>
      <c r="V559" s="81">
        <v>150.20300560839721</v>
      </c>
      <c r="W559" s="81">
        <v>7.3463709171863307</v>
      </c>
      <c r="X559" s="81">
        <v>8.226047921757516</v>
      </c>
      <c r="Y559" s="81">
        <v>26.136633065733797</v>
      </c>
      <c r="Z559" s="81">
        <v>1.1216479915844153</v>
      </c>
      <c r="AA559" s="81">
        <v>0</v>
      </c>
      <c r="AB559" s="81">
        <v>47.580726452030866</v>
      </c>
      <c r="AC559" s="81">
        <v>11.740924377102905</v>
      </c>
      <c r="AD559" s="81">
        <v>8.9116769731566958E-2</v>
      </c>
      <c r="AE559" s="81">
        <v>14.731185887720006</v>
      </c>
      <c r="AF559" s="81">
        <v>5.7193511310951761</v>
      </c>
      <c r="AG559" s="81">
        <v>8.7039277850088173</v>
      </c>
      <c r="AH559" s="81">
        <v>0</v>
      </c>
      <c r="AI559" s="81">
        <v>2.1789672389201127</v>
      </c>
      <c r="AJ559" s="81">
        <v>11.527707733252868</v>
      </c>
      <c r="AK559" s="81">
        <v>23.2770160461783</v>
      </c>
      <c r="AL559" s="81">
        <v>3.9027315340911102</v>
      </c>
      <c r="AM559" s="81">
        <v>20.441181760529467</v>
      </c>
      <c r="AN559" s="81">
        <v>29.555528459800463</v>
      </c>
      <c r="AO559" s="81">
        <v>31.550385518695787</v>
      </c>
      <c r="AP559" s="81">
        <v>7.9404527846564061</v>
      </c>
      <c r="AQ559" s="81">
        <v>3.0057706728972904</v>
      </c>
      <c r="AR559" s="81">
        <v>3.7204474372059373</v>
      </c>
      <c r="AS559" s="81"/>
      <c r="AT559" s="81"/>
    </row>
    <row r="560" spans="1:46" s="77" customFormat="1" x14ac:dyDescent="0.25">
      <c r="B560" s="77" t="s">
        <v>42</v>
      </c>
      <c r="D560" s="77" t="s">
        <v>40</v>
      </c>
      <c r="E560" s="77" t="s">
        <v>41</v>
      </c>
      <c r="F560" s="77">
        <v>2040</v>
      </c>
      <c r="H560" s="24"/>
      <c r="I560" s="81">
        <v>3.1344918548914324</v>
      </c>
      <c r="J560" s="81">
        <v>23.843284933630702</v>
      </c>
      <c r="K560" s="81">
        <v>4.2124056267795238</v>
      </c>
      <c r="L560" s="81">
        <v>15.381539501157828</v>
      </c>
      <c r="M560" s="81">
        <v>10.708914609176114</v>
      </c>
      <c r="N560" s="73">
        <v>8.5092149509700299</v>
      </c>
      <c r="O560" s="81">
        <v>0</v>
      </c>
      <c r="P560" s="81">
        <v>9.8069489524784093</v>
      </c>
      <c r="Q560" s="81">
        <v>48.704574151449862</v>
      </c>
      <c r="R560" s="81">
        <v>10.169051869185315</v>
      </c>
      <c r="S560" s="81">
        <v>9.9515460726727589</v>
      </c>
      <c r="T560" s="81">
        <v>32.740060534210592</v>
      </c>
      <c r="U560" s="81">
        <v>24.589203079569405</v>
      </c>
      <c r="V560" s="81">
        <v>151.44275983008848</v>
      </c>
      <c r="W560" s="81">
        <v>7.4543430094654619</v>
      </c>
      <c r="X560" s="81">
        <v>7.9425204127802971</v>
      </c>
      <c r="Y560" s="81">
        <v>28.627959274696551</v>
      </c>
      <c r="Z560" s="81">
        <v>1.6176020310889436</v>
      </c>
      <c r="AA560" s="81">
        <v>0</v>
      </c>
      <c r="AB560" s="81">
        <v>48.189834017122863</v>
      </c>
      <c r="AC560" s="81">
        <v>11.496296340705376</v>
      </c>
      <c r="AD560" s="81">
        <v>8.3064251540864109E-2</v>
      </c>
      <c r="AE560" s="81">
        <v>15.641336265779211</v>
      </c>
      <c r="AF560" s="81">
        <v>5.8827181916978102</v>
      </c>
      <c r="AG560" s="81">
        <v>8.7036535919433256</v>
      </c>
      <c r="AH560" s="81">
        <v>0</v>
      </c>
      <c r="AI560" s="81">
        <v>2.7190645431148166</v>
      </c>
      <c r="AJ560" s="81">
        <v>11.227358929021159</v>
      </c>
      <c r="AK560" s="81">
        <v>24.803179990456609</v>
      </c>
      <c r="AL560" s="81">
        <v>3.8914100902636797</v>
      </c>
      <c r="AM560" s="81">
        <v>20.8961175276593</v>
      </c>
      <c r="AN560" s="81">
        <v>28.681792655313718</v>
      </c>
      <c r="AO560" s="81">
        <v>31.790847286869312</v>
      </c>
      <c r="AP560" s="81">
        <v>7.5416928040755788</v>
      </c>
      <c r="AQ560" s="81">
        <v>2.8152890616640605</v>
      </c>
      <c r="AR560" s="81">
        <v>3.9614221297259054</v>
      </c>
      <c r="AS560" s="81"/>
      <c r="AT560" s="81"/>
    </row>
    <row r="561" spans="1:46" s="77" customFormat="1" x14ac:dyDescent="0.25">
      <c r="B561" s="77" t="s">
        <v>42</v>
      </c>
      <c r="D561" s="77" t="s">
        <v>40</v>
      </c>
      <c r="E561" s="80" t="s">
        <v>41</v>
      </c>
      <c r="F561" s="80">
        <v>2050</v>
      </c>
      <c r="G561" s="80"/>
      <c r="H561" s="25"/>
      <c r="I561" s="82">
        <v>3.164097654336588</v>
      </c>
      <c r="J561" s="82">
        <v>24.723968116400471</v>
      </c>
      <c r="K561" s="82">
        <v>4.4877344742387741</v>
      </c>
      <c r="L561" s="82">
        <v>14.494025617687413</v>
      </c>
      <c r="M561" s="82">
        <v>10.706568936116616</v>
      </c>
      <c r="N561" s="96">
        <v>8.5989800835202157</v>
      </c>
      <c r="O561" s="82">
        <v>0</v>
      </c>
      <c r="P561" s="82">
        <v>9.5774527694359328</v>
      </c>
      <c r="Q561" s="82">
        <v>52.46033438739839</v>
      </c>
      <c r="R561" s="82">
        <v>10.869472685922631</v>
      </c>
      <c r="S561" s="82">
        <v>9.9807789668890052</v>
      </c>
      <c r="T561" s="82">
        <v>32.827590128065467</v>
      </c>
      <c r="U561" s="82">
        <v>26.982614186635065</v>
      </c>
      <c r="V561" s="82">
        <v>159.85859272137051</v>
      </c>
      <c r="W561" s="82">
        <v>7.4876375451964101</v>
      </c>
      <c r="X561" s="82">
        <v>7.8547440961788304</v>
      </c>
      <c r="Y561" s="82">
        <v>30.092042017626184</v>
      </c>
      <c r="Z561" s="82">
        <v>1.6743034915765254</v>
      </c>
      <c r="AA561" s="82">
        <v>0</v>
      </c>
      <c r="AB561" s="82">
        <v>53.400661496469027</v>
      </c>
      <c r="AC561" s="82">
        <v>11.676603136052309</v>
      </c>
      <c r="AD561" s="82">
        <v>8.0257366834922017E-2</v>
      </c>
      <c r="AE561" s="82">
        <v>15.442066405799103</v>
      </c>
      <c r="AF561" s="82">
        <v>5.7289977856220693</v>
      </c>
      <c r="AG561" s="82">
        <v>8.703054536545995</v>
      </c>
      <c r="AH561" s="82">
        <v>0</v>
      </c>
      <c r="AI561" s="82">
        <v>2.9655618698537163</v>
      </c>
      <c r="AJ561" s="82">
        <v>10.903892142604223</v>
      </c>
      <c r="AK561" s="82">
        <v>24.763708994671891</v>
      </c>
      <c r="AL561" s="82">
        <v>4.4927680380769459</v>
      </c>
      <c r="AM561" s="82">
        <v>21.807798588002363</v>
      </c>
      <c r="AN561" s="82">
        <v>27.928012064063211</v>
      </c>
      <c r="AO561" s="82">
        <v>30.187208775943343</v>
      </c>
      <c r="AP561" s="82">
        <v>7.3631348452100642</v>
      </c>
      <c r="AQ561" s="82">
        <v>2.7148274587889221</v>
      </c>
      <c r="AR561" s="82">
        <v>4.190461699219485</v>
      </c>
      <c r="AS561" s="85"/>
      <c r="AT561" s="85"/>
    </row>
    <row r="562" spans="1:46" s="77" customFormat="1" x14ac:dyDescent="0.25">
      <c r="E562" s="77" t="s">
        <v>45</v>
      </c>
      <c r="F562" s="77">
        <v>2010</v>
      </c>
      <c r="I562" s="26">
        <v>1.878322019713595</v>
      </c>
      <c r="J562" s="81">
        <v>4.9590550327296246</v>
      </c>
      <c r="K562" s="81">
        <v>5.0589953472850588</v>
      </c>
      <c r="L562" s="81">
        <v>4.1863779992666617</v>
      </c>
      <c r="M562" s="26">
        <v>1.878322019713595</v>
      </c>
      <c r="N562" s="103">
        <v>4.9590550327296246</v>
      </c>
      <c r="O562" s="81">
        <v>0</v>
      </c>
      <c r="P562" s="81">
        <v>4.7474777595549709</v>
      </c>
      <c r="Q562" s="81">
        <v>5.0325341456782837</v>
      </c>
      <c r="R562" s="81">
        <v>4.2968622508756367</v>
      </c>
      <c r="S562" s="81">
        <v>4.3198387576453339</v>
      </c>
      <c r="T562" s="81">
        <v>5.2831253535806537</v>
      </c>
      <c r="U562" s="81">
        <v>5.7489634796269087</v>
      </c>
      <c r="V562" s="81">
        <v>4.7298931928243482</v>
      </c>
      <c r="W562" s="81">
        <v>4.6019697879872705</v>
      </c>
      <c r="X562" s="81">
        <v>2.1594464063805212</v>
      </c>
      <c r="Y562" s="81">
        <v>3.5993911292270542</v>
      </c>
      <c r="Z562" s="81">
        <v>4.5880850554885715</v>
      </c>
      <c r="AA562" s="81">
        <v>0</v>
      </c>
      <c r="AB562" s="81">
        <v>4.7264820717333587</v>
      </c>
      <c r="AC562" s="81">
        <v>4.5964716658245939</v>
      </c>
      <c r="AD562" s="81">
        <v>5.0503786850234667</v>
      </c>
      <c r="AE562" s="81">
        <v>4.3178812554675972</v>
      </c>
      <c r="AF562" s="81">
        <v>1.878322019713595</v>
      </c>
      <c r="AG562" s="26">
        <v>1.878322019713595</v>
      </c>
      <c r="AH562" s="81">
        <v>4.2770017680778523</v>
      </c>
      <c r="AI562" s="81">
        <v>5.7370827183434185</v>
      </c>
      <c r="AJ562" s="81">
        <v>4.615667621752058</v>
      </c>
      <c r="AK562" s="81">
        <v>4.7471996279512947</v>
      </c>
      <c r="AL562" s="81">
        <v>5.2696674142813107</v>
      </c>
      <c r="AM562" s="81">
        <v>3.7903631488454708</v>
      </c>
      <c r="AN562" s="26">
        <v>1.878322019713595</v>
      </c>
      <c r="AO562" s="81">
        <v>5.9645062784789511</v>
      </c>
      <c r="AP562" s="81">
        <v>4.2006278056774269</v>
      </c>
      <c r="AQ562" s="81">
        <v>4.0038219437783695</v>
      </c>
      <c r="AR562" s="81">
        <v>5.9883263047836763</v>
      </c>
      <c r="AS562" s="81"/>
      <c r="AT562" s="81"/>
    </row>
    <row r="563" spans="1:46" s="77" customFormat="1" x14ac:dyDescent="0.25">
      <c r="E563" s="77" t="s">
        <v>45</v>
      </c>
      <c r="F563" s="77">
        <v>2020</v>
      </c>
      <c r="H563" s="24"/>
      <c r="I563" s="26">
        <v>1.4707434442997953</v>
      </c>
      <c r="J563" s="81">
        <v>3.9701579836294991</v>
      </c>
      <c r="K563" s="81">
        <v>4.0509522226506718</v>
      </c>
      <c r="L563" s="81">
        <v>3.3379344434307407</v>
      </c>
      <c r="M563" s="26">
        <v>1.4707434442997953</v>
      </c>
      <c r="N563" s="103">
        <v>3.9701579836294991</v>
      </c>
      <c r="O563" s="81">
        <v>0</v>
      </c>
      <c r="P563" s="81">
        <v>3.782021488736961</v>
      </c>
      <c r="Q563" s="81">
        <v>4.0252591270924345</v>
      </c>
      <c r="R563" s="81">
        <v>3.4816125282758579</v>
      </c>
      <c r="S563" s="81">
        <v>3.4469034585306426</v>
      </c>
      <c r="T563" s="81">
        <v>4.2176880501210965</v>
      </c>
      <c r="U563" s="81">
        <v>4.5929514474348201</v>
      </c>
      <c r="V563" s="81">
        <v>3.7905958252828786</v>
      </c>
      <c r="W563" s="81">
        <v>3.6801033814794368</v>
      </c>
      <c r="X563" s="81">
        <v>1.7518669696523181</v>
      </c>
      <c r="Y563" s="81">
        <v>2.881462200313869</v>
      </c>
      <c r="Z563" s="81">
        <v>3.6782182648152411</v>
      </c>
      <c r="AA563" s="81">
        <v>0</v>
      </c>
      <c r="AB563" s="81">
        <v>3.7972574042904741</v>
      </c>
      <c r="AC563" s="81">
        <v>3.6575752581080003</v>
      </c>
      <c r="AD563" s="81">
        <v>4.042462935345438</v>
      </c>
      <c r="AE563" s="81">
        <v>3.4420794520615949</v>
      </c>
      <c r="AF563" s="81">
        <v>1.4707434442997953</v>
      </c>
      <c r="AG563" s="26">
        <v>1.4707434442997953</v>
      </c>
      <c r="AH563" s="81">
        <v>3.3489317836024122</v>
      </c>
      <c r="AI563" s="81">
        <v>4.5860670575266314</v>
      </c>
      <c r="AJ563" s="81">
        <v>3.7138327494679042</v>
      </c>
      <c r="AK563" s="81">
        <v>3.7798267109496733</v>
      </c>
      <c r="AL563" s="81">
        <v>4.1935804958120855</v>
      </c>
      <c r="AM563" s="81">
        <v>3.024046432953297</v>
      </c>
      <c r="AN563" s="26">
        <v>1.4707434442997953</v>
      </c>
      <c r="AO563" s="81">
        <v>4.7674453079510712</v>
      </c>
      <c r="AP563" s="81">
        <v>3.3599641944010372</v>
      </c>
      <c r="AQ563" s="81">
        <v>3.2001587849071882</v>
      </c>
      <c r="AR563" s="81">
        <v>5.2247136118351083</v>
      </c>
      <c r="AS563" s="81"/>
      <c r="AT563" s="81"/>
    </row>
    <row r="564" spans="1:46" s="77" customFormat="1" x14ac:dyDescent="0.25">
      <c r="E564" s="77" t="s">
        <v>45</v>
      </c>
      <c r="F564" s="77">
        <v>2030</v>
      </c>
      <c r="H564" s="24"/>
      <c r="I564" s="26">
        <v>1.3236690998698157</v>
      </c>
      <c r="J564" s="81">
        <v>3.6128779968909108</v>
      </c>
      <c r="K564" s="81">
        <v>3.6872103793145099</v>
      </c>
      <c r="L564" s="81">
        <v>3.0317871196825323</v>
      </c>
      <c r="M564" s="26">
        <v>1.3236690998698157</v>
      </c>
      <c r="N564" s="103">
        <v>3.6128779968909108</v>
      </c>
      <c r="O564" s="81">
        <v>0</v>
      </c>
      <c r="P564" s="81">
        <v>3.433600277850561</v>
      </c>
      <c r="Q564" s="81">
        <v>3.6617951092682599</v>
      </c>
      <c r="R564" s="81">
        <v>3.1873467426027284</v>
      </c>
      <c r="S564" s="81">
        <v>3.131905579368973</v>
      </c>
      <c r="T564" s="81">
        <v>3.8332186704404987</v>
      </c>
      <c r="U564" s="81">
        <v>4.1758478258610321</v>
      </c>
      <c r="V564" s="81">
        <v>3.4515636610792417</v>
      </c>
      <c r="W564" s="81">
        <v>3.3474322646213546</v>
      </c>
      <c r="X564" s="81">
        <v>1.6047925647244869</v>
      </c>
      <c r="Y564" s="81">
        <v>2.6224392913752546</v>
      </c>
      <c r="Z564" s="81">
        <v>3.3498929606218022</v>
      </c>
      <c r="AA564" s="81">
        <v>0</v>
      </c>
      <c r="AB564" s="81">
        <v>3.4623836198287501</v>
      </c>
      <c r="AC564" s="81">
        <v>3.3187753751347961</v>
      </c>
      <c r="AD564" s="81">
        <v>3.6787574879380354</v>
      </c>
      <c r="AE564" s="81">
        <v>3.1260471975306561</v>
      </c>
      <c r="AF564" s="81">
        <v>1.3236690998698157</v>
      </c>
      <c r="AG564" s="26">
        <v>1.3236690998698157</v>
      </c>
      <c r="AH564" s="81">
        <v>3.0140386052421708</v>
      </c>
      <c r="AI564" s="81">
        <v>4.1708821359964352</v>
      </c>
      <c r="AJ564" s="81">
        <v>3.3883947161926815</v>
      </c>
      <c r="AK564" s="81">
        <v>3.4307552572341953</v>
      </c>
      <c r="AL564" s="81">
        <v>3.805269254689374</v>
      </c>
      <c r="AM564" s="81">
        <v>2.7475229034574848</v>
      </c>
      <c r="AN564" s="26">
        <v>1.3236690998698157</v>
      </c>
      <c r="AO564" s="81">
        <v>4.3354749022375376</v>
      </c>
      <c r="AP564" s="81">
        <v>3.0566173699218373</v>
      </c>
      <c r="AQ564" s="81">
        <v>2.9101625108498714</v>
      </c>
      <c r="AR564" s="81">
        <v>5.0454690148523085</v>
      </c>
      <c r="AS564" s="81"/>
      <c r="AT564" s="81"/>
    </row>
    <row r="565" spans="1:46" s="77" customFormat="1" x14ac:dyDescent="0.25">
      <c r="E565" s="77" t="s">
        <v>45</v>
      </c>
      <c r="F565" s="77">
        <v>2040</v>
      </c>
      <c r="H565" s="24"/>
      <c r="I565" s="26">
        <v>1.1913021898828344</v>
      </c>
      <c r="J565" s="81">
        <v>3.2915079884420293</v>
      </c>
      <c r="K565" s="81">
        <v>3.3598416622933343</v>
      </c>
      <c r="L565" s="81">
        <v>2.75625782322376</v>
      </c>
      <c r="M565" s="26">
        <v>1.1913021898828344</v>
      </c>
      <c r="N565" s="103">
        <v>3.2915079884420293</v>
      </c>
      <c r="O565" s="81">
        <v>0</v>
      </c>
      <c r="P565" s="81">
        <v>3.1200485855404478</v>
      </c>
      <c r="Q565" s="81">
        <v>3.3347028250033701</v>
      </c>
      <c r="R565" s="81">
        <v>2.9225975096477801</v>
      </c>
      <c r="S565" s="81">
        <v>2.8484074881234704</v>
      </c>
      <c r="T565" s="81">
        <v>3.48715063166473</v>
      </c>
      <c r="U565" s="81">
        <v>3.8004032841344686</v>
      </c>
      <c r="V565" s="81">
        <v>3.1470738130897375</v>
      </c>
      <c r="W565" s="81">
        <v>3.0480236191456105</v>
      </c>
      <c r="X565" s="81">
        <v>1.4724255659932042</v>
      </c>
      <c r="Y565" s="81">
        <v>2.3892774690463376</v>
      </c>
      <c r="Z565" s="81">
        <v>3.05440072393215</v>
      </c>
      <c r="AA565" s="81">
        <v>0</v>
      </c>
      <c r="AB565" s="81">
        <v>3.1613406804808939</v>
      </c>
      <c r="AC565" s="81">
        <v>3.0138554804589122</v>
      </c>
      <c r="AD565" s="81">
        <v>3.351422585271373</v>
      </c>
      <c r="AE565" s="81">
        <v>2.8416181684528108</v>
      </c>
      <c r="AF565" s="81">
        <v>1.1913021898828344</v>
      </c>
      <c r="AG565" s="26">
        <v>1.1913021898828344</v>
      </c>
      <c r="AH565" s="81">
        <v>2.7126347447179535</v>
      </c>
      <c r="AI565" s="81">
        <v>3.7969250358691808</v>
      </c>
      <c r="AJ565" s="81">
        <v>3.0955410324806918</v>
      </c>
      <c r="AK565" s="81">
        <v>3.1165890575280599</v>
      </c>
      <c r="AL565" s="81">
        <v>3.455796527307855</v>
      </c>
      <c r="AM565" s="81">
        <v>2.4986521560239563</v>
      </c>
      <c r="AN565" s="26">
        <v>1.1913021898828344</v>
      </c>
      <c r="AO565" s="81">
        <v>3.9466269254004582</v>
      </c>
      <c r="AP565" s="81">
        <v>2.7836016026866286</v>
      </c>
      <c r="AQ565" s="81">
        <v>2.6491631947636218</v>
      </c>
      <c r="AR565" s="81">
        <v>4.6879160830426887</v>
      </c>
      <c r="AS565" s="81"/>
      <c r="AT565" s="81"/>
    </row>
    <row r="566" spans="1:46" s="77" customFormat="1" x14ac:dyDescent="0.25">
      <c r="E566" s="77" t="s">
        <v>45</v>
      </c>
      <c r="F566" s="77">
        <v>2050</v>
      </c>
      <c r="H566" s="24"/>
      <c r="I566" s="26">
        <v>1.072171970894551</v>
      </c>
      <c r="J566" s="81">
        <v>3.0031098781986976</v>
      </c>
      <c r="K566" s="81">
        <v>3.065209194206056</v>
      </c>
      <c r="L566" s="81">
        <v>2.5082528478778237</v>
      </c>
      <c r="M566" s="26">
        <v>1.072171970894551</v>
      </c>
      <c r="N566" s="103">
        <v>3.0031098781986976</v>
      </c>
      <c r="O566" s="81">
        <v>0</v>
      </c>
      <c r="P566" s="81">
        <v>2.8378627931383669</v>
      </c>
      <c r="Q566" s="81">
        <v>3.0403164808578644</v>
      </c>
      <c r="R566" s="81">
        <v>2.684372349801611</v>
      </c>
      <c r="S566" s="81">
        <v>2.5932592060025184</v>
      </c>
      <c r="T566" s="81">
        <v>3.175687856894053</v>
      </c>
      <c r="U566" s="81">
        <v>3.4625075346773673</v>
      </c>
      <c r="V566" s="81">
        <v>2.8729399536693618</v>
      </c>
      <c r="W566" s="81">
        <v>2.7785570820505181</v>
      </c>
      <c r="X566" s="81">
        <v>1.353295309906112</v>
      </c>
      <c r="Y566" s="81">
        <v>2.1794384988232887</v>
      </c>
      <c r="Z566" s="81">
        <v>2.7884566723519675</v>
      </c>
      <c r="AA566" s="81">
        <v>0</v>
      </c>
      <c r="AB566" s="81">
        <v>2.8890892715666641</v>
      </c>
      <c r="AC566" s="81">
        <v>2.7394275752506161</v>
      </c>
      <c r="AD566" s="81">
        <v>3.0568211728713774</v>
      </c>
      <c r="AE566" s="81">
        <v>2.5856320422827497</v>
      </c>
      <c r="AF566" s="81">
        <v>1.072171970894551</v>
      </c>
      <c r="AG566" s="26">
        <v>1.072171970894551</v>
      </c>
      <c r="AH566" s="81">
        <v>2.4413712702461585</v>
      </c>
      <c r="AI566" s="81">
        <v>3.4605326704036141</v>
      </c>
      <c r="AJ566" s="81">
        <v>2.8319910993635027</v>
      </c>
      <c r="AK566" s="81">
        <v>2.8338351864747042</v>
      </c>
      <c r="AL566" s="81">
        <v>3.1412690582431324</v>
      </c>
      <c r="AM566" s="81">
        <v>2.2746664861620776</v>
      </c>
      <c r="AN566" s="26">
        <v>1.072171970894551</v>
      </c>
      <c r="AO566" s="81">
        <v>3.5967981546096235</v>
      </c>
      <c r="AP566" s="81">
        <v>2.5378888898865202</v>
      </c>
      <c r="AQ566" s="81">
        <v>2.4142629633255392</v>
      </c>
      <c r="AR566" s="81">
        <v>4.0911575026377456</v>
      </c>
      <c r="AS566" s="81"/>
      <c r="AT566" s="81"/>
    </row>
    <row r="567" spans="1:46" s="77" customFormat="1" x14ac:dyDescent="0.25">
      <c r="B567" s="77" t="s">
        <v>46</v>
      </c>
      <c r="I567" s="83"/>
      <c r="J567" s="83"/>
      <c r="K567" s="83"/>
      <c r="L567" s="83"/>
      <c r="M567" s="83"/>
      <c r="N567" s="41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  <c r="AE567" s="83"/>
      <c r="AF567" s="83"/>
      <c r="AG567" s="83"/>
      <c r="AH567" s="83"/>
      <c r="AI567" s="83"/>
      <c r="AJ567" s="83"/>
      <c r="AK567" s="83"/>
      <c r="AL567" s="83"/>
      <c r="AM567" s="83"/>
      <c r="AN567" s="83"/>
      <c r="AO567" s="83"/>
      <c r="AP567" s="83"/>
      <c r="AQ567" s="83"/>
      <c r="AR567" s="83"/>
      <c r="AS567" s="83"/>
      <c r="AT567" s="83"/>
    </row>
    <row r="568" spans="1:46" s="77" customFormat="1" x14ac:dyDescent="0.25">
      <c r="A568" s="77" t="s">
        <v>78</v>
      </c>
      <c r="B568" s="77" t="s">
        <v>42</v>
      </c>
      <c r="D568" s="77" t="s">
        <v>40</v>
      </c>
      <c r="E568" s="77" t="s">
        <v>41</v>
      </c>
      <c r="F568" s="77">
        <v>2010</v>
      </c>
      <c r="I568" s="11">
        <v>5.9576756657522836</v>
      </c>
      <c r="J568" s="11">
        <v>160.97820534035228</v>
      </c>
      <c r="K568" s="11">
        <v>33.595999095007713</v>
      </c>
      <c r="L568" s="11">
        <v>124.71874960346132</v>
      </c>
      <c r="M568" s="11">
        <v>10.588234940586625</v>
      </c>
      <c r="N568" s="17">
        <v>95.829346310413925</v>
      </c>
      <c r="O568" s="11">
        <v>0</v>
      </c>
      <c r="P568" s="11">
        <v>126.96988326899816</v>
      </c>
      <c r="Q568" s="11">
        <v>738.21825542666988</v>
      </c>
      <c r="R568" s="11">
        <v>20.913081179255407</v>
      </c>
      <c r="S568" s="11">
        <v>73.870200746102938</v>
      </c>
      <c r="T568" s="11">
        <v>237.45443230583271</v>
      </c>
      <c r="U568" s="11">
        <v>336.2399547400446</v>
      </c>
      <c r="V568" s="11">
        <v>315.06361384969875</v>
      </c>
      <c r="W568" s="11">
        <v>14.685041832674486</v>
      </c>
      <c r="X568" s="11">
        <v>31.305937128521869</v>
      </c>
      <c r="Y568" s="11">
        <v>73.69702829494625</v>
      </c>
      <c r="Z568" s="11">
        <v>18.923673014104182</v>
      </c>
      <c r="AA568" s="11">
        <v>0</v>
      </c>
      <c r="AB568" s="11">
        <v>160.32090613888838</v>
      </c>
      <c r="AC568" s="11">
        <v>60.324524152628818</v>
      </c>
      <c r="AD568" s="11">
        <v>5.5223475948497516</v>
      </c>
      <c r="AE568" s="11">
        <v>94.909790863891615</v>
      </c>
      <c r="AF568" s="11">
        <v>0</v>
      </c>
      <c r="AG568" s="11">
        <v>4.8418396554496486E-2</v>
      </c>
      <c r="AH568" s="11">
        <v>0</v>
      </c>
      <c r="AI568" s="11">
        <v>7.955333602291784</v>
      </c>
      <c r="AJ568" s="11">
        <v>96.758554766000216</v>
      </c>
      <c r="AK568" s="11">
        <v>409.9386245970914</v>
      </c>
      <c r="AL568" s="11">
        <v>123.559604736482</v>
      </c>
      <c r="AM568" s="11">
        <v>217.62914619711296</v>
      </c>
      <c r="AN568" s="11">
        <v>0</v>
      </c>
      <c r="AO568" s="11">
        <v>460.27656211295192</v>
      </c>
      <c r="AP568" s="11">
        <v>66.175054351976087</v>
      </c>
      <c r="AQ568" s="11">
        <v>102.42577914077582</v>
      </c>
      <c r="AR568" s="11">
        <v>89.533625793229305</v>
      </c>
      <c r="AS568" s="11"/>
      <c r="AT568" s="11"/>
    </row>
    <row r="569" spans="1:46" s="77" customFormat="1" x14ac:dyDescent="0.25">
      <c r="B569" s="77" t="s">
        <v>42</v>
      </c>
      <c r="D569" s="77" t="s">
        <v>40</v>
      </c>
      <c r="E569" s="77" t="s">
        <v>41</v>
      </c>
      <c r="F569" s="77">
        <v>2020</v>
      </c>
      <c r="H569" s="24"/>
      <c r="I569" s="81">
        <v>11.651205171057349</v>
      </c>
      <c r="J569" s="81">
        <v>202.85158492555607</v>
      </c>
      <c r="K569" s="81">
        <v>38.3964636716819</v>
      </c>
      <c r="L569" s="81">
        <v>166.90866760824071</v>
      </c>
      <c r="M569" s="81">
        <v>26.179695892831063</v>
      </c>
      <c r="N569" s="73">
        <v>112.84922691178474</v>
      </c>
      <c r="O569" s="81">
        <v>0</v>
      </c>
      <c r="P569" s="81">
        <v>155.76437514336607</v>
      </c>
      <c r="Q569" s="81">
        <v>851.33938754642259</v>
      </c>
      <c r="R569" s="81">
        <v>33.248786131436994</v>
      </c>
      <c r="S569" s="81">
        <v>92.166959320366729</v>
      </c>
      <c r="T569" s="81">
        <v>307.76865304465605</v>
      </c>
      <c r="U569" s="81">
        <v>434.67090481388789</v>
      </c>
      <c r="V569" s="81">
        <v>387.58496979784195</v>
      </c>
      <c r="W569" s="81">
        <v>30.184287452035132</v>
      </c>
      <c r="X569" s="81">
        <v>47.172326609459461</v>
      </c>
      <c r="Y569" s="81">
        <v>112.05751509513497</v>
      </c>
      <c r="Z569" s="81">
        <v>25.468124643715903</v>
      </c>
      <c r="AA569" s="81">
        <v>0</v>
      </c>
      <c r="AB569" s="81">
        <v>280.19942338988363</v>
      </c>
      <c r="AC569" s="81">
        <v>73.666094323182563</v>
      </c>
      <c r="AD569" s="81">
        <v>6.8627298555130691</v>
      </c>
      <c r="AE569" s="81">
        <v>126.53562831858741</v>
      </c>
      <c r="AF569" s="81">
        <v>0</v>
      </c>
      <c r="AG569" s="81">
        <v>5.5918975281496657</v>
      </c>
      <c r="AH569" s="81">
        <v>0</v>
      </c>
      <c r="AI569" s="81">
        <v>12.205880855563752</v>
      </c>
      <c r="AJ569" s="81">
        <v>133.59509625366758</v>
      </c>
      <c r="AK569" s="81">
        <v>509.58843094424418</v>
      </c>
      <c r="AL569" s="81">
        <v>132.12939298320964</v>
      </c>
      <c r="AM569" s="81">
        <v>335.26348675891285</v>
      </c>
      <c r="AN569" s="81">
        <v>0</v>
      </c>
      <c r="AO569" s="81">
        <v>594.12427912230623</v>
      </c>
      <c r="AP569" s="81">
        <v>96.697863897353301</v>
      </c>
      <c r="AQ569" s="81">
        <v>106.18905482098948</v>
      </c>
      <c r="AR569" s="81">
        <v>52.658421749811623</v>
      </c>
      <c r="AS569" s="81"/>
      <c r="AT569" s="81"/>
    </row>
    <row r="570" spans="1:46" s="77" customFormat="1" x14ac:dyDescent="0.25">
      <c r="B570" s="77" t="s">
        <v>42</v>
      </c>
      <c r="D570" s="77" t="s">
        <v>40</v>
      </c>
      <c r="E570" s="77" t="s">
        <v>41</v>
      </c>
      <c r="F570" s="77">
        <v>2030</v>
      </c>
      <c r="H570" s="24"/>
      <c r="I570" s="81">
        <v>11.301493387055526</v>
      </c>
      <c r="J570" s="81">
        <v>199.49772735971263</v>
      </c>
      <c r="K570" s="81">
        <v>38.111919795577258</v>
      </c>
      <c r="L570" s="81">
        <v>116.84548880089781</v>
      </c>
      <c r="M570" s="81">
        <v>26.17103746267901</v>
      </c>
      <c r="N570" s="73">
        <v>107.0704949796842</v>
      </c>
      <c r="O570" s="81">
        <v>0</v>
      </c>
      <c r="P570" s="81">
        <v>143.43281633797301</v>
      </c>
      <c r="Q570" s="81">
        <v>811.14417101009337</v>
      </c>
      <c r="R570" s="81">
        <v>33.251260169810109</v>
      </c>
      <c r="S570" s="81">
        <v>87.714675488549787</v>
      </c>
      <c r="T570" s="81">
        <v>275.02176480467563</v>
      </c>
      <c r="U570" s="81">
        <v>419.72732552912362</v>
      </c>
      <c r="V570" s="81">
        <v>408.74874900553596</v>
      </c>
      <c r="W570" s="81">
        <v>31.30164101647172</v>
      </c>
      <c r="X570" s="81">
        <v>45.466232554254304</v>
      </c>
      <c r="Y570" s="81">
        <v>110.14581392635645</v>
      </c>
      <c r="Z570" s="81">
        <v>28.044331084814011</v>
      </c>
      <c r="AA570" s="81">
        <v>0</v>
      </c>
      <c r="AB570" s="81">
        <v>279.88661585202362</v>
      </c>
      <c r="AC570" s="81">
        <v>76.787033763006434</v>
      </c>
      <c r="AD570" s="81">
        <v>6.2764979513966628</v>
      </c>
      <c r="AE570" s="81">
        <v>134.3193951725886</v>
      </c>
      <c r="AF570" s="81">
        <v>0</v>
      </c>
      <c r="AG570" s="81">
        <v>5.5909226995596226</v>
      </c>
      <c r="AH570" s="81">
        <v>0</v>
      </c>
      <c r="AI570" s="81">
        <v>12.793105894525921</v>
      </c>
      <c r="AJ570" s="81">
        <v>132.87541057041136</v>
      </c>
      <c r="AK570" s="81">
        <v>476.43914961942977</v>
      </c>
      <c r="AL570" s="81">
        <v>147.97571655855722</v>
      </c>
      <c r="AM570" s="81">
        <v>334.92354078635265</v>
      </c>
      <c r="AN570" s="81">
        <v>0</v>
      </c>
      <c r="AO570" s="81">
        <v>610.53139249230821</v>
      </c>
      <c r="AP570" s="81">
        <v>95.165590481384086</v>
      </c>
      <c r="AQ570" s="81">
        <v>103.72445275091781</v>
      </c>
      <c r="AR570" s="81">
        <v>50.924067887772956</v>
      </c>
      <c r="AS570" s="81"/>
      <c r="AT570" s="81"/>
    </row>
    <row r="571" spans="1:46" s="77" customFormat="1" x14ac:dyDescent="0.25">
      <c r="B571" s="77" t="s">
        <v>42</v>
      </c>
      <c r="D571" s="77" t="s">
        <v>40</v>
      </c>
      <c r="E571" s="77" t="s">
        <v>41</v>
      </c>
      <c r="F571" s="77">
        <v>2040</v>
      </c>
      <c r="H571" s="24"/>
      <c r="I571" s="81">
        <v>11.393402339054115</v>
      </c>
      <c r="J571" s="81">
        <v>199.95901441811577</v>
      </c>
      <c r="K571" s="81">
        <v>40.372442085269896</v>
      </c>
      <c r="L571" s="81">
        <v>109.97917250766766</v>
      </c>
      <c r="M571" s="81">
        <v>26.1576255234624</v>
      </c>
      <c r="N571" s="73">
        <v>104.31470132090692</v>
      </c>
      <c r="O571" s="81">
        <v>0</v>
      </c>
      <c r="P571" s="81">
        <v>143.08527254971656</v>
      </c>
      <c r="Q571" s="81">
        <v>765.84280859653597</v>
      </c>
      <c r="R571" s="81">
        <v>39.560258549351175</v>
      </c>
      <c r="S571" s="81">
        <v>83.077401465519657</v>
      </c>
      <c r="T571" s="81">
        <v>273.11909252774632</v>
      </c>
      <c r="U571" s="81">
        <v>369.87596116440079</v>
      </c>
      <c r="V571" s="81">
        <v>412.12250298028528</v>
      </c>
      <c r="W571" s="81">
        <v>31.761691796702831</v>
      </c>
      <c r="X571" s="81">
        <v>43.899146174342661</v>
      </c>
      <c r="Y571" s="81">
        <v>120.64483850814271</v>
      </c>
      <c r="Z571" s="81">
        <v>40.444566623121176</v>
      </c>
      <c r="AA571" s="81">
        <v>0</v>
      </c>
      <c r="AB571" s="81">
        <v>283.46960139671336</v>
      </c>
      <c r="AC571" s="81">
        <v>75.187137478275403</v>
      </c>
      <c r="AD571" s="81">
        <v>5.850218833121116</v>
      </c>
      <c r="AE571" s="81">
        <v>142.61817364356861</v>
      </c>
      <c r="AF571" s="81">
        <v>0</v>
      </c>
      <c r="AG571" s="81">
        <v>5.5907465730714669</v>
      </c>
      <c r="AH571" s="81">
        <v>0</v>
      </c>
      <c r="AI571" s="81">
        <v>15.964113646498893</v>
      </c>
      <c r="AJ571" s="81">
        <v>129.41340653629635</v>
      </c>
      <c r="AK571" s="81">
        <v>507.67701319907769</v>
      </c>
      <c r="AL571" s="81">
        <v>147.54645342625943</v>
      </c>
      <c r="AM571" s="81">
        <v>342.37754710274351</v>
      </c>
      <c r="AN571" s="81">
        <v>0</v>
      </c>
      <c r="AO571" s="81">
        <v>615.18456727133412</v>
      </c>
      <c r="AP571" s="81">
        <v>90.386489082324289</v>
      </c>
      <c r="AQ571" s="81">
        <v>97.151229762739788</v>
      </c>
      <c r="AR571" s="81">
        <v>54.227835876849269</v>
      </c>
      <c r="AS571" s="81"/>
      <c r="AT571" s="81"/>
    </row>
    <row r="572" spans="1:46" s="77" customFormat="1" x14ac:dyDescent="0.25">
      <c r="B572" s="77" t="s">
        <v>42</v>
      </c>
      <c r="D572" s="77" t="s">
        <v>40</v>
      </c>
      <c r="E572" s="80" t="s">
        <v>41</v>
      </c>
      <c r="F572" s="80">
        <v>2050</v>
      </c>
      <c r="G572" s="80"/>
      <c r="H572" s="25"/>
      <c r="I572" s="82">
        <v>11.501014928355191</v>
      </c>
      <c r="J572" s="82">
        <v>207.34476439893592</v>
      </c>
      <c r="K572" s="82">
        <v>43.011242555430442</v>
      </c>
      <c r="L572" s="82">
        <v>103.63338101613357</v>
      </c>
      <c r="M572" s="82">
        <v>26.151895975722962</v>
      </c>
      <c r="N572" s="96">
        <v>105.41513456239379</v>
      </c>
      <c r="O572" s="82">
        <v>0</v>
      </c>
      <c r="P572" s="82">
        <v>139.73687907292032</v>
      </c>
      <c r="Q572" s="82">
        <v>824.8993144304626</v>
      </c>
      <c r="R572" s="82">
        <v>42.285077830432854</v>
      </c>
      <c r="S572" s="82">
        <v>83.321443232604594</v>
      </c>
      <c r="T572" s="82">
        <v>273.84926843007827</v>
      </c>
      <c r="U572" s="82">
        <v>405.87815411155685</v>
      </c>
      <c r="V572" s="82">
        <v>435.02458241749503</v>
      </c>
      <c r="W572" s="82">
        <v>31.903554168887464</v>
      </c>
      <c r="X572" s="82">
        <v>43.4139972351051</v>
      </c>
      <c r="Y572" s="82">
        <v>126.81482164904463</v>
      </c>
      <c r="Z572" s="82">
        <v>41.862261428297998</v>
      </c>
      <c r="AA572" s="82">
        <v>0</v>
      </c>
      <c r="AB572" s="82">
        <v>314.12152661381299</v>
      </c>
      <c r="AC572" s="82">
        <v>76.366365240699722</v>
      </c>
      <c r="AD572" s="82">
        <v>5.6525298217294466</v>
      </c>
      <c r="AE572" s="82">
        <v>140.8012250779432</v>
      </c>
      <c r="AF572" s="82">
        <v>0</v>
      </c>
      <c r="AG572" s="82">
        <v>5.5903617729557071</v>
      </c>
      <c r="AH572" s="82">
        <v>0</v>
      </c>
      <c r="AI572" s="82">
        <v>17.411343484268802</v>
      </c>
      <c r="AJ572" s="82">
        <v>125.68493049876986</v>
      </c>
      <c r="AK572" s="82">
        <v>506.86911206480011</v>
      </c>
      <c r="AL572" s="82">
        <v>170.34750250138501</v>
      </c>
      <c r="AM572" s="82">
        <v>357.31520835809977</v>
      </c>
      <c r="AN572" s="82">
        <v>0</v>
      </c>
      <c r="AO572" s="82">
        <v>584.15256442782686</v>
      </c>
      <c r="AP572" s="82">
        <v>88.246488499054962</v>
      </c>
      <c r="AQ572" s="82">
        <v>93.684456706943237</v>
      </c>
      <c r="AR572" s="82">
        <v>57.373194013896239</v>
      </c>
      <c r="AS572" s="85"/>
      <c r="AT572" s="85"/>
    </row>
    <row r="573" spans="1:46" s="77" customFormat="1" x14ac:dyDescent="0.25">
      <c r="E573" s="77" t="s">
        <v>45</v>
      </c>
      <c r="F573" s="77">
        <v>2010</v>
      </c>
      <c r="I573" s="26">
        <v>2.8308833922261485</v>
      </c>
      <c r="J573" s="81">
        <v>6.1968438731888416</v>
      </c>
      <c r="K573" s="81">
        <v>6.3150585998958659</v>
      </c>
      <c r="L573" s="81">
        <v>3.0504974019722013</v>
      </c>
      <c r="M573" s="26">
        <v>2.8308833922261485</v>
      </c>
      <c r="N573" s="103">
        <v>6.1968438731888416</v>
      </c>
      <c r="O573" s="81">
        <v>0</v>
      </c>
      <c r="P573" s="81">
        <v>5.9200031363607719</v>
      </c>
      <c r="Q573" s="81">
        <v>6.2800483928031694</v>
      </c>
      <c r="R573" s="81">
        <v>5.3469559705917984</v>
      </c>
      <c r="S573" s="81">
        <v>3.174513898844042</v>
      </c>
      <c r="T573" s="81">
        <v>6.5871640920784191</v>
      </c>
      <c r="U573" s="81">
        <v>7.1842061212075699</v>
      </c>
      <c r="V573" s="81">
        <v>5.9077356977465545</v>
      </c>
      <c r="W573" s="81">
        <v>5.7423488129088529</v>
      </c>
      <c r="X573" s="81">
        <v>3.1704660457622253</v>
      </c>
      <c r="Y573" s="81">
        <v>2.6566001863990492</v>
      </c>
      <c r="Z573" s="81">
        <v>5.7299166465900786</v>
      </c>
      <c r="AA573" s="81">
        <v>0</v>
      </c>
      <c r="AB573" s="81">
        <v>5.8841414577701077</v>
      </c>
      <c r="AC573" s="81">
        <v>3.3500592877535014</v>
      </c>
      <c r="AD573" s="81">
        <v>6.2931844523781848</v>
      </c>
      <c r="AE573" s="81">
        <v>3.1650380940938225</v>
      </c>
      <c r="AF573" s="81">
        <v>2.8308833922261485</v>
      </c>
      <c r="AG573" s="26">
        <v>2.8308833922261485</v>
      </c>
      <c r="AH573" s="81">
        <v>5.3441554770318032</v>
      </c>
      <c r="AI573" s="81">
        <v>3.9799320018423234</v>
      </c>
      <c r="AJ573" s="81">
        <v>5.7726512312456792</v>
      </c>
      <c r="AK573" s="81">
        <v>3.4572693653529112</v>
      </c>
      <c r="AL573" s="81">
        <v>6.5805851492149259</v>
      </c>
      <c r="AM573" s="81">
        <v>2.7723467323106523</v>
      </c>
      <c r="AN573" s="26">
        <v>2.8308833922261485</v>
      </c>
      <c r="AO573" s="81">
        <v>7.4580774687433671</v>
      </c>
      <c r="AP573" s="81">
        <v>3.1098553866826828</v>
      </c>
      <c r="AQ573" s="81">
        <v>2.9516508023450734</v>
      </c>
      <c r="AR573" s="81">
        <v>7.4932014233122128</v>
      </c>
      <c r="AS573" s="81"/>
      <c r="AT573" s="81"/>
    </row>
    <row r="574" spans="1:46" s="77" customFormat="1" x14ac:dyDescent="0.25">
      <c r="E574" s="77" t="s">
        <v>45</v>
      </c>
      <c r="F574" s="77">
        <v>2020</v>
      </c>
      <c r="H574" s="24"/>
      <c r="I574" s="26">
        <v>2.2166077738515901</v>
      </c>
      <c r="J574" s="81">
        <v>4.9610232515895767</v>
      </c>
      <c r="K574" s="81">
        <v>5.0554557196226577</v>
      </c>
      <c r="L574" s="81">
        <v>2.4570379820568768</v>
      </c>
      <c r="M574" s="26">
        <v>2.2166077738515901</v>
      </c>
      <c r="N574" s="103">
        <v>4.9610232515895767</v>
      </c>
      <c r="O574" s="81">
        <v>0</v>
      </c>
      <c r="P574" s="81">
        <v>4.7136195863381296</v>
      </c>
      <c r="Q574" s="81">
        <v>5.021411305951899</v>
      </c>
      <c r="R574" s="81">
        <v>4.3282997541228783</v>
      </c>
      <c r="S574" s="81">
        <v>2.5639838635083527</v>
      </c>
      <c r="T574" s="81">
        <v>5.2558883985575218</v>
      </c>
      <c r="U574" s="81">
        <v>5.7397803813780692</v>
      </c>
      <c r="V574" s="81">
        <v>4.7340180867748041</v>
      </c>
      <c r="W574" s="81">
        <v>4.5904297966913026</v>
      </c>
      <c r="X574" s="81">
        <v>2.5561893906086595</v>
      </c>
      <c r="Y574" s="81">
        <v>2.1543692835433976</v>
      </c>
      <c r="Z574" s="81">
        <v>4.5930591546787447</v>
      </c>
      <c r="AA574" s="81">
        <v>0</v>
      </c>
      <c r="AB574" s="81">
        <v>4.7231209650835302</v>
      </c>
      <c r="AC574" s="81">
        <v>2.6933836693789437</v>
      </c>
      <c r="AD574" s="81">
        <v>5.0337696113887844</v>
      </c>
      <c r="AE574" s="81">
        <v>2.5524105322563662</v>
      </c>
      <c r="AF574" s="81">
        <v>2.2166077738515901</v>
      </c>
      <c r="AG574" s="26">
        <v>2.2166077738515901</v>
      </c>
      <c r="AH574" s="81">
        <v>4.1845229681978804</v>
      </c>
      <c r="AI574" s="81">
        <v>3.231636674675368</v>
      </c>
      <c r="AJ574" s="81">
        <v>4.6457653675516459</v>
      </c>
      <c r="AK574" s="81">
        <v>2.7806700367170532</v>
      </c>
      <c r="AL574" s="81">
        <v>5.2359330057140303</v>
      </c>
      <c r="AM574" s="81">
        <v>2.2362775864101683</v>
      </c>
      <c r="AN574" s="26">
        <v>2.2166077738515901</v>
      </c>
      <c r="AO574" s="81">
        <v>5.9622778198588859</v>
      </c>
      <c r="AP574" s="81">
        <v>2.5217901068313648</v>
      </c>
      <c r="AQ574" s="81">
        <v>2.3894805940645103</v>
      </c>
      <c r="AR574" s="81">
        <v>6.5397729717161157</v>
      </c>
      <c r="AS574" s="81"/>
      <c r="AT574" s="81"/>
    </row>
    <row r="575" spans="1:46" s="77" customFormat="1" x14ac:dyDescent="0.25">
      <c r="E575" s="77" t="s">
        <v>45</v>
      </c>
      <c r="F575" s="77">
        <v>2030</v>
      </c>
      <c r="H575" s="24"/>
      <c r="I575" s="26">
        <v>1.994946996466431</v>
      </c>
      <c r="J575" s="81">
        <v>4.514514615808995</v>
      </c>
      <c r="K575" s="81">
        <v>4.6009279579539468</v>
      </c>
      <c r="L575" s="81">
        <v>2.2429030209953162</v>
      </c>
      <c r="M575" s="26">
        <v>1.994946996466431</v>
      </c>
      <c r="N575" s="103">
        <v>4.514514615808995</v>
      </c>
      <c r="O575" s="81">
        <v>0</v>
      </c>
      <c r="P575" s="81">
        <v>4.2782523785742095</v>
      </c>
      <c r="Q575" s="81">
        <v>4.5672458523698678</v>
      </c>
      <c r="R575" s="81">
        <v>3.9606173900884487</v>
      </c>
      <c r="S575" s="81">
        <v>2.3436746762292007</v>
      </c>
      <c r="T575" s="81">
        <v>4.7754898615649477</v>
      </c>
      <c r="U575" s="81">
        <v>5.2186134624142664</v>
      </c>
      <c r="V575" s="81">
        <v>4.3103745132455122</v>
      </c>
      <c r="W575" s="81">
        <v>4.1747406393937139</v>
      </c>
      <c r="X575" s="81">
        <v>2.3345285404011937</v>
      </c>
      <c r="Y575" s="81">
        <v>1.9731880047349475</v>
      </c>
      <c r="Z575" s="81">
        <v>4.1828244715839116</v>
      </c>
      <c r="AA575" s="81">
        <v>0</v>
      </c>
      <c r="AB575" s="81">
        <v>4.3046921658157764</v>
      </c>
      <c r="AC575" s="81">
        <v>2.4564228919937845</v>
      </c>
      <c r="AD575" s="81">
        <v>4.5793109541449688</v>
      </c>
      <c r="AE575" s="81">
        <v>2.3313444545178501</v>
      </c>
      <c r="AF575" s="81">
        <v>1.994946996466431</v>
      </c>
      <c r="AG575" s="26">
        <v>1.994946996466431</v>
      </c>
      <c r="AH575" s="81">
        <v>3.7660706713780927</v>
      </c>
      <c r="AI575" s="81">
        <v>2.9623664802940022</v>
      </c>
      <c r="AJ575" s="81">
        <v>4.2391161628588137</v>
      </c>
      <c r="AK575" s="81">
        <v>2.5365244688866389</v>
      </c>
      <c r="AL575" s="81">
        <v>4.7507089589778868</v>
      </c>
      <c r="AM575" s="81">
        <v>2.0428388789209873</v>
      </c>
      <c r="AN575" s="26">
        <v>1.994946996466431</v>
      </c>
      <c r="AO575" s="81">
        <v>5.4225043227295728</v>
      </c>
      <c r="AP575" s="81">
        <v>2.3095944619209172</v>
      </c>
      <c r="AQ575" s="81">
        <v>2.1866294542709421</v>
      </c>
      <c r="AR575" s="81">
        <v>6.3178826364243381</v>
      </c>
      <c r="AS575" s="81"/>
      <c r="AT575" s="81"/>
    </row>
    <row r="576" spans="1:46" s="77" customFormat="1" x14ac:dyDescent="0.25">
      <c r="E576" s="77" t="s">
        <v>45</v>
      </c>
      <c r="F576" s="77">
        <v>2040</v>
      </c>
      <c r="H576" s="24"/>
      <c r="I576" s="26">
        <v>1.7954522968197881</v>
      </c>
      <c r="J576" s="81">
        <v>4.1128712827726774</v>
      </c>
      <c r="K576" s="81">
        <v>4.1918221204483279</v>
      </c>
      <c r="L576" s="81">
        <v>2.0501854756651898</v>
      </c>
      <c r="M576" s="26">
        <v>1.7954522968197881</v>
      </c>
      <c r="N576" s="103">
        <v>4.1128712827726774</v>
      </c>
      <c r="O576" s="81">
        <v>0</v>
      </c>
      <c r="P576" s="81">
        <v>3.8864553790954099</v>
      </c>
      <c r="Q576" s="81">
        <v>4.1585275212508463</v>
      </c>
      <c r="R576" s="81">
        <v>3.6298121530150436</v>
      </c>
      <c r="S576" s="81">
        <v>2.1453964076779641</v>
      </c>
      <c r="T576" s="81">
        <v>4.343075856321609</v>
      </c>
      <c r="U576" s="81">
        <v>4.7494989053448897</v>
      </c>
      <c r="V576" s="81">
        <v>3.9298898088189569</v>
      </c>
      <c r="W576" s="81">
        <v>3.8006145929991555</v>
      </c>
      <c r="X576" s="81">
        <v>2.1350337339315035</v>
      </c>
      <c r="Y576" s="81">
        <v>1.810076632225698</v>
      </c>
      <c r="Z576" s="81">
        <v>3.8136137927824816</v>
      </c>
      <c r="AA576" s="81">
        <v>0</v>
      </c>
      <c r="AB576" s="81">
        <v>3.9285198991601042</v>
      </c>
      <c r="AC576" s="81">
        <v>2.2431581923471415</v>
      </c>
      <c r="AD576" s="81">
        <v>4.1702981626255342</v>
      </c>
      <c r="AE576" s="81">
        <v>2.1323849845531857</v>
      </c>
      <c r="AF576" s="81">
        <v>1.7954522968197881</v>
      </c>
      <c r="AG576" s="26">
        <v>1.7954522968197881</v>
      </c>
      <c r="AH576" s="81">
        <v>3.3894636042402837</v>
      </c>
      <c r="AI576" s="81">
        <v>2.7192016430120933</v>
      </c>
      <c r="AJ576" s="81">
        <v>3.8731861262396552</v>
      </c>
      <c r="AK576" s="81">
        <v>2.3167912670362503</v>
      </c>
      <c r="AL576" s="81">
        <v>4.314015188739007</v>
      </c>
      <c r="AM576" s="81">
        <v>1.8687445395169964</v>
      </c>
      <c r="AN576" s="26">
        <v>1.7954522968197881</v>
      </c>
      <c r="AO576" s="81">
        <v>4.9366144025528573</v>
      </c>
      <c r="AP576" s="81">
        <v>2.1186139440395833</v>
      </c>
      <c r="AQ576" s="81">
        <v>2.0040603154816319</v>
      </c>
      <c r="AR576" s="81">
        <v>5.8693685721061906</v>
      </c>
      <c r="AS576" s="81"/>
      <c r="AT576" s="81"/>
    </row>
    <row r="577" spans="1:47" s="77" customFormat="1" x14ac:dyDescent="0.25">
      <c r="E577" s="77" t="s">
        <v>45</v>
      </c>
      <c r="F577" s="77">
        <v>2050</v>
      </c>
      <c r="H577" s="24"/>
      <c r="I577" s="26">
        <v>1.6159070671378093</v>
      </c>
      <c r="J577" s="81">
        <v>3.7524564319128331</v>
      </c>
      <c r="K577" s="81">
        <v>3.8236414025038137</v>
      </c>
      <c r="L577" s="81">
        <v>1.8767070049153047</v>
      </c>
      <c r="M577" s="26">
        <v>1.6159070671378093</v>
      </c>
      <c r="N577" s="103">
        <v>3.7524564319128331</v>
      </c>
      <c r="O577" s="81">
        <v>0</v>
      </c>
      <c r="P577" s="81">
        <v>3.5338514928409603</v>
      </c>
      <c r="Q577" s="81">
        <v>3.7906776903791197</v>
      </c>
      <c r="R577" s="81">
        <v>3.3321468537821595</v>
      </c>
      <c r="S577" s="81">
        <v>1.9669459659818509</v>
      </c>
      <c r="T577" s="81">
        <v>3.9539014729019644</v>
      </c>
      <c r="U577" s="81">
        <v>4.3273015144336675</v>
      </c>
      <c r="V577" s="81">
        <v>3.5873376888664974</v>
      </c>
      <c r="W577" s="81">
        <v>3.4639026735727731</v>
      </c>
      <c r="X577" s="81">
        <v>1.955488459593048</v>
      </c>
      <c r="Y577" s="81">
        <v>1.6632841203814765</v>
      </c>
      <c r="Z577" s="81">
        <v>3.4813231454297826</v>
      </c>
      <c r="AA577" s="81">
        <v>0</v>
      </c>
      <c r="AB577" s="81">
        <v>3.5883870741799533</v>
      </c>
      <c r="AC577" s="81">
        <v>2.0512199626651628</v>
      </c>
      <c r="AD577" s="81">
        <v>3.8021866502580428</v>
      </c>
      <c r="AE577" s="81">
        <v>1.9533214615849881</v>
      </c>
      <c r="AF577" s="81">
        <v>1.6159070671378093</v>
      </c>
      <c r="AG577" s="26">
        <v>1.6159070671378093</v>
      </c>
      <c r="AH577" s="81">
        <v>3.0505172438162549</v>
      </c>
      <c r="AI577" s="81">
        <v>2.5005019057322575</v>
      </c>
      <c r="AJ577" s="81">
        <v>3.5438712594511634</v>
      </c>
      <c r="AK577" s="81">
        <v>2.1190264183938696</v>
      </c>
      <c r="AL577" s="81">
        <v>3.9209885847448227</v>
      </c>
      <c r="AM577" s="81">
        <v>1.71205729307864</v>
      </c>
      <c r="AN577" s="26">
        <v>1.6159070671378093</v>
      </c>
      <c r="AO577" s="81">
        <v>4.4994835648648159</v>
      </c>
      <c r="AP577" s="81">
        <v>1.9467332867519038</v>
      </c>
      <c r="AQ577" s="81">
        <v>1.8397442018665591</v>
      </c>
      <c r="AR577" s="81">
        <v>5.1187307365154746</v>
      </c>
      <c r="AS577" s="81"/>
      <c r="AT577" s="81"/>
    </row>
    <row r="578" spans="1:47" s="77" customFormat="1" x14ac:dyDescent="0.25">
      <c r="B578" s="77" t="s">
        <v>46</v>
      </c>
      <c r="I578" s="83"/>
      <c r="J578" s="83"/>
      <c r="K578" s="83"/>
      <c r="L578" s="83"/>
      <c r="M578" s="18"/>
      <c r="N578" s="104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  <c r="AE578" s="83"/>
      <c r="AF578" s="83"/>
      <c r="AG578" s="83"/>
      <c r="AH578" s="83"/>
      <c r="AI578" s="83"/>
      <c r="AJ578" s="83"/>
      <c r="AK578" s="83"/>
      <c r="AL578" s="83"/>
      <c r="AM578" s="83"/>
      <c r="AN578" s="83"/>
      <c r="AO578" s="83"/>
      <c r="AP578" s="83"/>
      <c r="AQ578" s="83"/>
      <c r="AR578" s="83"/>
      <c r="AS578" s="83"/>
      <c r="AT578" s="83"/>
    </row>
    <row r="579" spans="1:47" x14ac:dyDescent="0.25">
      <c r="A579" t="s">
        <v>78</v>
      </c>
      <c r="B579" t="s">
        <v>42</v>
      </c>
      <c r="D579" s="77"/>
      <c r="E579" t="s">
        <v>40</v>
      </c>
      <c r="F579" t="s">
        <v>41</v>
      </c>
      <c r="G579">
        <v>2010</v>
      </c>
      <c r="J579" s="11">
        <v>5.9576756657522836</v>
      </c>
      <c r="K579" s="11">
        <v>160.97820534035228</v>
      </c>
      <c r="L579" s="11">
        <v>33.595999095007713</v>
      </c>
      <c r="M579" s="11">
        <v>124.71874960346132</v>
      </c>
      <c r="N579" s="11">
        <v>10.588234940586625</v>
      </c>
      <c r="O579" s="11">
        <v>95.829346310413925</v>
      </c>
      <c r="P579" s="11">
        <v>0</v>
      </c>
      <c r="Q579" s="11">
        <v>126.96988326899816</v>
      </c>
      <c r="R579" s="11">
        <v>738.21825542666988</v>
      </c>
      <c r="S579" s="11">
        <v>20.913081179255407</v>
      </c>
      <c r="T579" s="11">
        <v>73.870200746102938</v>
      </c>
      <c r="U579" s="11">
        <v>237.45443230583271</v>
      </c>
      <c r="V579" s="11">
        <v>336.2399547400446</v>
      </c>
      <c r="W579" s="11">
        <v>315.06361384969875</v>
      </c>
      <c r="X579" s="11">
        <v>14.685041832674486</v>
      </c>
      <c r="Y579" s="11">
        <v>31.305937128521869</v>
      </c>
      <c r="Z579" s="11">
        <v>73.69702829494625</v>
      </c>
      <c r="AA579" s="11">
        <v>18.923673014104182</v>
      </c>
      <c r="AB579" s="11">
        <v>0</v>
      </c>
      <c r="AC579" s="11">
        <v>160.32090613888838</v>
      </c>
      <c r="AD579" s="11">
        <v>60.324524152628818</v>
      </c>
      <c r="AE579" s="11">
        <v>5.5223475948497516</v>
      </c>
      <c r="AF579" s="11">
        <v>94.909790863891615</v>
      </c>
      <c r="AG579" s="11">
        <v>0</v>
      </c>
      <c r="AH579" s="11">
        <v>4.8418396554496486E-2</v>
      </c>
      <c r="AI579" s="11">
        <v>0</v>
      </c>
      <c r="AJ579" s="11">
        <v>7.955333602291784</v>
      </c>
      <c r="AK579" s="11">
        <v>96.758554766000216</v>
      </c>
      <c r="AL579" s="11">
        <v>409.9386245970914</v>
      </c>
      <c r="AM579" s="11">
        <v>123.559604736482</v>
      </c>
      <c r="AN579" s="11">
        <v>217.62914619711296</v>
      </c>
      <c r="AO579" s="11">
        <v>0</v>
      </c>
      <c r="AP579" s="11">
        <v>460.27656211295192</v>
      </c>
      <c r="AQ579" s="11">
        <v>66.175054351976087</v>
      </c>
      <c r="AR579" s="11">
        <v>102.42577914077582</v>
      </c>
      <c r="AS579" s="11"/>
      <c r="AT579" s="11"/>
      <c r="AU579" s="11"/>
    </row>
    <row r="580" spans="1:47" x14ac:dyDescent="0.25">
      <c r="B580" t="s">
        <v>42</v>
      </c>
      <c r="D580" s="77"/>
      <c r="E580" t="s">
        <v>40</v>
      </c>
      <c r="F580" t="s">
        <v>41</v>
      </c>
      <c r="G580">
        <v>2020</v>
      </c>
      <c r="J580" s="6">
        <v>4.7249770635558832</v>
      </c>
      <c r="K580" s="6">
        <v>84.916507037593234</v>
      </c>
      <c r="L580" s="6">
        <v>16.731474705754184</v>
      </c>
      <c r="M580" s="6">
        <v>74.477751141506729</v>
      </c>
      <c r="N580" s="6">
        <v>5.2941174702933127</v>
      </c>
      <c r="O580" s="6">
        <v>51.634130494083983</v>
      </c>
      <c r="P580" s="6">
        <v>0</v>
      </c>
      <c r="Q580" s="6">
        <v>66.466916636392412</v>
      </c>
      <c r="R580" s="6">
        <v>371.95209454808219</v>
      </c>
      <c r="S580" s="6">
        <v>15.284551546462215</v>
      </c>
      <c r="T580" s="6">
        <v>37.016299236071134</v>
      </c>
      <c r="U580" s="6">
        <v>128.9805609726254</v>
      </c>
      <c r="V580" s="6">
        <v>180.62754227760908</v>
      </c>
      <c r="W580" s="6">
        <v>141.63987631939202</v>
      </c>
      <c r="X580" s="6">
        <v>7.3425209163372429</v>
      </c>
      <c r="Y580" s="6">
        <v>18.452618937401425</v>
      </c>
      <c r="Z580" s="6">
        <v>45.162632175065511</v>
      </c>
      <c r="AA580" s="6">
        <v>9.9635423760094461</v>
      </c>
      <c r="AB580" s="6">
        <v>0</v>
      </c>
      <c r="AC580" s="6">
        <v>115.28823059375638</v>
      </c>
      <c r="AD580" s="6">
        <v>30.091683106984867</v>
      </c>
      <c r="AE580" s="6">
        <v>2.8977718182799537</v>
      </c>
      <c r="AF580" s="6">
        <v>52.946106686329557</v>
      </c>
      <c r="AG580" s="6">
        <v>0</v>
      </c>
      <c r="AH580" s="6">
        <v>1.0669841434650609</v>
      </c>
      <c r="AI580" s="6">
        <v>0</v>
      </c>
      <c r="AJ580" s="6">
        <v>5.1011888867377362</v>
      </c>
      <c r="AK580" s="6">
        <v>52.524260572065579</v>
      </c>
      <c r="AL580" s="6">
        <v>217.73681021865281</v>
      </c>
      <c r="AM580" s="6">
        <v>52.020356778184542</v>
      </c>
      <c r="AN580" s="6">
        <v>144.0422237084116</v>
      </c>
      <c r="AO580" s="6">
        <v>0</v>
      </c>
      <c r="AP580" s="6">
        <v>236.17029995001369</v>
      </c>
      <c r="AQ580" s="6">
        <v>42.463731637635185</v>
      </c>
      <c r="AR580" s="6">
        <v>45.66284672091907</v>
      </c>
      <c r="AS580" s="81"/>
      <c r="AT580" s="81"/>
      <c r="AU580" s="6"/>
    </row>
    <row r="581" spans="1:47" x14ac:dyDescent="0.25">
      <c r="B581" t="s">
        <v>42</v>
      </c>
      <c r="D581" s="77"/>
      <c r="E581" t="s">
        <v>40</v>
      </c>
      <c r="F581" t="s">
        <v>41</v>
      </c>
      <c r="G581">
        <v>2030</v>
      </c>
      <c r="J581" s="6">
        <v>3.7439293593988641</v>
      </c>
      <c r="K581" s="6">
        <v>66.240294198081173</v>
      </c>
      <c r="L581" s="6">
        <v>13.377540233692493</v>
      </c>
      <c r="M581" s="6">
        <v>39.757634624088141</v>
      </c>
      <c r="N581" s="6">
        <v>4.2312695346481162</v>
      </c>
      <c r="O581" s="6">
        <v>38.973640368549361</v>
      </c>
      <c r="P581" s="6">
        <v>0</v>
      </c>
      <c r="Q581" s="6">
        <v>48.277624932253836</v>
      </c>
      <c r="R581" s="6">
        <v>282.23616810250849</v>
      </c>
      <c r="S581" s="6">
        <v>12.107225114561418</v>
      </c>
      <c r="T581" s="6">
        <v>28.146305480861379</v>
      </c>
      <c r="U581" s="6">
        <v>90.124035746640573</v>
      </c>
      <c r="V581" s="6">
        <v>139.68303333751385</v>
      </c>
      <c r="W581" s="6">
        <v>116.42804403168127</v>
      </c>
      <c r="X581" s="6">
        <v>6.3222455369324573</v>
      </c>
      <c r="Y581" s="6">
        <v>14.157590507499506</v>
      </c>
      <c r="Z581" s="6">
        <v>36.264502492817925</v>
      </c>
      <c r="AA581" s="6">
        <v>8.9476594899732174</v>
      </c>
      <c r="AB581" s="6">
        <v>0</v>
      </c>
      <c r="AC581" s="6">
        <v>92.303469891592457</v>
      </c>
      <c r="AD581" s="6">
        <v>25.321929722918085</v>
      </c>
      <c r="AE581" s="6">
        <v>2.0978055231009725</v>
      </c>
      <c r="AF581" s="6">
        <v>44.777762935670417</v>
      </c>
      <c r="AG581" s="6">
        <v>0</v>
      </c>
      <c r="AH581" s="6">
        <v>0.85422516283233363</v>
      </c>
      <c r="AI581" s="6">
        <v>0</v>
      </c>
      <c r="AJ581" s="6">
        <v>4.272755317635375</v>
      </c>
      <c r="AK581" s="6">
        <v>41.75378459934619</v>
      </c>
      <c r="AL581" s="6">
        <v>163.70704451274065</v>
      </c>
      <c r="AM581" s="6">
        <v>46.437462008931959</v>
      </c>
      <c r="AN581" s="6">
        <v>116.48438878287413</v>
      </c>
      <c r="AO581" s="6">
        <v>0</v>
      </c>
      <c r="AP581" s="6">
        <v>189.72291198533037</v>
      </c>
      <c r="AQ581" s="6">
        <v>33.273066153748964</v>
      </c>
      <c r="AR581" s="6">
        <v>35.309323700799638</v>
      </c>
      <c r="AS581" s="81"/>
      <c r="AT581" s="81"/>
      <c r="AU581" s="6"/>
    </row>
    <row r="582" spans="1:47" x14ac:dyDescent="0.25">
      <c r="B582" t="s">
        <v>42</v>
      </c>
      <c r="D582" s="77"/>
      <c r="E582" t="s">
        <v>40</v>
      </c>
      <c r="F582" t="s">
        <v>41</v>
      </c>
      <c r="G582">
        <v>2040</v>
      </c>
      <c r="J582" s="6">
        <v>3.7736180268392046</v>
      </c>
      <c r="K582" s="6">
        <v>66.816193111433975</v>
      </c>
      <c r="L582" s="6">
        <v>14.048222017615599</v>
      </c>
      <c r="M582" s="6">
        <v>35.52197497315364</v>
      </c>
      <c r="N582" s="6">
        <v>4.2259928585388611</v>
      </c>
      <c r="O582" s="6">
        <v>37.480833091186575</v>
      </c>
      <c r="P582" s="6">
        <v>0</v>
      </c>
      <c r="Q582" s="6">
        <v>48.097760994840428</v>
      </c>
      <c r="R582" s="6">
        <v>263.87639100025746</v>
      </c>
      <c r="S582" s="6">
        <v>14.178911090717691</v>
      </c>
      <c r="T582" s="6">
        <v>26.637249666638343</v>
      </c>
      <c r="U582" s="6">
        <v>86.327255699388175</v>
      </c>
      <c r="V582" s="6">
        <v>118.30447177049021</v>
      </c>
      <c r="W582" s="6">
        <v>115.21465086530648</v>
      </c>
      <c r="X582" s="6">
        <v>6.4992033575506021</v>
      </c>
      <c r="Y582" s="6">
        <v>13.496227408297589</v>
      </c>
      <c r="Z582" s="6">
        <v>39.746513569634658</v>
      </c>
      <c r="AA582" s="6">
        <v>13.563090430205705</v>
      </c>
      <c r="AB582" s="6">
        <v>0</v>
      </c>
      <c r="AC582" s="6">
        <v>93.727022508904966</v>
      </c>
      <c r="AD582" s="6">
        <v>24.550314619550541</v>
      </c>
      <c r="AE582" s="6">
        <v>1.9285983651332508</v>
      </c>
      <c r="AF582" s="6">
        <v>47.533629104116322</v>
      </c>
      <c r="AG582" s="6">
        <v>0</v>
      </c>
      <c r="AH582" s="6">
        <v>0.85433535837709951</v>
      </c>
      <c r="AI582" s="6">
        <v>0</v>
      </c>
      <c r="AJ582" s="6">
        <v>5.3694559570598868</v>
      </c>
      <c r="AK582" s="6">
        <v>40.530175908254435</v>
      </c>
      <c r="AL582" s="6">
        <v>173.58712671686322</v>
      </c>
      <c r="AM582" s="6">
        <v>47.316594189242039</v>
      </c>
      <c r="AN582" s="6">
        <v>118.52221350209085</v>
      </c>
      <c r="AO582" s="6">
        <v>0</v>
      </c>
      <c r="AP582" s="6">
        <v>187.18325356138294</v>
      </c>
      <c r="AQ582" s="6">
        <v>31.393978092670508</v>
      </c>
      <c r="AR582" s="6">
        <v>32.564086400957109</v>
      </c>
      <c r="AS582" s="81"/>
      <c r="AT582" s="81"/>
      <c r="AU582" s="6"/>
    </row>
    <row r="583" spans="1:47" x14ac:dyDescent="0.25">
      <c r="B583" t="s">
        <v>42</v>
      </c>
      <c r="D583" s="77"/>
      <c r="E583" t="s">
        <v>40</v>
      </c>
      <c r="F583" s="5" t="s">
        <v>41</v>
      </c>
      <c r="G583" s="5">
        <v>2050</v>
      </c>
      <c r="H583" s="5"/>
      <c r="I583" s="5"/>
      <c r="J583" s="7">
        <v>3.7838703424004621</v>
      </c>
      <c r="K583" s="7">
        <v>69.570242542492025</v>
      </c>
      <c r="L583" s="7">
        <v>14.726711075629156</v>
      </c>
      <c r="M583" s="7">
        <v>32.658838386937461</v>
      </c>
      <c r="N583" s="7">
        <v>4.2243382905641624</v>
      </c>
      <c r="O583" s="7">
        <v>37.254905617531989</v>
      </c>
      <c r="P583" s="7">
        <v>0</v>
      </c>
      <c r="Q583" s="7">
        <v>46.739328504489102</v>
      </c>
      <c r="R583" s="7">
        <v>285.12553061869426</v>
      </c>
      <c r="S583" s="7">
        <v>14.957250560978892</v>
      </c>
      <c r="T583" s="7">
        <v>26.683991293314719</v>
      </c>
      <c r="U583" s="7">
        <v>85.711198447773455</v>
      </c>
      <c r="V583" s="7">
        <v>130.00230778511525</v>
      </c>
      <c r="W583" s="7">
        <v>122.89854266113483</v>
      </c>
      <c r="X583" s="7">
        <v>6.5549796514366454</v>
      </c>
      <c r="Y583" s="7">
        <v>13.329931881467346</v>
      </c>
      <c r="Z583" s="7">
        <v>41.469827205976962</v>
      </c>
      <c r="AA583" s="7">
        <v>14.044546858285779</v>
      </c>
      <c r="AB583" s="7">
        <v>0</v>
      </c>
      <c r="AC583" s="7">
        <v>106.17649127105592</v>
      </c>
      <c r="AD583" s="7">
        <v>24.66750776157399</v>
      </c>
      <c r="AE583" s="7">
        <v>1.8422932491742385</v>
      </c>
      <c r="AF583" s="7">
        <v>46.773343260590941</v>
      </c>
      <c r="AG583" s="7">
        <v>0</v>
      </c>
      <c r="AH583" s="7">
        <v>0.85405802255583618</v>
      </c>
      <c r="AI583" s="7">
        <v>0</v>
      </c>
      <c r="AJ583" s="7">
        <v>5.933844439465223</v>
      </c>
      <c r="AK583" s="7">
        <v>39.375409230054643</v>
      </c>
      <c r="AL583" s="7">
        <v>171.00936428636595</v>
      </c>
      <c r="AM583" s="7">
        <v>54.174845588469765</v>
      </c>
      <c r="AN583" s="7">
        <v>123.32535350241858</v>
      </c>
      <c r="AO583" s="7">
        <v>0</v>
      </c>
      <c r="AP583" s="7">
        <v>172.17430963428058</v>
      </c>
      <c r="AQ583" s="7">
        <v>30.223625571175546</v>
      </c>
      <c r="AR583" s="7">
        <v>31.034902689894125</v>
      </c>
      <c r="AS583" s="82"/>
      <c r="AT583" s="82"/>
      <c r="AU583" s="7"/>
    </row>
    <row r="584" spans="1:47" x14ac:dyDescent="0.25">
      <c r="D584" s="77"/>
      <c r="F584" t="s">
        <v>45</v>
      </c>
      <c r="G584">
        <v>2010</v>
      </c>
      <c r="J584" s="18">
        <v>2.8308833922261485</v>
      </c>
      <c r="K584" s="6">
        <v>6.1968438731888416</v>
      </c>
      <c r="L584" s="6">
        <v>6.3150585998958659</v>
      </c>
      <c r="M584" s="6">
        <v>3.0504974019722013</v>
      </c>
      <c r="N584" s="18">
        <v>2.8308833922261485</v>
      </c>
      <c r="O584" s="18">
        <v>6.1968438731888416</v>
      </c>
      <c r="P584" s="6">
        <v>0</v>
      </c>
      <c r="Q584" s="6">
        <v>5.9200031363607719</v>
      </c>
      <c r="R584" s="6">
        <v>6.2800483928031694</v>
      </c>
      <c r="S584" s="6">
        <v>5.3469559705917984</v>
      </c>
      <c r="T584" s="6">
        <v>3.174513898844042</v>
      </c>
      <c r="U584" s="6">
        <v>6.5871640920784191</v>
      </c>
      <c r="V584" s="6">
        <v>7.1842061212075699</v>
      </c>
      <c r="W584" s="6">
        <v>5.9077356977465545</v>
      </c>
      <c r="X584" s="6">
        <v>5.7423488129088529</v>
      </c>
      <c r="Y584" s="6">
        <v>3.1704660457622253</v>
      </c>
      <c r="Z584" s="6">
        <v>2.6566001863990492</v>
      </c>
      <c r="AA584" s="6">
        <v>5.7299166465900786</v>
      </c>
      <c r="AB584" s="6">
        <v>0</v>
      </c>
      <c r="AC584" s="6">
        <v>5.8841414577701077</v>
      </c>
      <c r="AD584" s="6">
        <v>3.3500592877535014</v>
      </c>
      <c r="AE584" s="6">
        <v>6.2931844523781848</v>
      </c>
      <c r="AF584" s="6">
        <v>3.1650380940938225</v>
      </c>
      <c r="AG584" s="6">
        <v>2.8308833922261485</v>
      </c>
      <c r="AH584" s="18">
        <v>2.8308833922261485</v>
      </c>
      <c r="AI584" s="6">
        <v>5.3441554770318032</v>
      </c>
      <c r="AJ584" s="6">
        <v>3.9799320018423234</v>
      </c>
      <c r="AK584" s="6">
        <v>5.7726512312456792</v>
      </c>
      <c r="AL584" s="6">
        <v>3.4572693653529112</v>
      </c>
      <c r="AM584" s="6">
        <v>6.5805851492149259</v>
      </c>
      <c r="AN584" s="6">
        <v>2.7723467323106523</v>
      </c>
      <c r="AO584" s="18">
        <v>2.8308833922261485</v>
      </c>
      <c r="AP584" s="6">
        <v>7.4580774687433671</v>
      </c>
      <c r="AQ584" s="6">
        <v>3.1098553866826828</v>
      </c>
      <c r="AR584" s="6">
        <v>2.9516508023450734</v>
      </c>
      <c r="AS584" s="81"/>
      <c r="AT584" s="81"/>
      <c r="AU584" s="6"/>
    </row>
    <row r="585" spans="1:47" x14ac:dyDescent="0.25">
      <c r="D585" s="77"/>
      <c r="F585" t="s">
        <v>45</v>
      </c>
      <c r="G585">
        <v>2020</v>
      </c>
      <c r="J585" s="18">
        <v>2.6077738515901059</v>
      </c>
      <c r="K585" s="6">
        <v>5.7469719236177745</v>
      </c>
      <c r="L585" s="6">
        <v>5.8573463639067249</v>
      </c>
      <c r="M585" s="6">
        <v>2.8349516841541647</v>
      </c>
      <c r="N585" s="18">
        <v>2.6077738515901059</v>
      </c>
      <c r="O585" s="18">
        <v>5.7469719236177745</v>
      </c>
      <c r="P585" s="6">
        <v>0</v>
      </c>
      <c r="Q585" s="6">
        <v>5.4818809606307761</v>
      </c>
      <c r="R585" s="6">
        <v>5.8228778581023848</v>
      </c>
      <c r="S585" s="6">
        <v>4.9770645940895131</v>
      </c>
      <c r="T585" s="6">
        <v>2.9527647822362679</v>
      </c>
      <c r="U585" s="6">
        <v>6.1036117157507199</v>
      </c>
      <c r="V585" s="6">
        <v>6.6595892094068354</v>
      </c>
      <c r="W585" s="6">
        <v>5.4810905162572894</v>
      </c>
      <c r="X585" s="6">
        <v>5.323936798774576</v>
      </c>
      <c r="Y585" s="6">
        <v>2.9473562770858672</v>
      </c>
      <c r="Z585" s="6">
        <v>2.4741527553380722</v>
      </c>
      <c r="AA585" s="6">
        <v>5.3170033344776808</v>
      </c>
      <c r="AB585" s="6">
        <v>0</v>
      </c>
      <c r="AC585" s="6">
        <v>5.4620250692375327</v>
      </c>
      <c r="AD585" s="6">
        <v>3.1115497471174591</v>
      </c>
      <c r="AE585" s="6">
        <v>5.8357554771131666</v>
      </c>
      <c r="AF585" s="6">
        <v>2.9425271400302178</v>
      </c>
      <c r="AG585" s="6">
        <v>2.6077738515901059</v>
      </c>
      <c r="AH585" s="18">
        <v>2.6077738515901059</v>
      </c>
      <c r="AI585" s="6">
        <v>4.9229681978798592</v>
      </c>
      <c r="AJ585" s="6">
        <v>3.7083680986214889</v>
      </c>
      <c r="AK585" s="6">
        <v>5.3632628296854605</v>
      </c>
      <c r="AL585" s="6">
        <v>3.2115250816760135</v>
      </c>
      <c r="AM585" s="6">
        <v>6.0921921526765912</v>
      </c>
      <c r="AN585" s="6">
        <v>2.577638941408928</v>
      </c>
      <c r="AO585" s="18">
        <v>2.6077738515901059</v>
      </c>
      <c r="AP585" s="6">
        <v>6.9148360516849179</v>
      </c>
      <c r="AQ585" s="6">
        <v>2.896289640732113</v>
      </c>
      <c r="AR585" s="6">
        <v>2.7474636963509163</v>
      </c>
      <c r="AS585" s="81"/>
      <c r="AT585" s="81"/>
      <c r="AU585" s="6"/>
    </row>
    <row r="586" spans="1:47" x14ac:dyDescent="0.25">
      <c r="D586" s="77"/>
      <c r="F586" t="s">
        <v>45</v>
      </c>
      <c r="G586">
        <v>2030</v>
      </c>
      <c r="J586" s="18">
        <v>2.3469964664310954</v>
      </c>
      <c r="K586" s="6">
        <v>5.2217074541109483</v>
      </c>
      <c r="L586" s="6">
        <v>5.3226086208246546</v>
      </c>
      <c r="M586" s="6">
        <v>2.583034176800433</v>
      </c>
      <c r="N586" s="18">
        <v>2.3469964664310954</v>
      </c>
      <c r="O586" s="18">
        <v>5.2217074541109483</v>
      </c>
      <c r="P586" s="6">
        <v>0</v>
      </c>
      <c r="Q586" s="6">
        <v>4.9696925890723209</v>
      </c>
      <c r="R586" s="6">
        <v>5.2885641772951058</v>
      </c>
      <c r="S586" s="6">
        <v>4.5445093732681787</v>
      </c>
      <c r="T586" s="6">
        <v>2.6935775030843248</v>
      </c>
      <c r="U586" s="6">
        <v>5.5384288527439454</v>
      </c>
      <c r="V586" s="6">
        <v>6.0464494754765701</v>
      </c>
      <c r="W586" s="6">
        <v>4.9826859217044488</v>
      </c>
      <c r="X586" s="6">
        <v>4.8349027703832199</v>
      </c>
      <c r="Y586" s="6">
        <v>2.6865787848498828</v>
      </c>
      <c r="Z586" s="6">
        <v>2.2609959017131129</v>
      </c>
      <c r="AA586" s="6">
        <v>4.8343743666697101</v>
      </c>
      <c r="AB586" s="6">
        <v>0</v>
      </c>
      <c r="AC586" s="6">
        <v>4.9697661147565713</v>
      </c>
      <c r="AD586" s="6">
        <v>2.8327723619584488</v>
      </c>
      <c r="AE586" s="6">
        <v>5.3010982332969121</v>
      </c>
      <c r="AF586" s="6">
        <v>2.682449401514317</v>
      </c>
      <c r="AG586" s="6">
        <v>2.3469964664310954</v>
      </c>
      <c r="AH586" s="18">
        <v>2.3469964664310954</v>
      </c>
      <c r="AI586" s="6">
        <v>4.4306713780918736</v>
      </c>
      <c r="AJ586" s="6">
        <v>3.3915441056311342</v>
      </c>
      <c r="AK586" s="6">
        <v>4.8848026436434768</v>
      </c>
      <c r="AL586" s="6">
        <v>2.9242945539750815</v>
      </c>
      <c r="AM586" s="6">
        <v>5.5213402782969965</v>
      </c>
      <c r="AN586" s="6">
        <v>2.3500638105994138</v>
      </c>
      <c r="AO586" s="18">
        <v>2.3469964664310954</v>
      </c>
      <c r="AP586" s="6">
        <v>6.2797955444145179</v>
      </c>
      <c r="AQ586" s="6">
        <v>2.6466476198435065</v>
      </c>
      <c r="AR586" s="6">
        <v>2.5088159226883979</v>
      </c>
      <c r="AS586" s="81"/>
      <c r="AT586" s="81"/>
      <c r="AU586" s="6"/>
    </row>
    <row r="587" spans="1:47" x14ac:dyDescent="0.25">
      <c r="D587" s="77"/>
      <c r="F587" t="s">
        <v>45</v>
      </c>
      <c r="G587">
        <v>2040</v>
      </c>
      <c r="J587" s="18">
        <v>2.1122968197879857</v>
      </c>
      <c r="K587" s="6">
        <v>4.7491835747638795</v>
      </c>
      <c r="L587" s="6">
        <v>4.8413128930038916</v>
      </c>
      <c r="M587" s="6">
        <v>2.3563061041254834</v>
      </c>
      <c r="N587" s="18">
        <v>2.1122968197879857</v>
      </c>
      <c r="O587" s="18">
        <v>4.7491835747638795</v>
      </c>
      <c r="P587" s="6">
        <v>0</v>
      </c>
      <c r="Q587" s="6">
        <v>4.5087481208657119</v>
      </c>
      <c r="R587" s="6">
        <v>4.8077188824317556</v>
      </c>
      <c r="S587" s="6">
        <v>4.1553220718199748</v>
      </c>
      <c r="T587" s="6">
        <v>2.4603089518475749</v>
      </c>
      <c r="U587" s="6">
        <v>5.0297130661600891</v>
      </c>
      <c r="V587" s="6">
        <v>5.4945557564794845</v>
      </c>
      <c r="W587" s="6">
        <v>4.5351364428553644</v>
      </c>
      <c r="X587" s="6">
        <v>4.3947572599536384</v>
      </c>
      <c r="Y587" s="6">
        <v>2.4518789874925488</v>
      </c>
      <c r="Z587" s="6">
        <v>2.0691060061496134</v>
      </c>
      <c r="AA587" s="6">
        <v>4.4000090660197566</v>
      </c>
      <c r="AB587" s="6">
        <v>0</v>
      </c>
      <c r="AC587" s="6">
        <v>4.5270285788163029</v>
      </c>
      <c r="AD587" s="6">
        <v>2.5818727153153391</v>
      </c>
      <c r="AE587" s="6">
        <v>4.8199067138622835</v>
      </c>
      <c r="AF587" s="6">
        <v>2.4483794368500056</v>
      </c>
      <c r="AG587" s="6">
        <v>2.1122968197879857</v>
      </c>
      <c r="AH587" s="18">
        <v>2.1122968197879857</v>
      </c>
      <c r="AI587" s="6">
        <v>3.9876042402826863</v>
      </c>
      <c r="AJ587" s="6">
        <v>3.1055829801978319</v>
      </c>
      <c r="AK587" s="6">
        <v>4.4542346857767257</v>
      </c>
      <c r="AL587" s="6">
        <v>2.665784769364703</v>
      </c>
      <c r="AM587" s="6">
        <v>5.0075841035553017</v>
      </c>
      <c r="AN587" s="6">
        <v>2.1452466071907299</v>
      </c>
      <c r="AO587" s="18">
        <v>2.1122968197879857</v>
      </c>
      <c r="AP587" s="6">
        <v>5.7081461027162099</v>
      </c>
      <c r="AQ587" s="6">
        <v>2.4219661026369081</v>
      </c>
      <c r="AR587" s="6">
        <v>2.2940287384543101</v>
      </c>
      <c r="AS587" s="81"/>
      <c r="AT587" s="81"/>
      <c r="AU587" s="6"/>
    </row>
    <row r="588" spans="1:47" x14ac:dyDescent="0.25">
      <c r="D588" s="77"/>
      <c r="F588" t="s">
        <v>45</v>
      </c>
      <c r="G588">
        <v>2050</v>
      </c>
      <c r="J588" s="18">
        <v>1.901067137809187</v>
      </c>
      <c r="K588" s="6">
        <v>4.3250572653818651</v>
      </c>
      <c r="L588" s="6">
        <v>4.4081631750704151</v>
      </c>
      <c r="M588" s="6">
        <v>2.1522097922049417</v>
      </c>
      <c r="N588" s="18">
        <v>1.901067137809187</v>
      </c>
      <c r="O588" s="18">
        <v>4.3250572653818651</v>
      </c>
      <c r="P588" s="6">
        <v>0</v>
      </c>
      <c r="Q588" s="6">
        <v>4.0939180750431596</v>
      </c>
      <c r="R588" s="6">
        <v>4.3749562762587813</v>
      </c>
      <c r="S588" s="6">
        <v>3.8051208209638574</v>
      </c>
      <c r="T588" s="6">
        <v>2.2503672557345014</v>
      </c>
      <c r="U588" s="6">
        <v>4.571857551932152</v>
      </c>
      <c r="V588" s="6">
        <v>4.9978522933753036</v>
      </c>
      <c r="W588" s="6">
        <v>4.1321746006996634</v>
      </c>
      <c r="X588" s="6">
        <v>3.9986263934880699</v>
      </c>
      <c r="Y588" s="6">
        <v>2.2406492790617585</v>
      </c>
      <c r="Z588" s="6">
        <v>1.8964093627033614</v>
      </c>
      <c r="AA588" s="6">
        <v>4.0090788349837752</v>
      </c>
      <c r="AB588" s="6">
        <v>0</v>
      </c>
      <c r="AC588" s="6">
        <v>4.1267662042936948</v>
      </c>
      <c r="AD588" s="6">
        <v>2.3560630333365409</v>
      </c>
      <c r="AE588" s="6">
        <v>4.386834346371117</v>
      </c>
      <c r="AF588" s="6">
        <v>2.2377164686521258</v>
      </c>
      <c r="AG588" s="6">
        <v>1.901067137809187</v>
      </c>
      <c r="AH588" s="18">
        <v>1.901067137809187</v>
      </c>
      <c r="AI588" s="6">
        <v>3.5888438162544176</v>
      </c>
      <c r="AJ588" s="6">
        <v>2.848278262270834</v>
      </c>
      <c r="AK588" s="6">
        <v>4.0667649884507062</v>
      </c>
      <c r="AL588" s="6">
        <v>2.433120215952933</v>
      </c>
      <c r="AM588" s="6">
        <v>4.5451995901547066</v>
      </c>
      <c r="AN588" s="6">
        <v>1.9609087002868437</v>
      </c>
      <c r="AO588" s="18">
        <v>1.901067137809187</v>
      </c>
      <c r="AP588" s="6">
        <v>5.1938313954274831</v>
      </c>
      <c r="AQ588" s="6">
        <v>2.2197507700336194</v>
      </c>
      <c r="AR588" s="6">
        <v>2.1007161352724646</v>
      </c>
      <c r="AS588" s="81"/>
      <c r="AT588" s="81"/>
      <c r="AU588" s="6"/>
    </row>
    <row r="589" spans="1:47" x14ac:dyDescent="0.25">
      <c r="B589" t="s">
        <v>46</v>
      </c>
      <c r="D589" s="77"/>
      <c r="J589" s="9"/>
      <c r="K589" s="9"/>
      <c r="L589" s="9"/>
      <c r="M589" s="9"/>
      <c r="N589" s="18"/>
      <c r="O589" s="1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83"/>
      <c r="AT589" s="83"/>
      <c r="AU589" s="9"/>
    </row>
    <row r="590" spans="1:47" x14ac:dyDescent="0.25">
      <c r="D590" s="77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G11"/>
  <sheetViews>
    <sheetView workbookViewId="0">
      <selection activeCell="I6" sqref="I6"/>
    </sheetView>
  </sheetViews>
  <sheetFormatPr defaultRowHeight="15" x14ac:dyDescent="0.25"/>
  <cols>
    <col min="2" max="2" width="10.140625" bestFit="1" customWidth="1"/>
  </cols>
  <sheetData>
    <row r="2" spans="1:59" x14ac:dyDescent="0.25">
      <c r="A2" t="s">
        <v>199</v>
      </c>
    </row>
    <row r="3" spans="1:59" x14ac:dyDescent="0.25">
      <c r="B3" s="69" t="s">
        <v>194</v>
      </c>
      <c r="AZ3" s="70"/>
      <c r="BA3" s="71"/>
      <c r="BB3" s="71"/>
      <c r="BC3" s="71"/>
      <c r="BD3" s="71"/>
      <c r="BE3" s="71"/>
      <c r="BF3" s="71"/>
      <c r="BG3" s="71"/>
    </row>
    <row r="4" spans="1:59" ht="15.75" thickBot="1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200</v>
      </c>
      <c r="G4" s="1" t="s">
        <v>201</v>
      </c>
      <c r="H4" s="2" t="s">
        <v>4</v>
      </c>
      <c r="I4" s="2" t="s">
        <v>6</v>
      </c>
      <c r="J4" s="2" t="s">
        <v>8</v>
      </c>
      <c r="K4" s="2" t="s">
        <v>14</v>
      </c>
      <c r="L4" s="2" t="s">
        <v>23</v>
      </c>
      <c r="M4" s="2" t="s">
        <v>25</v>
      </c>
      <c r="N4" s="2" t="s">
        <v>7</v>
      </c>
      <c r="O4" s="2" t="s">
        <v>24</v>
      </c>
      <c r="P4" s="2" t="s">
        <v>13</v>
      </c>
      <c r="Q4" s="2" t="s">
        <v>15</v>
      </c>
      <c r="R4" s="2" t="s">
        <v>16</v>
      </c>
      <c r="S4" s="2" t="s">
        <v>17</v>
      </c>
      <c r="T4" s="2" t="s">
        <v>38</v>
      </c>
      <c r="U4" s="2" t="s">
        <v>166</v>
      </c>
      <c r="V4" s="2" t="s">
        <v>19</v>
      </c>
      <c r="W4" s="2" t="s">
        <v>20</v>
      </c>
      <c r="X4" s="2" t="s">
        <v>22</v>
      </c>
      <c r="Y4" s="2" t="s">
        <v>29</v>
      </c>
      <c r="Z4" s="2" t="s">
        <v>31</v>
      </c>
      <c r="AA4" s="2" t="s">
        <v>32</v>
      </c>
      <c r="AB4" s="2" t="s">
        <v>11</v>
      </c>
      <c r="AC4" s="2" t="s">
        <v>12</v>
      </c>
      <c r="AD4" s="2" t="s">
        <v>33</v>
      </c>
      <c r="AE4" s="2" t="s">
        <v>37</v>
      </c>
      <c r="AF4" s="2" t="s">
        <v>10</v>
      </c>
      <c r="AG4" s="2" t="s">
        <v>28</v>
      </c>
      <c r="AH4" s="2" t="s">
        <v>36</v>
      </c>
      <c r="AI4" s="2" t="s">
        <v>35</v>
      </c>
      <c r="AJ4" s="2" t="s">
        <v>9</v>
      </c>
      <c r="AK4" s="2" t="s">
        <v>21</v>
      </c>
      <c r="AL4" s="2" t="s">
        <v>30</v>
      </c>
      <c r="AM4" s="2" t="s">
        <v>5</v>
      </c>
      <c r="AN4" s="2" t="s">
        <v>165</v>
      </c>
      <c r="AO4" s="2" t="s">
        <v>18</v>
      </c>
      <c r="AP4" s="2" t="s">
        <v>202</v>
      </c>
      <c r="AQ4" s="2" t="s">
        <v>26</v>
      </c>
      <c r="AR4" s="2" t="s">
        <v>27</v>
      </c>
      <c r="AS4" s="2" t="s">
        <v>34</v>
      </c>
      <c r="AT4" s="3" t="s">
        <v>203</v>
      </c>
      <c r="AU4" s="3" t="s">
        <v>39</v>
      </c>
      <c r="AV4" s="3" t="s">
        <v>204</v>
      </c>
      <c r="AW4" s="3" t="s">
        <v>190</v>
      </c>
      <c r="AX4" s="3" t="s">
        <v>205</v>
      </c>
      <c r="AY4" s="3" t="s">
        <v>206</v>
      </c>
      <c r="AZ4" s="3" t="s">
        <v>189</v>
      </c>
      <c r="BA4" s="3" t="s">
        <v>207</v>
      </c>
    </row>
    <row r="5" spans="1:59" x14ac:dyDescent="0.25">
      <c r="D5" t="s">
        <v>208</v>
      </c>
      <c r="E5">
        <v>2005</v>
      </c>
      <c r="I5">
        <v>7.28</v>
      </c>
      <c r="J5">
        <v>7.24</v>
      </c>
      <c r="K5">
        <v>6.97</v>
      </c>
      <c r="L5">
        <v>7.09</v>
      </c>
      <c r="M5">
        <v>7.09</v>
      </c>
      <c r="N5">
        <v>7.77</v>
      </c>
      <c r="O5">
        <v>6.76</v>
      </c>
      <c r="P5">
        <v>7.81</v>
      </c>
      <c r="Q5">
        <v>9.3000000000000007</v>
      </c>
      <c r="R5">
        <v>7.68</v>
      </c>
      <c r="S5">
        <v>6.53</v>
      </c>
      <c r="T5">
        <v>7.19</v>
      </c>
      <c r="U5">
        <v>7.53</v>
      </c>
      <c r="V5">
        <v>7.08</v>
      </c>
      <c r="W5">
        <v>7.08</v>
      </c>
      <c r="X5">
        <v>7.44</v>
      </c>
      <c r="Y5">
        <v>6.39</v>
      </c>
      <c r="Z5">
        <v>6.14</v>
      </c>
      <c r="AA5">
        <v>8.48</v>
      </c>
      <c r="AB5">
        <v>7.75</v>
      </c>
      <c r="AC5">
        <v>6.33</v>
      </c>
      <c r="AD5">
        <v>7.23</v>
      </c>
      <c r="AE5">
        <v>6.64</v>
      </c>
      <c r="AF5">
        <v>8.25</v>
      </c>
      <c r="AG5">
        <v>8.07</v>
      </c>
      <c r="AH5">
        <v>6.84</v>
      </c>
      <c r="AI5">
        <v>6.66</v>
      </c>
      <c r="AJ5">
        <v>7.28</v>
      </c>
      <c r="AK5">
        <v>8.07</v>
      </c>
      <c r="AL5">
        <v>6.66</v>
      </c>
      <c r="AM5">
        <v>7.23</v>
      </c>
      <c r="AN5">
        <v>7.23</v>
      </c>
      <c r="AO5">
        <v>7.23</v>
      </c>
      <c r="AP5">
        <v>7.23</v>
      </c>
      <c r="AQ5">
        <v>7.23</v>
      </c>
      <c r="AR5">
        <v>7.23</v>
      </c>
      <c r="AS5">
        <v>7.23</v>
      </c>
      <c r="AU5" t="s">
        <v>198</v>
      </c>
      <c r="AZ5" t="s">
        <v>209</v>
      </c>
    </row>
    <row r="6" spans="1:59" x14ac:dyDescent="0.25">
      <c r="D6" t="s">
        <v>208</v>
      </c>
      <c r="E6">
        <v>2010</v>
      </c>
      <c r="I6">
        <v>7.28</v>
      </c>
      <c r="J6">
        <v>7.56</v>
      </c>
      <c r="K6">
        <v>7.4</v>
      </c>
      <c r="L6">
        <v>7.56</v>
      </c>
      <c r="M6">
        <v>7.58</v>
      </c>
      <c r="N6">
        <v>7.62</v>
      </c>
      <c r="O6">
        <v>6.76</v>
      </c>
      <c r="P6">
        <v>7.81</v>
      </c>
      <c r="Q6">
        <v>9.36</v>
      </c>
      <c r="R6">
        <v>7.88</v>
      </c>
      <c r="S6">
        <v>7.11</v>
      </c>
      <c r="T6">
        <v>7.49</v>
      </c>
      <c r="U6">
        <v>7.53</v>
      </c>
      <c r="V6">
        <v>7.36</v>
      </c>
      <c r="W6">
        <v>7.08</v>
      </c>
      <c r="X6">
        <v>7.89</v>
      </c>
      <c r="Y6">
        <v>6.76</v>
      </c>
      <c r="Z6">
        <v>6.66</v>
      </c>
      <c r="AA6">
        <v>8.48</v>
      </c>
      <c r="AB6">
        <v>7.88</v>
      </c>
      <c r="AC6">
        <v>7.11</v>
      </c>
      <c r="AD6">
        <v>7.55</v>
      </c>
      <c r="AE6">
        <v>7.05</v>
      </c>
      <c r="AF6">
        <v>8.25</v>
      </c>
      <c r="AG6">
        <v>8.07</v>
      </c>
      <c r="AH6">
        <v>7.18</v>
      </c>
      <c r="AI6">
        <v>7.11</v>
      </c>
      <c r="AJ6">
        <v>7.28</v>
      </c>
      <c r="AK6">
        <v>8.07</v>
      </c>
      <c r="AL6">
        <v>7.11</v>
      </c>
      <c r="AM6">
        <v>7.55</v>
      </c>
      <c r="AN6">
        <v>7.55</v>
      </c>
      <c r="AO6">
        <v>7.55</v>
      </c>
      <c r="AP6">
        <v>7.55</v>
      </c>
      <c r="AQ6">
        <v>7.55</v>
      </c>
      <c r="AR6">
        <v>7.55</v>
      </c>
      <c r="AS6">
        <v>7.55</v>
      </c>
      <c r="AU6" t="s">
        <v>198</v>
      </c>
      <c r="AZ6" t="s">
        <v>209</v>
      </c>
    </row>
    <row r="7" spans="1:59" x14ac:dyDescent="0.25">
      <c r="D7" t="s">
        <v>208</v>
      </c>
      <c r="E7">
        <v>2015</v>
      </c>
      <c r="I7">
        <v>7.71</v>
      </c>
      <c r="J7">
        <v>7.94</v>
      </c>
      <c r="K7">
        <v>7.88</v>
      </c>
      <c r="L7">
        <v>8.08</v>
      </c>
      <c r="M7">
        <v>8.1</v>
      </c>
      <c r="N7">
        <v>7.9</v>
      </c>
      <c r="O7">
        <v>7.15</v>
      </c>
      <c r="P7">
        <v>8.2799999999999994</v>
      </c>
      <c r="Q7">
        <v>9.44</v>
      </c>
      <c r="R7">
        <v>8.23</v>
      </c>
      <c r="S7">
        <v>7.6</v>
      </c>
      <c r="T7">
        <v>7.89</v>
      </c>
      <c r="U7">
        <v>7.98</v>
      </c>
      <c r="V7">
        <v>7.74</v>
      </c>
      <c r="W7">
        <v>7.5</v>
      </c>
      <c r="X7">
        <v>8.3800000000000008</v>
      </c>
      <c r="Y7">
        <v>7.18</v>
      </c>
      <c r="Z7">
        <v>7.17</v>
      </c>
      <c r="AA7">
        <v>8.6</v>
      </c>
      <c r="AB7">
        <v>8.24</v>
      </c>
      <c r="AC7">
        <v>7.64</v>
      </c>
      <c r="AD7">
        <v>7.93</v>
      </c>
      <c r="AE7">
        <v>7.5</v>
      </c>
      <c r="AF7">
        <v>8.74</v>
      </c>
      <c r="AG7">
        <v>8.5500000000000007</v>
      </c>
      <c r="AH7">
        <v>7.59</v>
      </c>
      <c r="AI7">
        <v>7.58</v>
      </c>
      <c r="AJ7">
        <v>7.71</v>
      </c>
      <c r="AK7">
        <v>8.5500000000000007</v>
      </c>
      <c r="AL7">
        <v>7.58</v>
      </c>
      <c r="AM7">
        <v>7.93</v>
      </c>
      <c r="AN7">
        <v>7.93</v>
      </c>
      <c r="AO7">
        <v>7.93</v>
      </c>
      <c r="AP7">
        <v>7.93</v>
      </c>
      <c r="AQ7">
        <v>7.93</v>
      </c>
      <c r="AR7">
        <v>7.93</v>
      </c>
      <c r="AS7">
        <v>7.93</v>
      </c>
      <c r="AU7" t="s">
        <v>198</v>
      </c>
      <c r="AZ7" t="s">
        <v>209</v>
      </c>
    </row>
    <row r="8" spans="1:59" x14ac:dyDescent="0.25">
      <c r="D8" t="s">
        <v>208</v>
      </c>
      <c r="E8">
        <v>2020</v>
      </c>
      <c r="I8">
        <v>9.2799999999999994</v>
      </c>
      <c r="J8">
        <v>9.52</v>
      </c>
      <c r="K8">
        <v>9.49</v>
      </c>
      <c r="L8">
        <v>9.76</v>
      </c>
      <c r="M8">
        <v>9.7799999999999994</v>
      </c>
      <c r="N8">
        <v>9.4499999999999993</v>
      </c>
      <c r="O8">
        <v>8.6300000000000008</v>
      </c>
      <c r="P8">
        <v>9.9600000000000009</v>
      </c>
      <c r="Q8">
        <v>11.2</v>
      </c>
      <c r="R8">
        <v>9.85</v>
      </c>
      <c r="S8">
        <v>9.17</v>
      </c>
      <c r="T8">
        <v>9.48</v>
      </c>
      <c r="U8">
        <v>9.6</v>
      </c>
      <c r="V8">
        <v>9.2799999999999994</v>
      </c>
      <c r="W8">
        <v>9.0299999999999994</v>
      </c>
      <c r="X8">
        <v>10.08</v>
      </c>
      <c r="Y8">
        <v>8.65</v>
      </c>
      <c r="Z8">
        <v>8.67</v>
      </c>
      <c r="AA8">
        <v>10.34</v>
      </c>
      <c r="AB8">
        <v>9.8699999999999992</v>
      </c>
      <c r="AC8">
        <v>9.23</v>
      </c>
      <c r="AD8">
        <v>9.5</v>
      </c>
      <c r="AE8">
        <v>9.0399999999999991</v>
      </c>
      <c r="AF8">
        <v>10.51</v>
      </c>
      <c r="AG8">
        <v>10.29</v>
      </c>
      <c r="AH8">
        <v>9.1199999999999992</v>
      </c>
      <c r="AI8">
        <v>9.14</v>
      </c>
      <c r="AJ8">
        <v>9.2799999999999994</v>
      </c>
      <c r="AK8">
        <v>10.29</v>
      </c>
      <c r="AL8">
        <v>9.14</v>
      </c>
      <c r="AM8">
        <v>9.5</v>
      </c>
      <c r="AN8">
        <v>9.5</v>
      </c>
      <c r="AO8">
        <v>9.5</v>
      </c>
      <c r="AP8">
        <v>9.5</v>
      </c>
      <c r="AQ8">
        <v>9.5</v>
      </c>
      <c r="AR8">
        <v>9.5</v>
      </c>
      <c r="AS8">
        <v>9.5</v>
      </c>
      <c r="AU8" t="s">
        <v>198</v>
      </c>
      <c r="AZ8" t="s">
        <v>209</v>
      </c>
    </row>
    <row r="9" spans="1:59" x14ac:dyDescent="0.25">
      <c r="D9" t="s">
        <v>208</v>
      </c>
      <c r="E9">
        <v>2025</v>
      </c>
      <c r="I9">
        <v>10.29</v>
      </c>
      <c r="J9">
        <v>10.55</v>
      </c>
      <c r="K9">
        <v>10.52</v>
      </c>
      <c r="L9">
        <v>10.82</v>
      </c>
      <c r="M9">
        <v>10.84</v>
      </c>
      <c r="N9">
        <v>10.48</v>
      </c>
      <c r="O9">
        <v>9.56</v>
      </c>
      <c r="P9">
        <v>11.05</v>
      </c>
      <c r="Q9">
        <v>12.42</v>
      </c>
      <c r="R9">
        <v>10.92</v>
      </c>
      <c r="S9">
        <v>10.17</v>
      </c>
      <c r="T9">
        <v>10.51</v>
      </c>
      <c r="U9">
        <v>10.64</v>
      </c>
      <c r="V9">
        <v>10.29</v>
      </c>
      <c r="W9">
        <v>10.01</v>
      </c>
      <c r="X9">
        <v>11.18</v>
      </c>
      <c r="Y9">
        <v>9.58</v>
      </c>
      <c r="Z9">
        <v>9.61</v>
      </c>
      <c r="AA9">
        <v>11.47</v>
      </c>
      <c r="AB9">
        <v>10.94</v>
      </c>
      <c r="AC9">
        <v>10.23</v>
      </c>
      <c r="AD9">
        <v>10.53</v>
      </c>
      <c r="AE9">
        <v>10.02</v>
      </c>
      <c r="AF9">
        <v>11.66</v>
      </c>
      <c r="AG9">
        <v>11.41</v>
      </c>
      <c r="AH9">
        <v>10.11</v>
      </c>
      <c r="AI9">
        <v>10.14</v>
      </c>
      <c r="AJ9">
        <v>10.29</v>
      </c>
      <c r="AK9">
        <v>11.41</v>
      </c>
      <c r="AL9">
        <v>10.14</v>
      </c>
      <c r="AM9">
        <v>10.53</v>
      </c>
      <c r="AN9">
        <v>10.53</v>
      </c>
      <c r="AO9">
        <v>10.53</v>
      </c>
      <c r="AP9">
        <v>10.53</v>
      </c>
      <c r="AQ9">
        <v>10.53</v>
      </c>
      <c r="AR9">
        <v>10.53</v>
      </c>
      <c r="AS9">
        <v>10.53</v>
      </c>
      <c r="AU9" t="s">
        <v>198</v>
      </c>
      <c r="AZ9" t="s">
        <v>209</v>
      </c>
    </row>
    <row r="10" spans="1:59" x14ac:dyDescent="0.25">
      <c r="D10" t="s">
        <v>208</v>
      </c>
      <c r="E10">
        <v>2030</v>
      </c>
      <c r="I10">
        <v>10.7</v>
      </c>
      <c r="J10">
        <v>10.97</v>
      </c>
      <c r="K10">
        <v>10.95</v>
      </c>
      <c r="L10">
        <v>11.26</v>
      </c>
      <c r="M10">
        <v>11.28</v>
      </c>
      <c r="N10">
        <v>10.9</v>
      </c>
      <c r="O10">
        <v>9.9499999999999993</v>
      </c>
      <c r="P10">
        <v>11.49</v>
      </c>
      <c r="Q10">
        <v>12.92</v>
      </c>
      <c r="R10">
        <v>11.36</v>
      </c>
      <c r="S10">
        <v>10.58</v>
      </c>
      <c r="T10">
        <v>10.93</v>
      </c>
      <c r="U10">
        <v>11.07</v>
      </c>
      <c r="V10">
        <v>10.71</v>
      </c>
      <c r="W10">
        <v>10.41</v>
      </c>
      <c r="X10">
        <v>11.63</v>
      </c>
      <c r="Y10">
        <v>9.9700000000000006</v>
      </c>
      <c r="Z10">
        <v>10</v>
      </c>
      <c r="AA10">
        <v>11.93</v>
      </c>
      <c r="AB10">
        <v>11.38</v>
      </c>
      <c r="AC10">
        <v>10.65</v>
      </c>
      <c r="AD10">
        <v>10.96</v>
      </c>
      <c r="AE10">
        <v>10.42</v>
      </c>
      <c r="AF10">
        <v>12.13</v>
      </c>
      <c r="AG10">
        <v>11.87</v>
      </c>
      <c r="AH10">
        <v>10.51</v>
      </c>
      <c r="AI10">
        <v>10.55</v>
      </c>
      <c r="AJ10">
        <v>10.7</v>
      </c>
      <c r="AK10">
        <v>11.87</v>
      </c>
      <c r="AL10">
        <v>10.55</v>
      </c>
      <c r="AM10">
        <v>10.96</v>
      </c>
      <c r="AN10">
        <v>10.96</v>
      </c>
      <c r="AO10">
        <v>10.96</v>
      </c>
      <c r="AP10">
        <v>10.96</v>
      </c>
      <c r="AQ10">
        <v>10.96</v>
      </c>
      <c r="AR10">
        <v>10.96</v>
      </c>
      <c r="AS10">
        <v>10.96</v>
      </c>
      <c r="AU10" t="s">
        <v>198</v>
      </c>
      <c r="AZ10" t="s">
        <v>209</v>
      </c>
    </row>
    <row r="11" spans="1:59" x14ac:dyDescent="0.25">
      <c r="D11" t="s">
        <v>208</v>
      </c>
      <c r="E11">
        <v>2050</v>
      </c>
      <c r="I11">
        <v>10.7</v>
      </c>
      <c r="J11">
        <v>10.97</v>
      </c>
      <c r="K11">
        <v>10.95</v>
      </c>
      <c r="L11">
        <v>11.26</v>
      </c>
      <c r="M11">
        <v>11.28</v>
      </c>
      <c r="N11">
        <v>10.9</v>
      </c>
      <c r="O11">
        <v>9.9499999999999993</v>
      </c>
      <c r="P11">
        <v>11.49</v>
      </c>
      <c r="Q11">
        <v>12.92</v>
      </c>
      <c r="R11">
        <v>11.36</v>
      </c>
      <c r="S11">
        <v>10.58</v>
      </c>
      <c r="T11">
        <v>10.93</v>
      </c>
      <c r="U11">
        <v>11.07</v>
      </c>
      <c r="V11">
        <v>10.71</v>
      </c>
      <c r="W11">
        <v>10.41</v>
      </c>
      <c r="X11">
        <v>11.63</v>
      </c>
      <c r="Y11">
        <v>9.9700000000000006</v>
      </c>
      <c r="Z11">
        <v>10</v>
      </c>
      <c r="AA11">
        <v>11.93</v>
      </c>
      <c r="AB11">
        <v>11.38</v>
      </c>
      <c r="AC11">
        <v>10.65</v>
      </c>
      <c r="AD11">
        <v>10.96</v>
      </c>
      <c r="AE11">
        <v>10.42</v>
      </c>
      <c r="AF11">
        <v>12.13</v>
      </c>
      <c r="AG11">
        <v>11.87</v>
      </c>
      <c r="AH11">
        <v>10.51</v>
      </c>
      <c r="AI11">
        <v>10.55</v>
      </c>
      <c r="AJ11">
        <v>10.7</v>
      </c>
      <c r="AK11">
        <v>11.87</v>
      </c>
      <c r="AL11">
        <v>10.55</v>
      </c>
      <c r="AM11">
        <v>10.96</v>
      </c>
      <c r="AN11">
        <v>10.96</v>
      </c>
      <c r="AO11">
        <v>10.96</v>
      </c>
      <c r="AP11">
        <v>10.96</v>
      </c>
      <c r="AQ11">
        <v>10.96</v>
      </c>
      <c r="AR11">
        <v>10.96</v>
      </c>
      <c r="AS11">
        <v>10.96</v>
      </c>
      <c r="AU11" t="s">
        <v>198</v>
      </c>
      <c r="AZ11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3" tint="0.59999389629810485"/>
  </sheetPr>
  <dimension ref="A1:AL74"/>
  <sheetViews>
    <sheetView zoomScale="85" zoomScaleNormal="85" workbookViewId="0">
      <selection activeCell="B2" sqref="B2"/>
    </sheetView>
  </sheetViews>
  <sheetFormatPr defaultRowHeight="15" x14ac:dyDescent="0.25"/>
  <cols>
    <col min="2" max="2" width="17.7109375" customWidth="1"/>
    <col min="3" max="3" width="14.28515625" bestFit="1" customWidth="1"/>
    <col min="4" max="4" width="10.28515625" bestFit="1" customWidth="1"/>
    <col min="5" max="5" width="12.42578125" bestFit="1" customWidth="1"/>
    <col min="6" max="6" width="17.42578125" bestFit="1" customWidth="1"/>
    <col min="7" max="7" width="23.140625" bestFit="1" customWidth="1"/>
    <col min="8" max="8" width="14.85546875" bestFit="1" customWidth="1"/>
    <col min="9" max="9" width="13" bestFit="1" customWidth="1"/>
    <col min="10" max="10" width="10.28515625" bestFit="1" customWidth="1"/>
    <col min="11" max="11" width="10.7109375" bestFit="1" customWidth="1"/>
    <col min="12" max="15" width="14.85546875" bestFit="1" customWidth="1"/>
    <col min="16" max="16" width="14.5703125" bestFit="1" customWidth="1"/>
    <col min="17" max="17" width="19.140625" bestFit="1" customWidth="1"/>
    <col min="22" max="22" width="17.42578125" customWidth="1"/>
    <col min="23" max="23" width="13.5703125" customWidth="1"/>
    <col min="30" max="30" width="11.7109375" bestFit="1" customWidth="1"/>
  </cols>
  <sheetData>
    <row r="1" spans="1:38" x14ac:dyDescent="0.25">
      <c r="A1" s="35" t="s">
        <v>181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  <c r="V1" s="34" t="s">
        <v>143</v>
      </c>
      <c r="AE1" s="47"/>
      <c r="AF1" s="47"/>
      <c r="AG1" s="47"/>
      <c r="AH1" s="47"/>
      <c r="AI1" s="47"/>
    </row>
    <row r="2" spans="1:38" x14ac:dyDescent="0.25">
      <c r="A2" s="38"/>
      <c r="B2" s="9" t="s">
        <v>229</v>
      </c>
      <c r="C2" s="9"/>
      <c r="D2" s="9"/>
      <c r="E2" s="9"/>
      <c r="F2" s="9"/>
      <c r="G2" s="9"/>
      <c r="H2" s="9" t="s">
        <v>195</v>
      </c>
      <c r="I2" s="9"/>
      <c r="J2" s="9"/>
      <c r="K2" s="9"/>
      <c r="L2" s="9"/>
      <c r="M2" s="9"/>
      <c r="N2" s="9"/>
      <c r="O2" s="9"/>
      <c r="P2" s="9"/>
      <c r="Q2" s="9"/>
      <c r="R2" s="39"/>
      <c r="V2" t="s">
        <v>131</v>
      </c>
      <c r="AE2" s="49"/>
      <c r="AF2" s="49"/>
      <c r="AG2" s="49"/>
      <c r="AH2" s="49"/>
      <c r="AI2" s="49"/>
    </row>
    <row r="3" spans="1:38" s="77" customFormat="1" x14ac:dyDescent="0.25">
      <c r="A3" s="38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AE3" s="49"/>
      <c r="AF3" s="49"/>
      <c r="AG3" s="49"/>
      <c r="AH3" s="49"/>
      <c r="AI3" s="49"/>
    </row>
    <row r="4" spans="1:38" s="4" customFormat="1" ht="26.25" thickBot="1" x14ac:dyDescent="0.3">
      <c r="A4" s="40"/>
      <c r="B4" s="63" t="s">
        <v>85</v>
      </c>
      <c r="C4" s="63" t="s">
        <v>39</v>
      </c>
      <c r="D4" s="63" t="s">
        <v>190</v>
      </c>
      <c r="E4" s="63" t="s">
        <v>189</v>
      </c>
      <c r="F4" s="63" t="s">
        <v>2</v>
      </c>
      <c r="G4" s="63" t="s">
        <v>3</v>
      </c>
      <c r="H4" s="63" t="s">
        <v>1</v>
      </c>
      <c r="I4" s="63" t="s">
        <v>86</v>
      </c>
      <c r="J4" s="63" t="s">
        <v>87</v>
      </c>
      <c r="K4" s="63" t="s">
        <v>88</v>
      </c>
      <c r="L4" s="63" t="s">
        <v>214</v>
      </c>
      <c r="M4" s="63" t="s">
        <v>90</v>
      </c>
      <c r="N4" s="63" t="s">
        <v>91</v>
      </c>
      <c r="O4" s="63" t="s">
        <v>92</v>
      </c>
      <c r="P4" s="63" t="s">
        <v>93</v>
      </c>
      <c r="Q4" s="63" t="s">
        <v>215</v>
      </c>
      <c r="R4" s="63" t="s">
        <v>89</v>
      </c>
      <c r="S4" s="63"/>
      <c r="V4" t="s">
        <v>132</v>
      </c>
      <c r="W4" t="s">
        <v>144</v>
      </c>
      <c r="AE4" s="49"/>
      <c r="AF4" s="49"/>
      <c r="AG4" s="49"/>
      <c r="AH4" s="49"/>
      <c r="AI4" s="49"/>
    </row>
    <row r="5" spans="1:38" x14ac:dyDescent="0.25">
      <c r="A5" s="38"/>
      <c r="B5" s="9" t="s">
        <v>95</v>
      </c>
      <c r="C5" s="41" t="s">
        <v>96</v>
      </c>
      <c r="D5" s="9"/>
      <c r="E5" s="9"/>
      <c r="F5" s="9"/>
      <c r="G5" s="42" t="s">
        <v>94</v>
      </c>
      <c r="H5" s="9" t="s">
        <v>40</v>
      </c>
      <c r="I5" s="9"/>
      <c r="J5" s="9"/>
      <c r="K5" s="9">
        <v>1</v>
      </c>
      <c r="L5" s="90">
        <f>M5</f>
        <v>6573.7051792828679</v>
      </c>
      <c r="M5" s="90">
        <f>SUM(C45:C46,C59:C60)/J42*1000</f>
        <v>6573.7051792828679</v>
      </c>
      <c r="N5" s="90">
        <f>M5</f>
        <v>6573.7051792828679</v>
      </c>
      <c r="O5" s="90">
        <f>N5</f>
        <v>6573.7051792828679</v>
      </c>
      <c r="P5" s="90">
        <f t="shared" ref="P5:P7" si="0">O5</f>
        <v>6573.7051792828679</v>
      </c>
      <c r="Q5" s="9">
        <v>15</v>
      </c>
      <c r="R5" s="9" t="str">
        <f>B5</f>
        <v>AU_EU-IMP_ETH</v>
      </c>
      <c r="S5" s="39"/>
      <c r="V5" s="4" t="s">
        <v>133</v>
      </c>
      <c r="W5" s="52" t="s">
        <v>134</v>
      </c>
    </row>
    <row r="6" spans="1:38" x14ac:dyDescent="0.25">
      <c r="A6" s="38"/>
      <c r="B6" s="9" t="s">
        <v>149</v>
      </c>
      <c r="C6" s="41" t="s">
        <v>150</v>
      </c>
      <c r="D6" s="9"/>
      <c r="E6" s="9"/>
      <c r="F6" s="9"/>
      <c r="G6" s="42" t="s">
        <v>94</v>
      </c>
      <c r="H6" s="9" t="s">
        <v>40</v>
      </c>
      <c r="I6" s="9"/>
      <c r="J6" s="9"/>
      <c r="K6" s="9">
        <v>1</v>
      </c>
      <c r="L6" s="90">
        <f t="shared" ref="L6:L7" si="1">M6</f>
        <v>7012.9870129870133</v>
      </c>
      <c r="M6" s="90">
        <f>SUM(C52:C53)/J43*1000</f>
        <v>7012.9870129870133</v>
      </c>
      <c r="N6" s="90">
        <f>M6</f>
        <v>7012.9870129870133</v>
      </c>
      <c r="O6" s="90">
        <f t="shared" ref="O6:O7" si="2">N6</f>
        <v>7012.9870129870133</v>
      </c>
      <c r="P6" s="90">
        <f t="shared" si="0"/>
        <v>7012.9870129870133</v>
      </c>
      <c r="Q6" s="9">
        <v>15</v>
      </c>
      <c r="R6" s="9" t="str">
        <f>B6</f>
        <v>AU_EU-IMP_EMHV</v>
      </c>
      <c r="S6" s="39"/>
      <c r="V6" t="s">
        <v>135</v>
      </c>
      <c r="W6" t="s">
        <v>136</v>
      </c>
    </row>
    <row r="7" spans="1:38" ht="15.75" thickBot="1" x14ac:dyDescent="0.3">
      <c r="A7" s="43"/>
      <c r="B7" s="8" t="s">
        <v>97</v>
      </c>
      <c r="C7" s="44" t="s">
        <v>228</v>
      </c>
      <c r="D7" s="8"/>
      <c r="E7" s="8"/>
      <c r="F7" s="8"/>
      <c r="G7" s="45" t="s">
        <v>94</v>
      </c>
      <c r="H7" s="8" t="s">
        <v>40</v>
      </c>
      <c r="I7" s="8"/>
      <c r="J7" s="8"/>
      <c r="K7" s="8">
        <v>1</v>
      </c>
      <c r="L7" s="91">
        <f t="shared" si="1"/>
        <v>283</v>
      </c>
      <c r="M7" s="91">
        <f>SUM(C66:C74)</f>
        <v>283</v>
      </c>
      <c r="N7" s="91">
        <f>M7</f>
        <v>283</v>
      </c>
      <c r="O7" s="91">
        <f t="shared" si="2"/>
        <v>283</v>
      </c>
      <c r="P7" s="91">
        <f t="shared" si="0"/>
        <v>283</v>
      </c>
      <c r="Q7" s="8">
        <v>15</v>
      </c>
      <c r="R7" s="8" t="str">
        <f>B7</f>
        <v>AU_EU-IMP_WOO</v>
      </c>
      <c r="S7" s="46"/>
    </row>
    <row r="8" spans="1:38" ht="15.75" thickBot="1" x14ac:dyDescent="0.3">
      <c r="C8" s="15"/>
      <c r="G8" s="27"/>
      <c r="L8" s="92"/>
      <c r="M8" s="92"/>
      <c r="N8" s="92"/>
      <c r="O8" s="92"/>
      <c r="P8" s="92"/>
    </row>
    <row r="9" spans="1:38" x14ac:dyDescent="0.25">
      <c r="A9" s="35" t="s">
        <v>44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93"/>
      <c r="M9" s="93"/>
      <c r="N9" s="93"/>
      <c r="O9" s="93"/>
      <c r="P9" s="93"/>
      <c r="Q9" s="36"/>
      <c r="R9" s="36"/>
      <c r="S9" s="37"/>
      <c r="V9" s="53" t="s">
        <v>137</v>
      </c>
    </row>
    <row r="10" spans="1:38" x14ac:dyDescent="0.25">
      <c r="A10" s="38"/>
      <c r="B10" s="9" t="s">
        <v>229</v>
      </c>
      <c r="C10" s="9"/>
      <c r="D10" s="9"/>
      <c r="E10" s="9"/>
      <c r="F10" s="9"/>
      <c r="G10" s="9"/>
      <c r="H10" s="9" t="s">
        <v>211</v>
      </c>
      <c r="I10" s="9"/>
      <c r="J10" s="9"/>
      <c r="K10" s="9"/>
      <c r="L10" s="90"/>
      <c r="M10" s="90"/>
      <c r="N10" s="90"/>
      <c r="O10" s="90"/>
      <c r="P10" s="90"/>
      <c r="Q10" s="9"/>
      <c r="R10" s="9"/>
      <c r="S10" s="39"/>
      <c r="V10" s="53" t="s">
        <v>138</v>
      </c>
    </row>
    <row r="11" spans="1:38" s="77" customFormat="1" x14ac:dyDescent="0.25">
      <c r="A11" s="38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90"/>
      <c r="M11" s="90"/>
      <c r="N11" s="90"/>
      <c r="O11" s="90"/>
      <c r="P11" s="90"/>
      <c r="Q11" s="83"/>
      <c r="R11" s="83"/>
      <c r="S11" s="83"/>
      <c r="V11" s="53"/>
    </row>
    <row r="12" spans="1:38" s="4" customFormat="1" ht="26.25" thickBot="1" x14ac:dyDescent="0.3">
      <c r="A12" s="40"/>
      <c r="B12" s="63" t="s">
        <v>85</v>
      </c>
      <c r="C12" s="63" t="s">
        <v>39</v>
      </c>
      <c r="D12" s="63" t="s">
        <v>190</v>
      </c>
      <c r="E12" s="63" t="s">
        <v>189</v>
      </c>
      <c r="F12" s="63" t="s">
        <v>2</v>
      </c>
      <c r="G12" s="63" t="s">
        <v>3</v>
      </c>
      <c r="H12" s="63" t="s">
        <v>1</v>
      </c>
      <c r="I12" s="63" t="s">
        <v>86</v>
      </c>
      <c r="J12" s="63" t="s">
        <v>87</v>
      </c>
      <c r="K12" s="63" t="s">
        <v>88</v>
      </c>
      <c r="L12" s="94" t="s">
        <v>214</v>
      </c>
      <c r="M12" s="94" t="s">
        <v>90</v>
      </c>
      <c r="N12" s="94" t="s">
        <v>91</v>
      </c>
      <c r="O12" s="94" t="s">
        <v>92</v>
      </c>
      <c r="P12" s="94" t="s">
        <v>93</v>
      </c>
      <c r="Q12" s="63" t="s">
        <v>215</v>
      </c>
      <c r="R12" s="63" t="s">
        <v>89</v>
      </c>
      <c r="S12" s="63"/>
      <c r="V12" s="53" t="s">
        <v>139</v>
      </c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x14ac:dyDescent="0.25">
      <c r="A13" s="38"/>
      <c r="B13" s="9" t="s">
        <v>95</v>
      </c>
      <c r="C13" s="41" t="s">
        <v>96</v>
      </c>
      <c r="D13" s="9"/>
      <c r="E13" s="9"/>
      <c r="F13" s="9"/>
      <c r="G13" s="42" t="s">
        <v>94</v>
      </c>
      <c r="H13" s="9" t="s">
        <v>40</v>
      </c>
      <c r="I13" s="9"/>
      <c r="J13" s="9"/>
      <c r="K13" s="9">
        <v>1</v>
      </c>
      <c r="L13" s="90">
        <f>M13</f>
        <v>6573.7051792828679</v>
      </c>
      <c r="M13" s="90">
        <f>SUM(C45:C46,C59:C60)/J42*1000</f>
        <v>6573.7051792828679</v>
      </c>
      <c r="N13" s="90">
        <f>SUM(D45:D46,D59:D60)/J42*1000</f>
        <v>22788.844621513941</v>
      </c>
      <c r="O13" s="90">
        <f>N13</f>
        <v>22788.844621513941</v>
      </c>
      <c r="P13" s="90">
        <f t="shared" ref="P13:P15" si="3">O13</f>
        <v>22788.844621513941</v>
      </c>
      <c r="Q13" s="9">
        <v>15</v>
      </c>
      <c r="R13" s="9" t="str">
        <f>B13</f>
        <v>AU_EU-IMP_ETH</v>
      </c>
      <c r="S13" s="39"/>
    </row>
    <row r="14" spans="1:38" x14ac:dyDescent="0.25">
      <c r="A14" s="38"/>
      <c r="B14" s="9" t="s">
        <v>149</v>
      </c>
      <c r="C14" s="41" t="s">
        <v>150</v>
      </c>
      <c r="D14" s="9"/>
      <c r="E14" s="9"/>
      <c r="F14" s="9"/>
      <c r="G14" s="42" t="s">
        <v>94</v>
      </c>
      <c r="H14" s="9" t="s">
        <v>40</v>
      </c>
      <c r="I14" s="9"/>
      <c r="J14" s="9"/>
      <c r="K14" s="9">
        <v>1</v>
      </c>
      <c r="L14" s="90">
        <f t="shared" ref="L14:L15" si="4">M14</f>
        <v>7012.9870129870133</v>
      </c>
      <c r="M14" s="90">
        <f>SUM(C52:C53)/J43*1000</f>
        <v>7012.9870129870133</v>
      </c>
      <c r="N14" s="90">
        <f>SUM(D52:D53)/J43*1000</f>
        <v>12181.818181818182</v>
      </c>
      <c r="O14" s="90">
        <f t="shared" ref="O14:O15" si="5">N14</f>
        <v>12181.818181818182</v>
      </c>
      <c r="P14" s="90">
        <f t="shared" si="3"/>
        <v>12181.818181818182</v>
      </c>
      <c r="Q14" s="9">
        <v>15</v>
      </c>
      <c r="R14" s="9" t="str">
        <f>B14</f>
        <v>AU_EU-IMP_EMHV</v>
      </c>
      <c r="S14" s="39"/>
      <c r="W14">
        <v>2020</v>
      </c>
      <c r="X14">
        <v>2030</v>
      </c>
      <c r="Y14">
        <v>2040</v>
      </c>
      <c r="Z14">
        <v>2050</v>
      </c>
    </row>
    <row r="15" spans="1:38" ht="15.75" thickBot="1" x14ac:dyDescent="0.3">
      <c r="A15" s="43"/>
      <c r="B15" s="8" t="s">
        <v>97</v>
      </c>
      <c r="C15" s="44" t="s">
        <v>228</v>
      </c>
      <c r="D15" s="8"/>
      <c r="E15" s="8"/>
      <c r="F15" s="8"/>
      <c r="G15" s="45" t="s">
        <v>94</v>
      </c>
      <c r="H15" s="8" t="s">
        <v>40</v>
      </c>
      <c r="I15" s="8"/>
      <c r="J15" s="8"/>
      <c r="K15" s="8">
        <v>1</v>
      </c>
      <c r="L15" s="91">
        <f t="shared" si="4"/>
        <v>283</v>
      </c>
      <c r="M15" s="91">
        <f>SUM(C66:C74)</f>
        <v>283</v>
      </c>
      <c r="N15" s="91">
        <f>SUM(D66:D74)</f>
        <v>517</v>
      </c>
      <c r="O15" s="91">
        <f t="shared" si="5"/>
        <v>517</v>
      </c>
      <c r="P15" s="91">
        <f t="shared" si="3"/>
        <v>517</v>
      </c>
      <c r="Q15" s="8">
        <v>15</v>
      </c>
      <c r="R15" s="8" t="str">
        <f>B15</f>
        <v>AU_EU-IMP_WOO</v>
      </c>
      <c r="S15" s="46"/>
      <c r="V15" t="s">
        <v>140</v>
      </c>
      <c r="W15" s="11">
        <v>288.5</v>
      </c>
      <c r="X15" s="11">
        <v>366.5</v>
      </c>
      <c r="Y15" s="11">
        <v>671.5</v>
      </c>
      <c r="Z15" s="11">
        <v>888.5</v>
      </c>
    </row>
    <row r="16" spans="1:38" ht="15.75" thickBot="1" x14ac:dyDescent="0.3">
      <c r="A16" s="38"/>
      <c r="B16" s="9"/>
      <c r="C16" s="41"/>
      <c r="D16" s="9"/>
      <c r="E16" s="9"/>
      <c r="F16" s="9"/>
      <c r="G16" s="42"/>
      <c r="H16" s="9"/>
      <c r="I16" s="9"/>
      <c r="J16" s="9"/>
      <c r="K16" s="9"/>
      <c r="L16" s="22"/>
      <c r="M16" s="9"/>
      <c r="N16" s="9"/>
      <c r="O16" s="9"/>
      <c r="P16" s="9"/>
      <c r="Q16" s="9"/>
      <c r="R16" s="9"/>
      <c r="S16" s="39"/>
      <c r="V16" t="s">
        <v>141</v>
      </c>
      <c r="W16" s="11">
        <v>597.75</v>
      </c>
      <c r="X16" s="11">
        <v>861.75</v>
      </c>
      <c r="Y16" s="11">
        <v>1573.25</v>
      </c>
      <c r="Z16" s="11">
        <v>1530</v>
      </c>
    </row>
    <row r="17" spans="1:38" x14ac:dyDescent="0.25">
      <c r="A17" s="35" t="s">
        <v>182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62"/>
      <c r="M17" s="36"/>
      <c r="N17" s="36"/>
      <c r="O17" s="36"/>
      <c r="P17" s="36"/>
      <c r="Q17" s="36"/>
      <c r="R17" s="36"/>
      <c r="S17" s="37"/>
      <c r="V17" t="s">
        <v>126</v>
      </c>
      <c r="W17" s="11">
        <v>288.5</v>
      </c>
      <c r="X17" s="11">
        <v>366.5</v>
      </c>
      <c r="Y17" s="11">
        <v>671.5</v>
      </c>
      <c r="Z17" s="11">
        <v>888.5</v>
      </c>
    </row>
    <row r="18" spans="1:38" x14ac:dyDescent="0.25">
      <c r="A18" s="38"/>
      <c r="B18" s="9" t="s">
        <v>230</v>
      </c>
      <c r="C18" s="9"/>
      <c r="D18" s="9"/>
      <c r="E18" s="9"/>
      <c r="F18" s="9"/>
      <c r="G18" s="9"/>
      <c r="H18" s="9" t="s">
        <v>84</v>
      </c>
      <c r="I18" s="9"/>
      <c r="J18" s="9"/>
      <c r="K18" s="9"/>
      <c r="L18" s="22"/>
      <c r="M18" s="9"/>
      <c r="N18" s="9"/>
      <c r="O18" s="9"/>
      <c r="P18" s="9"/>
      <c r="Q18" s="9"/>
      <c r="R18" s="9"/>
      <c r="S18" s="39"/>
      <c r="V18" s="50" t="s">
        <v>127</v>
      </c>
      <c r="W18" s="11">
        <v>886.25</v>
      </c>
      <c r="X18" s="11">
        <v>1228.25</v>
      </c>
      <c r="Y18" s="11">
        <v>2244.75</v>
      </c>
      <c r="Z18" s="11">
        <v>2418.5</v>
      </c>
    </row>
    <row r="19" spans="1:38" s="4" customFormat="1" ht="26.25" thickBot="1" x14ac:dyDescent="0.3">
      <c r="A19" s="40"/>
      <c r="B19" s="63" t="s">
        <v>85</v>
      </c>
      <c r="C19" s="63" t="s">
        <v>39</v>
      </c>
      <c r="D19" s="63" t="s">
        <v>190</v>
      </c>
      <c r="E19" s="63" t="s">
        <v>189</v>
      </c>
      <c r="F19" s="63" t="s">
        <v>2</v>
      </c>
      <c r="G19" s="63" t="s">
        <v>3</v>
      </c>
      <c r="H19" s="63" t="s">
        <v>1</v>
      </c>
      <c r="I19" s="63" t="s">
        <v>86</v>
      </c>
      <c r="J19" s="63" t="s">
        <v>87</v>
      </c>
      <c r="K19" s="63" t="s">
        <v>88</v>
      </c>
      <c r="L19" s="63" t="s">
        <v>214</v>
      </c>
      <c r="M19" s="63" t="s">
        <v>90</v>
      </c>
      <c r="N19" s="63" t="s">
        <v>91</v>
      </c>
      <c r="O19" s="63" t="s">
        <v>92</v>
      </c>
      <c r="P19" s="63" t="s">
        <v>93</v>
      </c>
      <c r="Q19" s="63" t="s">
        <v>215</v>
      </c>
      <c r="R19" s="63" t="s">
        <v>89</v>
      </c>
      <c r="S19" s="63"/>
      <c r="V19" s="51" t="s">
        <v>142</v>
      </c>
      <c r="W19">
        <v>2070</v>
      </c>
      <c r="X19">
        <v>3409</v>
      </c>
      <c r="Y19">
        <v>5533</v>
      </c>
      <c r="Z19">
        <v>5626</v>
      </c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x14ac:dyDescent="0.25">
      <c r="A20" s="38"/>
      <c r="B20" s="9" t="s">
        <v>95</v>
      </c>
      <c r="C20" s="41" t="s">
        <v>96</v>
      </c>
      <c r="D20" s="9"/>
      <c r="E20" s="9"/>
      <c r="F20" s="9"/>
      <c r="G20" s="42" t="s">
        <v>94</v>
      </c>
      <c r="H20" s="9" t="s">
        <v>40</v>
      </c>
      <c r="I20" s="9"/>
      <c r="J20" s="9"/>
      <c r="K20" s="9">
        <v>1</v>
      </c>
      <c r="L20" s="22">
        <f>M20</f>
        <v>6573.7051792828679</v>
      </c>
      <c r="M20" s="22">
        <f>SUM(C45:C46,C59:C60)/J42*1000</f>
        <v>6573.7051792828679</v>
      </c>
      <c r="N20" s="22">
        <f>SUM(D45:D46,D59:D60)/J42*1000</f>
        <v>22788.844621513941</v>
      </c>
      <c r="O20" s="22">
        <f>AVERAGE(N20,P20)</f>
        <v>50895.086321381132</v>
      </c>
      <c r="P20" s="22">
        <f>N20/M20*N20</f>
        <v>79001.328021248322</v>
      </c>
      <c r="Q20" s="9">
        <v>15</v>
      </c>
      <c r="R20" s="9" t="str">
        <f>B20</f>
        <v>AU_EU-IMP_ETH</v>
      </c>
      <c r="S20" s="39"/>
      <c r="V20" t="s">
        <v>128</v>
      </c>
      <c r="W20" s="11">
        <f>M5*$J$42+M6*$J$43+M7</f>
        <v>435283</v>
      </c>
      <c r="X20" s="11">
        <f>N5*$J$42+N6*$J$43+N7</f>
        <v>435283</v>
      </c>
      <c r="Y20" s="11">
        <f>O5*$J$42+O6*$J$43+O7</f>
        <v>435283</v>
      </c>
      <c r="Z20" s="11">
        <f>P5*$J$42+P6*$J$43+P7</f>
        <v>435283</v>
      </c>
    </row>
    <row r="21" spans="1:38" x14ac:dyDescent="0.25">
      <c r="A21" s="38"/>
      <c r="B21" s="9" t="s">
        <v>149</v>
      </c>
      <c r="C21" s="41" t="s">
        <v>150</v>
      </c>
      <c r="D21" s="9"/>
      <c r="E21" s="9"/>
      <c r="F21" s="9"/>
      <c r="G21" s="42" t="s">
        <v>94</v>
      </c>
      <c r="H21" s="9" t="s">
        <v>40</v>
      </c>
      <c r="I21" s="9"/>
      <c r="J21" s="9"/>
      <c r="K21" s="9">
        <v>1</v>
      </c>
      <c r="L21" s="22">
        <f t="shared" ref="L21:L22" si="6">M21</f>
        <v>7012.9870129870133</v>
      </c>
      <c r="M21" s="22">
        <f>SUM(C52:C53)/J43*1000</f>
        <v>7012.9870129870133</v>
      </c>
      <c r="N21" s="22">
        <f>SUM(D52:D53)/J43*1000</f>
        <v>12181.818181818182</v>
      </c>
      <c r="O21" s="22">
        <f t="shared" ref="O21:O22" si="7">AVERAGE(N21,P21)</f>
        <v>16671.043771043769</v>
      </c>
      <c r="P21" s="22">
        <f t="shared" ref="P21:P22" si="8">N21/M21*N21</f>
        <v>21160.269360269358</v>
      </c>
      <c r="Q21" s="9">
        <v>15</v>
      </c>
      <c r="R21" s="9" t="str">
        <f>B21</f>
        <v>AU_EU-IMP_EMHV</v>
      </c>
      <c r="S21" s="39"/>
      <c r="V21" t="s">
        <v>129</v>
      </c>
      <c r="W21" s="11">
        <f>M13*$J$42+M14*$J$43+M15</f>
        <v>435283</v>
      </c>
      <c r="X21" s="11">
        <f>N13*$J$42+N14*$J$43+N15</f>
        <v>1041517</v>
      </c>
      <c r="Y21" s="11">
        <f>O13*$J$42+O14*$J$43+O15</f>
        <v>1041517</v>
      </c>
      <c r="Z21" s="11">
        <f>P13*$J$42+P14*$J$43+P15</f>
        <v>1041517</v>
      </c>
    </row>
    <row r="22" spans="1:38" ht="15.75" thickBot="1" x14ac:dyDescent="0.3">
      <c r="A22" s="43"/>
      <c r="B22" s="8" t="s">
        <v>97</v>
      </c>
      <c r="C22" s="44" t="s">
        <v>228</v>
      </c>
      <c r="D22" s="8"/>
      <c r="E22" s="8"/>
      <c r="F22" s="8"/>
      <c r="G22" s="45" t="s">
        <v>94</v>
      </c>
      <c r="H22" s="8" t="s">
        <v>40</v>
      </c>
      <c r="I22" s="8"/>
      <c r="J22" s="8"/>
      <c r="K22" s="8">
        <v>1</v>
      </c>
      <c r="L22" s="61">
        <f t="shared" si="6"/>
        <v>283</v>
      </c>
      <c r="M22" s="8">
        <f>SUM(C66:C74)</f>
        <v>283</v>
      </c>
      <c r="N22" s="8">
        <f>SUM(D66:D74)</f>
        <v>517</v>
      </c>
      <c r="O22" s="64">
        <f t="shared" si="7"/>
        <v>730.74204946996474</v>
      </c>
      <c r="P22" s="64">
        <f t="shared" si="8"/>
        <v>944.48409893992937</v>
      </c>
      <c r="Q22" s="8">
        <v>15</v>
      </c>
      <c r="R22" s="8" t="str">
        <f>B22</f>
        <v>AU_EU-IMP_WOO</v>
      </c>
      <c r="S22" s="46"/>
      <c r="V22" t="s">
        <v>130</v>
      </c>
      <c r="W22" s="11">
        <f>M20*$J$42+M21*$J$43+M22</f>
        <v>435283</v>
      </c>
      <c r="X22" s="11">
        <f>N20*$J$42+N21*$J$43+N22</f>
        <v>1041517</v>
      </c>
      <c r="Y22" s="11">
        <f>O20*$J$42+O21*$J$43+O22</f>
        <v>1920032.5939013218</v>
      </c>
      <c r="Z22" s="11">
        <f>P20*$J$42+P21*$J$43+P22</f>
        <v>2798548.1878026435</v>
      </c>
    </row>
    <row r="23" spans="1:38" x14ac:dyDescent="0.25">
      <c r="A23" s="9"/>
      <c r="B23" s="9"/>
      <c r="C23" s="41"/>
      <c r="D23" s="9"/>
      <c r="E23" s="9"/>
      <c r="F23" s="9"/>
      <c r="G23" s="42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38" x14ac:dyDescent="0.25">
      <c r="C24" t="s">
        <v>194</v>
      </c>
    </row>
    <row r="25" spans="1:38" ht="15.75" thickBot="1" x14ac:dyDescent="0.3">
      <c r="C25" s="63" t="s">
        <v>0</v>
      </c>
      <c r="D25" s="63" t="s">
        <v>191</v>
      </c>
      <c r="E25" s="63" t="s">
        <v>1</v>
      </c>
      <c r="F25" s="63" t="s">
        <v>2</v>
      </c>
      <c r="G25" s="63" t="s">
        <v>3</v>
      </c>
      <c r="H25" s="63" t="s">
        <v>39</v>
      </c>
      <c r="I25" s="63" t="s">
        <v>4</v>
      </c>
      <c r="L25" t="s">
        <v>183</v>
      </c>
      <c r="AE25" s="49"/>
      <c r="AF25" s="49"/>
      <c r="AG25" s="49"/>
      <c r="AH25" s="49"/>
      <c r="AI25" s="49"/>
    </row>
    <row r="26" spans="1:38" x14ac:dyDescent="0.25">
      <c r="D26" t="s">
        <v>192</v>
      </c>
      <c r="F26" t="s">
        <v>45</v>
      </c>
      <c r="G26" s="32" t="s">
        <v>216</v>
      </c>
      <c r="H26" t="str">
        <f>C5</f>
        <v>IMPBIOETH*</v>
      </c>
      <c r="I26" s="68">
        <f>E45*C45/M20+E46*C46/M20+E59*C59/M20</f>
        <v>0.8826072727272728</v>
      </c>
      <c r="L26">
        <v>35.163636363636364</v>
      </c>
      <c r="AE26" s="49"/>
      <c r="AF26" s="49"/>
      <c r="AG26" s="49"/>
      <c r="AH26" s="49"/>
      <c r="AI26" s="49"/>
    </row>
    <row r="27" spans="1:38" x14ac:dyDescent="0.25">
      <c r="D27" t="s">
        <v>192</v>
      </c>
      <c r="F27" t="s">
        <v>45</v>
      </c>
      <c r="G27" s="32">
        <v>2030</v>
      </c>
      <c r="H27" t="str">
        <f>H26</f>
        <v>IMPBIOETH*</v>
      </c>
      <c r="I27" s="68">
        <f>F45*D45/N20+F46*D46/N20+F59*D59/N20</f>
        <v>0.67010856643356653</v>
      </c>
      <c r="J27" s="68"/>
      <c r="L27">
        <v>92.551515151515162</v>
      </c>
      <c r="O27" s="32"/>
      <c r="AE27" s="49"/>
      <c r="AF27" s="49"/>
      <c r="AG27" s="49"/>
      <c r="AH27" s="49"/>
      <c r="AI27" s="49"/>
    </row>
    <row r="28" spans="1:38" x14ac:dyDescent="0.25">
      <c r="D28" t="s">
        <v>192</v>
      </c>
      <c r="F28" t="s">
        <v>45</v>
      </c>
      <c r="G28" s="32">
        <v>2040</v>
      </c>
      <c r="H28" t="str">
        <f t="shared" ref="H28:H29" si="9">H27</f>
        <v>IMPBIOETH*</v>
      </c>
      <c r="I28" s="68">
        <f>F45*D45/O20+F46*D46/O20+F59*D59/O20</f>
        <v>0.30004861183592535</v>
      </c>
      <c r="AE28" s="49"/>
      <c r="AF28" s="49"/>
      <c r="AG28" s="49"/>
      <c r="AH28" s="49"/>
      <c r="AI28" s="49"/>
    </row>
    <row r="29" spans="1:38" x14ac:dyDescent="0.25">
      <c r="D29" t="s">
        <v>192</v>
      </c>
      <c r="F29" t="s">
        <v>45</v>
      </c>
      <c r="G29" s="32">
        <v>2050</v>
      </c>
      <c r="H29" t="str">
        <f t="shared" si="9"/>
        <v>IMPBIOETH*</v>
      </c>
      <c r="I29" s="68">
        <f>F45*D45/P20+F46*D46/P20+F59*D59/P20</f>
        <v>0.19330054800968266</v>
      </c>
      <c r="AE29" s="49"/>
      <c r="AF29" s="49"/>
      <c r="AG29" s="49"/>
      <c r="AH29" s="49"/>
      <c r="AI29" s="49"/>
    </row>
    <row r="30" spans="1:38" x14ac:dyDescent="0.25">
      <c r="D30" t="s">
        <v>192</v>
      </c>
      <c r="F30" t="s">
        <v>45</v>
      </c>
      <c r="G30" s="32" t="s">
        <v>216</v>
      </c>
      <c r="H30" t="str">
        <f>C6</f>
        <v>IMPBIOEMHV*</v>
      </c>
      <c r="I30" s="68">
        <f>E52*C52/M21+E53*C53/M21</f>
        <v>0.53181333333333336</v>
      </c>
      <c r="L30">
        <v>13.813333333333333</v>
      </c>
    </row>
    <row r="31" spans="1:38" x14ac:dyDescent="0.25">
      <c r="D31" t="s">
        <v>192</v>
      </c>
      <c r="F31" t="s">
        <v>45</v>
      </c>
      <c r="G31" s="32">
        <v>2030</v>
      </c>
      <c r="H31" t="str">
        <f>H30</f>
        <v>IMPBIOEMHV*</v>
      </c>
      <c r="I31" s="68">
        <f>F52*D52/N21+F53*D53/N21</f>
        <v>0.47214626865671638</v>
      </c>
      <c r="L31">
        <v>21.302222222222223</v>
      </c>
    </row>
    <row r="32" spans="1:38" x14ac:dyDescent="0.25">
      <c r="D32" t="s">
        <v>192</v>
      </c>
      <c r="F32" t="s">
        <v>45</v>
      </c>
      <c r="G32" s="32">
        <v>2040</v>
      </c>
      <c r="H32" t="str">
        <f t="shared" ref="H32:H33" si="10">H31</f>
        <v>IMPBIOEMHV*</v>
      </c>
      <c r="I32" s="68">
        <f>F52*D52/O21+F53*D53/O21</f>
        <v>0.34500539252317575</v>
      </c>
    </row>
    <row r="33" spans="2:35" x14ac:dyDescent="0.25">
      <c r="D33" t="s">
        <v>192</v>
      </c>
      <c r="F33" t="s">
        <v>45</v>
      </c>
      <c r="G33" s="32">
        <v>2050</v>
      </c>
      <c r="H33" t="str">
        <f t="shared" si="10"/>
        <v>IMPBIOEMHV*</v>
      </c>
      <c r="I33" s="68">
        <f>F52*D52/P21+F53*D53/P21</f>
        <v>0.27181128472774724</v>
      </c>
    </row>
    <row r="34" spans="2:35" x14ac:dyDescent="0.25">
      <c r="D34" t="s">
        <v>192</v>
      </c>
      <c r="F34" t="s">
        <v>45</v>
      </c>
      <c r="G34" s="32" t="s">
        <v>216</v>
      </c>
      <c r="H34" t="str">
        <f>C7</f>
        <v>IMPBIOWOO</v>
      </c>
      <c r="I34" s="68">
        <f>E66*C66/M15+E67*C67/M15+E68*C68/M15+E69*C69/M15+E70*C70/M15+E71*C71/M15+E72*C72/M15+E73*C73/M15+E74*C74/M15</f>
        <v>7.0939929328621911</v>
      </c>
      <c r="L34">
        <v>7.0939929328621911</v>
      </c>
      <c r="AE34" s="49"/>
      <c r="AF34" s="49"/>
      <c r="AG34" s="49"/>
      <c r="AH34" s="49"/>
      <c r="AI34" s="49"/>
    </row>
    <row r="35" spans="2:35" x14ac:dyDescent="0.25">
      <c r="D35" t="s">
        <v>192</v>
      </c>
      <c r="F35" t="s">
        <v>45</v>
      </c>
      <c r="G35" s="32">
        <v>2030</v>
      </c>
      <c r="H35" t="str">
        <f>H34</f>
        <v>IMPBIOWOO</v>
      </c>
      <c r="I35" s="68">
        <f>F66*D66/N22+F67*D67/N22+F68*D68/N22+F69*D69/N22+F70*D70/N22+F71*D71/N22+F72*D72/N22+F73*D73/N22+F74*D74/N22</f>
        <v>7.0123791102514517</v>
      </c>
      <c r="L35">
        <v>12.81060070671378</v>
      </c>
      <c r="U35" s="48"/>
      <c r="V35" s="48"/>
      <c r="W35" s="48"/>
      <c r="X35" s="48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</row>
    <row r="36" spans="2:35" x14ac:dyDescent="0.25">
      <c r="D36" t="s">
        <v>192</v>
      </c>
      <c r="F36" t="s">
        <v>45</v>
      </c>
      <c r="G36" s="32">
        <v>2040</v>
      </c>
      <c r="H36" t="str">
        <f t="shared" ref="H36:H37" si="11">H35</f>
        <v>IMPBIOWOO</v>
      </c>
      <c r="I36" s="68">
        <f>F66*D66/O22+F67*D67/O22+F68*D68/O22+F69*D69/O22+F70*D70/O22+F71*D71/O22+F72*D72/O22+F73*D73/O22+F74*D74/O22</f>
        <v>4.9612582205029012</v>
      </c>
      <c r="U36" s="48"/>
      <c r="V36" s="48"/>
      <c r="W36" s="48"/>
      <c r="X36" s="48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</row>
    <row r="37" spans="2:35" x14ac:dyDescent="0.25">
      <c r="D37" t="s">
        <v>192</v>
      </c>
      <c r="F37" t="s">
        <v>45</v>
      </c>
      <c r="G37" s="32">
        <v>2050</v>
      </c>
      <c r="H37" t="str">
        <f t="shared" si="11"/>
        <v>IMPBIOWOO</v>
      </c>
      <c r="I37" s="68">
        <f>F66*D66/P22+F67*D67/P22+F68*D68/P22+F69*D69/P22+F70*D70/P22+F71*D71/P22+F72*D72/P22+F73*D73/P22+F74*D74/P22</f>
        <v>3.8384976560950879</v>
      </c>
      <c r="U37" s="48"/>
      <c r="V37" s="48"/>
      <c r="W37" s="48"/>
      <c r="X37" s="48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</row>
    <row r="38" spans="2:35" x14ac:dyDescent="0.25">
      <c r="U38" s="48"/>
      <c r="V38" s="48"/>
      <c r="W38" s="48"/>
      <c r="X38" s="48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</row>
    <row r="39" spans="2:35" x14ac:dyDescent="0.25">
      <c r="B39" t="s">
        <v>120</v>
      </c>
      <c r="U39" s="48"/>
      <c r="V39" s="48"/>
      <c r="W39" s="48"/>
      <c r="X39" s="48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</row>
    <row r="40" spans="2:35" ht="15.75" thickBot="1" x14ac:dyDescent="0.3">
      <c r="B40" s="19" t="s">
        <v>117</v>
      </c>
      <c r="U40" s="48"/>
      <c r="V40" s="48"/>
      <c r="W40" s="48"/>
      <c r="X40" s="48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</row>
    <row r="41" spans="2:35" x14ac:dyDescent="0.25">
      <c r="B41" s="19"/>
      <c r="H41" s="54"/>
      <c r="I41" s="36"/>
      <c r="J41" s="37" t="s">
        <v>184</v>
      </c>
      <c r="U41" s="48"/>
      <c r="V41" s="48"/>
      <c r="W41" s="48"/>
      <c r="X41" s="48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</row>
    <row r="42" spans="2:35" ht="15.75" thickBot="1" x14ac:dyDescent="0.3">
      <c r="B42" t="s">
        <v>103</v>
      </c>
      <c r="H42" s="55" t="s">
        <v>185</v>
      </c>
      <c r="I42" s="56" t="s">
        <v>186</v>
      </c>
      <c r="J42" s="57">
        <v>25.1</v>
      </c>
      <c r="AE42" s="49"/>
      <c r="AF42" s="49"/>
      <c r="AG42" s="49"/>
      <c r="AH42" s="49"/>
      <c r="AI42" s="49"/>
    </row>
    <row r="43" spans="2:35" ht="16.5" thickBot="1" x14ac:dyDescent="0.3">
      <c r="B43" s="113" t="s">
        <v>98</v>
      </c>
      <c r="C43" s="115" t="s">
        <v>99</v>
      </c>
      <c r="D43" s="116"/>
      <c r="E43" s="117" t="s">
        <v>100</v>
      </c>
      <c r="F43" s="118"/>
      <c r="H43" s="58"/>
      <c r="I43" s="59" t="s">
        <v>187</v>
      </c>
      <c r="J43" s="60">
        <v>38.5</v>
      </c>
      <c r="AE43" s="49"/>
      <c r="AF43" s="49"/>
      <c r="AG43" s="49"/>
      <c r="AH43" s="49"/>
      <c r="AI43" s="49"/>
    </row>
    <row r="44" spans="2:35" ht="16.5" thickBot="1" x14ac:dyDescent="0.3">
      <c r="B44" s="114"/>
      <c r="C44" s="28">
        <v>2020</v>
      </c>
      <c r="D44" s="28">
        <v>2030</v>
      </c>
      <c r="E44" s="28">
        <v>2020</v>
      </c>
      <c r="F44" s="28">
        <v>2030</v>
      </c>
      <c r="AE44" s="49"/>
      <c r="AF44" s="49"/>
      <c r="AG44" s="49"/>
      <c r="AH44" s="49"/>
      <c r="AI44" s="49"/>
    </row>
    <row r="45" spans="2:35" ht="16.5" thickBot="1" x14ac:dyDescent="0.3">
      <c r="B45" s="29" t="s">
        <v>101</v>
      </c>
      <c r="C45" s="30">
        <v>146</v>
      </c>
      <c r="D45" s="30">
        <v>258</v>
      </c>
      <c r="E45" s="30">
        <v>35</v>
      </c>
      <c r="F45" s="30">
        <v>32</v>
      </c>
      <c r="AE45" s="49"/>
      <c r="AF45" s="49"/>
      <c r="AG45" s="49"/>
      <c r="AH45" s="49"/>
      <c r="AI45" s="49"/>
    </row>
    <row r="46" spans="2:35" ht="16.5" thickBot="1" x14ac:dyDescent="0.3">
      <c r="B46" s="29" t="s">
        <v>102</v>
      </c>
      <c r="C46" s="30">
        <v>14</v>
      </c>
      <c r="D46" s="30">
        <v>40</v>
      </c>
      <c r="E46" s="30">
        <v>38</v>
      </c>
      <c r="F46" s="30">
        <v>36</v>
      </c>
      <c r="U46" s="48"/>
      <c r="V46" s="48"/>
      <c r="W46" s="48"/>
      <c r="X46" s="48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</row>
    <row r="47" spans="2:35" x14ac:dyDescent="0.25">
      <c r="U47" s="48"/>
      <c r="V47" s="48"/>
      <c r="W47" s="48"/>
      <c r="X47" s="48"/>
    </row>
    <row r="49" spans="2:6" ht="19.5" thickBot="1" x14ac:dyDescent="0.35">
      <c r="B49" s="31" t="s">
        <v>107</v>
      </c>
      <c r="C49" s="31"/>
    </row>
    <row r="50" spans="2:6" ht="16.5" thickBot="1" x14ac:dyDescent="0.3">
      <c r="B50" s="113" t="s">
        <v>98</v>
      </c>
      <c r="C50" s="115" t="s">
        <v>99</v>
      </c>
      <c r="D50" s="116"/>
      <c r="E50" s="117" t="s">
        <v>100</v>
      </c>
      <c r="F50" s="118"/>
    </row>
    <row r="51" spans="2:6" ht="16.5" thickBot="1" x14ac:dyDescent="0.3">
      <c r="B51" s="114"/>
      <c r="C51" s="28">
        <v>2020</v>
      </c>
      <c r="D51" s="28">
        <v>2030</v>
      </c>
      <c r="E51" s="28">
        <v>2020</v>
      </c>
      <c r="F51" s="28">
        <v>2030</v>
      </c>
    </row>
    <row r="52" spans="2:6" ht="16.5" thickBot="1" x14ac:dyDescent="0.3">
      <c r="B52" s="29" t="s">
        <v>104</v>
      </c>
      <c r="C52" s="30">
        <v>84</v>
      </c>
      <c r="D52" s="30">
        <v>157</v>
      </c>
      <c r="E52" s="30">
        <v>13.4</v>
      </c>
      <c r="F52" s="30">
        <v>10.8</v>
      </c>
    </row>
    <row r="53" spans="2:6" ht="16.5" thickBot="1" x14ac:dyDescent="0.3">
      <c r="B53" s="29" t="s">
        <v>105</v>
      </c>
      <c r="C53" s="30">
        <v>186</v>
      </c>
      <c r="D53" s="30">
        <v>312</v>
      </c>
      <c r="E53" s="30">
        <v>14</v>
      </c>
      <c r="F53" s="30">
        <v>13</v>
      </c>
    </row>
    <row r="56" spans="2:6" ht="15.75" thickBot="1" x14ac:dyDescent="0.3">
      <c r="B56" t="s">
        <v>106</v>
      </c>
    </row>
    <row r="57" spans="2:6" ht="16.5" thickBot="1" x14ac:dyDescent="0.3">
      <c r="B57" s="113" t="s">
        <v>98</v>
      </c>
      <c r="C57" s="115" t="s">
        <v>99</v>
      </c>
      <c r="D57" s="116"/>
      <c r="E57" s="117" t="s">
        <v>100</v>
      </c>
      <c r="F57" s="118"/>
    </row>
    <row r="58" spans="2:6" ht="16.5" thickBot="1" x14ac:dyDescent="0.3">
      <c r="B58" s="114"/>
      <c r="C58" s="28">
        <v>2020</v>
      </c>
      <c r="D58" s="28">
        <v>2030</v>
      </c>
      <c r="E58" s="28">
        <v>2020</v>
      </c>
      <c r="F58" s="28">
        <v>2030</v>
      </c>
    </row>
    <row r="59" spans="2:6" ht="16.5" thickBot="1" x14ac:dyDescent="0.3">
      <c r="B59" s="29" t="s">
        <v>101</v>
      </c>
      <c r="C59" s="30">
        <v>5</v>
      </c>
      <c r="D59" s="30">
        <v>223</v>
      </c>
      <c r="E59" s="30">
        <v>32</v>
      </c>
      <c r="F59" s="30">
        <v>25</v>
      </c>
    </row>
    <row r="60" spans="2:6" ht="16.5" thickBot="1" x14ac:dyDescent="0.3">
      <c r="B60" s="29" t="s">
        <v>108</v>
      </c>
      <c r="C60" s="30" t="s">
        <v>109</v>
      </c>
      <c r="D60" s="30">
        <v>51</v>
      </c>
      <c r="E60" s="30" t="s">
        <v>109</v>
      </c>
      <c r="F60" s="30">
        <v>30</v>
      </c>
    </row>
    <row r="63" spans="2:6" ht="15.75" thickBot="1" x14ac:dyDescent="0.3">
      <c r="B63" t="s">
        <v>110</v>
      </c>
    </row>
    <row r="64" spans="2:6" ht="16.5" thickBot="1" x14ac:dyDescent="0.3">
      <c r="B64" s="113" t="s">
        <v>98</v>
      </c>
      <c r="C64" s="115" t="s">
        <v>99</v>
      </c>
      <c r="D64" s="116"/>
      <c r="E64" s="117" t="s">
        <v>100</v>
      </c>
      <c r="F64" s="118"/>
    </row>
    <row r="65" spans="2:6" ht="16.5" thickBot="1" x14ac:dyDescent="0.3">
      <c r="B65" s="114"/>
      <c r="C65" s="28">
        <v>2020</v>
      </c>
      <c r="D65" s="28">
        <v>2030</v>
      </c>
      <c r="E65" s="28">
        <v>2020</v>
      </c>
      <c r="F65" s="28">
        <v>2030</v>
      </c>
    </row>
    <row r="66" spans="2:6" ht="16.5" thickBot="1" x14ac:dyDescent="0.3">
      <c r="B66" s="29" t="s">
        <v>111</v>
      </c>
      <c r="C66" s="30">
        <v>132</v>
      </c>
      <c r="D66" s="30">
        <v>247</v>
      </c>
      <c r="E66" s="30">
        <v>6.9</v>
      </c>
      <c r="F66" s="30">
        <v>6.2</v>
      </c>
    </row>
    <row r="67" spans="2:6" ht="16.5" thickBot="1" x14ac:dyDescent="0.3">
      <c r="B67" s="29" t="s">
        <v>112</v>
      </c>
      <c r="C67" s="30">
        <v>57</v>
      </c>
      <c r="D67" s="30">
        <v>103</v>
      </c>
      <c r="E67" s="30">
        <v>8.5</v>
      </c>
      <c r="F67" s="30">
        <v>7.6</v>
      </c>
    </row>
    <row r="68" spans="2:6" ht="16.5" thickBot="1" x14ac:dyDescent="0.3">
      <c r="B68" s="29" t="s">
        <v>113</v>
      </c>
      <c r="C68" s="30">
        <v>14</v>
      </c>
      <c r="D68" s="30">
        <v>26</v>
      </c>
      <c r="E68" s="30">
        <v>7.8</v>
      </c>
      <c r="F68" s="30">
        <v>7</v>
      </c>
    </row>
    <row r="69" spans="2:6" ht="16.5" thickBot="1" x14ac:dyDescent="0.3">
      <c r="B69" s="29" t="s">
        <v>114</v>
      </c>
      <c r="C69" s="30">
        <v>26</v>
      </c>
      <c r="D69" s="30">
        <v>44</v>
      </c>
      <c r="E69" s="30">
        <v>5.9</v>
      </c>
      <c r="F69" s="30">
        <v>5.3</v>
      </c>
    </row>
    <row r="70" spans="2:6" ht="16.5" thickBot="1" x14ac:dyDescent="0.3">
      <c r="B70" s="29" t="s">
        <v>101</v>
      </c>
      <c r="C70" s="30">
        <v>20</v>
      </c>
      <c r="D70" s="30">
        <v>37</v>
      </c>
      <c r="E70" s="30">
        <v>6.7</v>
      </c>
      <c r="F70" s="30">
        <v>6</v>
      </c>
    </row>
    <row r="71" spans="2:6" ht="16.5" thickBot="1" x14ac:dyDescent="0.3">
      <c r="B71" s="29" t="s">
        <v>108</v>
      </c>
      <c r="C71" s="30">
        <v>17</v>
      </c>
      <c r="D71" s="30">
        <v>31</v>
      </c>
      <c r="E71" s="30">
        <v>5.9</v>
      </c>
      <c r="F71" s="30">
        <v>5.3</v>
      </c>
    </row>
    <row r="72" spans="2:6" ht="16.5" thickBot="1" x14ac:dyDescent="0.3">
      <c r="B72" s="29" t="s">
        <v>115</v>
      </c>
      <c r="C72" s="30">
        <v>4</v>
      </c>
      <c r="D72" s="30">
        <v>7</v>
      </c>
      <c r="E72" s="30">
        <v>5.9</v>
      </c>
      <c r="F72" s="30">
        <v>53</v>
      </c>
    </row>
    <row r="73" spans="2:6" ht="16.5" thickBot="1" x14ac:dyDescent="0.3">
      <c r="B73" s="29" t="s">
        <v>116</v>
      </c>
      <c r="C73" s="30">
        <v>2</v>
      </c>
      <c r="D73" s="30">
        <v>3</v>
      </c>
      <c r="E73" s="30">
        <v>8.5</v>
      </c>
      <c r="F73" s="30">
        <v>7.6</v>
      </c>
    </row>
    <row r="74" spans="2:6" ht="16.5" thickBot="1" x14ac:dyDescent="0.3">
      <c r="B74" s="29" t="s">
        <v>102</v>
      </c>
      <c r="C74" s="30">
        <v>11</v>
      </c>
      <c r="D74" s="30">
        <v>19</v>
      </c>
      <c r="E74" s="30">
        <v>6.8</v>
      </c>
      <c r="F74" s="30">
        <v>6.1</v>
      </c>
    </row>
  </sheetData>
  <mergeCells count="12">
    <mergeCell ref="B57:B58"/>
    <mergeCell ref="C57:D57"/>
    <mergeCell ref="E57:F57"/>
    <mergeCell ref="B64:B65"/>
    <mergeCell ref="C64:D64"/>
    <mergeCell ref="E64:F64"/>
    <mergeCell ref="B43:B44"/>
    <mergeCell ref="C43:D43"/>
    <mergeCell ref="E43:F43"/>
    <mergeCell ref="B50:B51"/>
    <mergeCell ref="C50:D50"/>
    <mergeCell ref="E50:F50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VFE_High</vt:lpstr>
      <vt:lpstr>BIoliquid</vt:lpstr>
      <vt:lpstr>BioImport</vt:lpstr>
      <vt:lpstr>Sheet2</vt:lpstr>
      <vt:lpstr>BioImport!_Toc379539723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Kober, T. (Tom)</dc:creator>
  <cp:lastModifiedBy>Alessandro Chiodi</cp:lastModifiedBy>
  <dcterms:created xsi:type="dcterms:W3CDTF">2014-05-23T06:10:37Z</dcterms:created>
  <dcterms:modified xsi:type="dcterms:W3CDTF">2016-05-18T14:55:46Z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211864709854125</vt:r8>
  </property>
</Properties>
</file>